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240" yWindow="420" windowWidth="14235" windowHeight="11910" tabRatio="934" activeTab="2"/>
  </bookViews>
  <sheets>
    <sheet name="Glossary" sheetId="29" r:id="rId1"/>
    <sheet name="GC&amp;LC Submissions" sheetId="26" r:id="rId2"/>
    <sheet name="GC List" sheetId="30" r:id="rId3"/>
    <sheet name="LC List" sheetId="31" r:id="rId4"/>
    <sheet name="Analytical Only (GL-Sub)" sheetId="27" r:id="rId5"/>
    <sheet name="Analytical Comments" sheetId="9" r:id="rId6"/>
    <sheet name="Calibrations" sheetId="10" r:id="rId7"/>
    <sheet name="LC Sequence" sheetId="11" r:id="rId8"/>
    <sheet name="L1 Results (mM)" sheetId="12" r:id="rId9"/>
    <sheet name="L1 Results (gL)" sheetId="13" r:id="rId10"/>
    <sheet name="L2 Results (mM )" sheetId="15" r:id="rId11"/>
    <sheet name="L2 Results (gL)" sheetId="16" r:id="rId12"/>
    <sheet name="L3 Results" sheetId="17" r:id="rId13"/>
    <sheet name="GC Sequence" sheetId="20" r:id="rId14"/>
    <sheet name="G1 Results" sheetId="21" r:id="rId15"/>
    <sheet name="G2 Results" sheetId="22" r:id="rId16"/>
  </sheets>
  <calcPr calcId="145621"/>
  <customWorkbookViews>
    <customWorkbookView name="June Hoang - Personal View" guid="{5E68BFAA-02A3-468A-8EFD-948021A5A5EC}" mergeInterval="0" personalView="1" maximized="1" windowWidth="1916" windowHeight="854" tabRatio="934" activeSheetId="10"/>
  </customWorkbookViews>
</workbook>
</file>

<file path=xl/calcChain.xml><?xml version="1.0" encoding="utf-8"?>
<calcChain xmlns="http://schemas.openxmlformats.org/spreadsheetml/2006/main">
  <c r="J5" i="27" l="1"/>
  <c r="E23" i="27" l="1"/>
  <c r="E24" i="27"/>
  <c r="D23" i="27"/>
  <c r="D24" i="27"/>
  <c r="W71" i="10"/>
  <c r="U71" i="10"/>
  <c r="V71" i="10" s="1"/>
  <c r="T71" i="10"/>
  <c r="U70" i="10"/>
  <c r="V70" i="10" s="1"/>
  <c r="V69" i="10"/>
  <c r="U69" i="10"/>
  <c r="U68" i="10"/>
  <c r="V68" i="10" s="1"/>
  <c r="V67" i="10"/>
  <c r="U67" i="10"/>
  <c r="V66" i="10"/>
  <c r="Q71" i="10" l="1"/>
  <c r="O71" i="10"/>
  <c r="N71" i="10"/>
  <c r="K71" i="10"/>
  <c r="I71" i="10"/>
  <c r="H71" i="10"/>
  <c r="J71" i="10" s="1"/>
  <c r="E71" i="10"/>
  <c r="C71" i="10"/>
  <c r="B71" i="10"/>
  <c r="D71" i="10" s="1"/>
  <c r="P71" i="10" l="1"/>
  <c r="N4" i="30"/>
  <c r="O79" i="10" l="1"/>
  <c r="O78" i="10"/>
  <c r="O70" i="10"/>
  <c r="O69" i="10"/>
  <c r="O68" i="10"/>
  <c r="O67" i="10"/>
  <c r="I79" i="10"/>
  <c r="I78" i="10"/>
  <c r="C79" i="10"/>
  <c r="C78" i="10"/>
  <c r="I70" i="10" l="1"/>
  <c r="I69" i="10"/>
  <c r="I68" i="10"/>
  <c r="I67" i="10"/>
  <c r="C70" i="10"/>
  <c r="C69" i="10"/>
  <c r="C68" i="10"/>
  <c r="C67" i="10"/>
  <c r="K5" i="31" l="1"/>
  <c r="K6" i="31"/>
  <c r="K7" i="31"/>
  <c r="K8" i="31"/>
  <c r="K9" i="31"/>
  <c r="K10" i="31"/>
  <c r="K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K50" i="31"/>
  <c r="K51" i="31"/>
  <c r="K52" i="31"/>
  <c r="K53" i="31"/>
  <c r="K54" i="31"/>
  <c r="K55" i="31"/>
  <c r="K56" i="31"/>
  <c r="K57" i="31"/>
  <c r="K58" i="31"/>
  <c r="K59" i="31"/>
  <c r="K60" i="31"/>
  <c r="K61" i="31"/>
  <c r="K62" i="31"/>
  <c r="K63" i="31"/>
  <c r="K64" i="31"/>
  <c r="K65" i="31"/>
  <c r="K66" i="31"/>
  <c r="K67" i="31"/>
  <c r="K68" i="31"/>
  <c r="K69" i="31"/>
  <c r="K70" i="31"/>
  <c r="K71" i="31"/>
  <c r="K72" i="31"/>
  <c r="K73" i="31"/>
  <c r="K74" i="31"/>
  <c r="K75" i="31"/>
  <c r="K76" i="31"/>
  <c r="K77" i="31"/>
  <c r="K78" i="31"/>
  <c r="K79" i="31"/>
  <c r="K80" i="31"/>
  <c r="K81" i="31"/>
  <c r="K82" i="31"/>
  <c r="K83" i="31"/>
  <c r="K84" i="31"/>
  <c r="K85" i="31"/>
  <c r="K86" i="31"/>
  <c r="K87" i="31"/>
  <c r="K88" i="31"/>
  <c r="K89" i="31"/>
  <c r="K90" i="31"/>
  <c r="K91" i="31"/>
  <c r="K92" i="31"/>
  <c r="K93" i="31"/>
  <c r="K94" i="31"/>
  <c r="K95" i="31"/>
  <c r="K96" i="31"/>
  <c r="K97" i="31"/>
  <c r="K98" i="31"/>
  <c r="K99" i="31"/>
  <c r="K100" i="31"/>
  <c r="K101" i="31"/>
  <c r="K102" i="31"/>
  <c r="K103" i="31"/>
  <c r="K104" i="31"/>
  <c r="K105" i="31"/>
  <c r="K106" i="31"/>
  <c r="K107" i="31"/>
  <c r="K108" i="31"/>
  <c r="K109" i="31"/>
  <c r="K110" i="31"/>
  <c r="K111" i="31"/>
  <c r="K112" i="31"/>
  <c r="K113" i="31"/>
  <c r="K114" i="31"/>
  <c r="K115" i="31"/>
  <c r="K116" i="31"/>
  <c r="K117" i="31"/>
  <c r="K118" i="31"/>
  <c r="K119" i="31"/>
  <c r="K120" i="31"/>
  <c r="K121" i="31"/>
  <c r="K122" i="31"/>
  <c r="K123" i="31"/>
  <c r="K124" i="31"/>
  <c r="K125" i="31"/>
  <c r="K126" i="31"/>
  <c r="K127" i="31"/>
  <c r="K128" i="31"/>
  <c r="K129" i="31"/>
  <c r="K130" i="31"/>
  <c r="K131" i="31"/>
  <c r="K132" i="31"/>
  <c r="K133" i="31"/>
  <c r="K134" i="31"/>
  <c r="K135" i="31"/>
  <c r="K136" i="31"/>
  <c r="K137" i="31"/>
  <c r="K138" i="31"/>
  <c r="K139" i="31"/>
  <c r="K140" i="31"/>
  <c r="K141" i="31"/>
  <c r="K142" i="31"/>
  <c r="K143" i="31"/>
  <c r="K144" i="31"/>
  <c r="K145" i="31"/>
  <c r="K146" i="31"/>
  <c r="K147" i="31"/>
  <c r="K148" i="31"/>
  <c r="K149" i="31"/>
  <c r="K150" i="31"/>
  <c r="K151" i="31"/>
  <c r="K152" i="31"/>
  <c r="K153" i="31"/>
  <c r="K154" i="31"/>
  <c r="K155" i="31"/>
  <c r="K156" i="31"/>
  <c r="K157" i="31"/>
  <c r="K158" i="31"/>
  <c r="K159" i="31"/>
  <c r="K160" i="31"/>
  <c r="K161" i="31"/>
  <c r="K162" i="31"/>
  <c r="K163" i="31"/>
  <c r="K164" i="31"/>
  <c r="K165" i="31"/>
  <c r="K166" i="31"/>
  <c r="K167" i="31"/>
  <c r="K168" i="31"/>
  <c r="K169" i="31"/>
  <c r="K170" i="31"/>
  <c r="K171" i="31"/>
  <c r="K172" i="31"/>
  <c r="K173" i="31"/>
  <c r="K174" i="31"/>
  <c r="K175" i="31"/>
  <c r="K176" i="31"/>
  <c r="K177" i="31"/>
  <c r="K178" i="31"/>
  <c r="K179" i="31"/>
  <c r="K4" i="31"/>
  <c r="I4" i="31"/>
  <c r="J4" i="31" s="1"/>
  <c r="A5" i="31"/>
  <c r="A6" i="31"/>
  <c r="A8" i="31" s="1"/>
  <c r="E21" i="27"/>
  <c r="E22" i="27"/>
  <c r="E20" i="27"/>
  <c r="C21" i="27"/>
  <c r="C22" i="27"/>
  <c r="C23" i="27"/>
  <c r="C24" i="27"/>
  <c r="C20" i="27"/>
  <c r="D21" i="27"/>
  <c r="D22" i="27"/>
  <c r="D20" i="27"/>
  <c r="B21" i="27"/>
  <c r="B22" i="27"/>
  <c r="B23" i="27"/>
  <c r="B24" i="27"/>
  <c r="B20" i="27"/>
  <c r="F195" i="30"/>
  <c r="O195" i="30" s="1"/>
  <c r="F194" i="30"/>
  <c r="O194" i="30" s="1"/>
  <c r="F193" i="30"/>
  <c r="O193" i="30" s="1"/>
  <c r="F192" i="30"/>
  <c r="O192" i="30" s="1"/>
  <c r="F191" i="30"/>
  <c r="O191" i="30" s="1"/>
  <c r="F190" i="30"/>
  <c r="O190" i="30" s="1"/>
  <c r="F189" i="30"/>
  <c r="O189" i="30" s="1"/>
  <c r="F188" i="30"/>
  <c r="O188" i="30" s="1"/>
  <c r="F187" i="30"/>
  <c r="O187" i="30" s="1"/>
  <c r="F186" i="30"/>
  <c r="O186" i="30" s="1"/>
  <c r="F185" i="30"/>
  <c r="O185" i="30" s="1"/>
  <c r="F184" i="30"/>
  <c r="O184" i="30" s="1"/>
  <c r="F183" i="30"/>
  <c r="O183" i="30" s="1"/>
  <c r="F182" i="30"/>
  <c r="O182" i="30" s="1"/>
  <c r="F181" i="30"/>
  <c r="O181" i="30" s="1"/>
  <c r="F180" i="30"/>
  <c r="O180" i="30" s="1"/>
  <c r="F179" i="30"/>
  <c r="O179" i="30" s="1"/>
  <c r="F178" i="30"/>
  <c r="O178" i="30" s="1"/>
  <c r="F177" i="30"/>
  <c r="O177" i="30" s="1"/>
  <c r="F176" i="30"/>
  <c r="O176" i="30" s="1"/>
  <c r="F175" i="30"/>
  <c r="O175" i="30" s="1"/>
  <c r="F174" i="30"/>
  <c r="O174" i="30" s="1"/>
  <c r="F173" i="30"/>
  <c r="O173" i="30" s="1"/>
  <c r="F172" i="30"/>
  <c r="O172" i="30" s="1"/>
  <c r="F171" i="30"/>
  <c r="O171" i="30" s="1"/>
  <c r="F170" i="30"/>
  <c r="O170" i="30" s="1"/>
  <c r="F169" i="30"/>
  <c r="O169" i="30" s="1"/>
  <c r="F168" i="30"/>
  <c r="O168" i="30" s="1"/>
  <c r="F167" i="30"/>
  <c r="O167" i="30" s="1"/>
  <c r="F166" i="30"/>
  <c r="O166" i="30" s="1"/>
  <c r="F165" i="30"/>
  <c r="O165" i="30" s="1"/>
  <c r="F164" i="30"/>
  <c r="O164" i="30" s="1"/>
  <c r="F163" i="30"/>
  <c r="O163" i="30" s="1"/>
  <c r="F162" i="30"/>
  <c r="O162" i="30" s="1"/>
  <c r="F161" i="30"/>
  <c r="O161" i="30" s="1"/>
  <c r="F160" i="30"/>
  <c r="O160" i="30" s="1"/>
  <c r="F159" i="30"/>
  <c r="O159" i="30" s="1"/>
  <c r="F158" i="30"/>
  <c r="O158" i="30" s="1"/>
  <c r="F157" i="30"/>
  <c r="O157" i="30" s="1"/>
  <c r="F156" i="30"/>
  <c r="O156" i="30" s="1"/>
  <c r="F155" i="30"/>
  <c r="O155" i="30" s="1"/>
  <c r="F154" i="30"/>
  <c r="O154" i="30" s="1"/>
  <c r="F153" i="30"/>
  <c r="O153" i="30" s="1"/>
  <c r="F152" i="30"/>
  <c r="O152" i="30" s="1"/>
  <c r="F151" i="30"/>
  <c r="O151" i="30" s="1"/>
  <c r="F150" i="30"/>
  <c r="O150" i="30" s="1"/>
  <c r="F149" i="30"/>
  <c r="O149" i="30" s="1"/>
  <c r="F148" i="30"/>
  <c r="O148" i="30" s="1"/>
  <c r="F147" i="30"/>
  <c r="O147" i="30" s="1"/>
  <c r="F146" i="30"/>
  <c r="O146" i="30" s="1"/>
  <c r="F145" i="30"/>
  <c r="O145" i="30" s="1"/>
  <c r="F144" i="30"/>
  <c r="O144" i="30" s="1"/>
  <c r="F143" i="30"/>
  <c r="O143" i="30" s="1"/>
  <c r="F142" i="30"/>
  <c r="O142" i="30" s="1"/>
  <c r="F141" i="30"/>
  <c r="O141" i="30" s="1"/>
  <c r="F140" i="30"/>
  <c r="O140" i="30" s="1"/>
  <c r="F139" i="30"/>
  <c r="O139" i="30" s="1"/>
  <c r="F138" i="30"/>
  <c r="O138" i="30" s="1"/>
  <c r="F137" i="30"/>
  <c r="O137" i="30" s="1"/>
  <c r="F136" i="30"/>
  <c r="O136" i="30" s="1"/>
  <c r="F135" i="30"/>
  <c r="O135" i="30" s="1"/>
  <c r="F134" i="30"/>
  <c r="O134" i="30" s="1"/>
  <c r="F133" i="30"/>
  <c r="O133" i="30" s="1"/>
  <c r="F132" i="30"/>
  <c r="O132" i="30" s="1"/>
  <c r="F131" i="30"/>
  <c r="O131" i="30" s="1"/>
  <c r="F130" i="30"/>
  <c r="O130" i="30" s="1"/>
  <c r="F129" i="30"/>
  <c r="O129" i="30" s="1"/>
  <c r="F128" i="30"/>
  <c r="O128" i="30" s="1"/>
  <c r="F127" i="30"/>
  <c r="O127" i="30" s="1"/>
  <c r="F126" i="30"/>
  <c r="O126" i="30" s="1"/>
  <c r="F125" i="30"/>
  <c r="O125" i="30" s="1"/>
  <c r="F124" i="30"/>
  <c r="O124" i="30" s="1"/>
  <c r="F123" i="30"/>
  <c r="O123" i="30" s="1"/>
  <c r="F122" i="30"/>
  <c r="O122" i="30" s="1"/>
  <c r="F121" i="30"/>
  <c r="O121" i="30" s="1"/>
  <c r="F120" i="30"/>
  <c r="O120" i="30" s="1"/>
  <c r="F119" i="30"/>
  <c r="O119" i="30" s="1"/>
  <c r="F118" i="30"/>
  <c r="O118" i="30" s="1"/>
  <c r="F117" i="30"/>
  <c r="O117" i="30" s="1"/>
  <c r="F116" i="30"/>
  <c r="O116" i="30" s="1"/>
  <c r="F115" i="30"/>
  <c r="O115" i="30" s="1"/>
  <c r="F114" i="30"/>
  <c r="O114" i="30" s="1"/>
  <c r="F113" i="30"/>
  <c r="O113" i="30" s="1"/>
  <c r="F112" i="30"/>
  <c r="O112" i="30" s="1"/>
  <c r="F111" i="30"/>
  <c r="O111" i="30" s="1"/>
  <c r="F110" i="30"/>
  <c r="O110" i="30" s="1"/>
  <c r="F109" i="30"/>
  <c r="O109" i="30" s="1"/>
  <c r="F108" i="30"/>
  <c r="O108" i="30" s="1"/>
  <c r="F107" i="30"/>
  <c r="O107" i="30" s="1"/>
  <c r="F106" i="30"/>
  <c r="O106" i="30" s="1"/>
  <c r="F105" i="30"/>
  <c r="O105" i="30" s="1"/>
  <c r="F104" i="30"/>
  <c r="O104" i="30" s="1"/>
  <c r="F103" i="30"/>
  <c r="O103" i="30" s="1"/>
  <c r="F102" i="30"/>
  <c r="O102" i="30" s="1"/>
  <c r="F101" i="30"/>
  <c r="O101" i="30" s="1"/>
  <c r="F100" i="30"/>
  <c r="O100" i="30" s="1"/>
  <c r="F99" i="30"/>
  <c r="O99" i="30" s="1"/>
  <c r="F98" i="30"/>
  <c r="O98" i="30" s="1"/>
  <c r="F97" i="30"/>
  <c r="O97" i="30" s="1"/>
  <c r="F96" i="30"/>
  <c r="O96" i="30" s="1"/>
  <c r="F95" i="30"/>
  <c r="O95" i="30" s="1"/>
  <c r="F94" i="30"/>
  <c r="O94" i="30" s="1"/>
  <c r="F93" i="30"/>
  <c r="O93" i="30" s="1"/>
  <c r="F92" i="30"/>
  <c r="O92" i="30" s="1"/>
  <c r="F91" i="30"/>
  <c r="O91" i="30" s="1"/>
  <c r="F90" i="30"/>
  <c r="O90" i="30" s="1"/>
  <c r="F89" i="30"/>
  <c r="O89" i="30" s="1"/>
  <c r="F88" i="30"/>
  <c r="O88" i="30" s="1"/>
  <c r="F87" i="30"/>
  <c r="O87" i="30" s="1"/>
  <c r="F86" i="30"/>
  <c r="O86" i="30" s="1"/>
  <c r="F85" i="30"/>
  <c r="O85" i="30" s="1"/>
  <c r="F84" i="30"/>
  <c r="O84" i="30" s="1"/>
  <c r="F83" i="30"/>
  <c r="O83" i="30" s="1"/>
  <c r="F82" i="30"/>
  <c r="O82" i="30" s="1"/>
  <c r="F81" i="30"/>
  <c r="O81" i="30" s="1"/>
  <c r="F80" i="30"/>
  <c r="O80" i="30" s="1"/>
  <c r="F79" i="30"/>
  <c r="O79" i="30" s="1"/>
  <c r="F78" i="30"/>
  <c r="O78" i="30" s="1"/>
  <c r="F77" i="30"/>
  <c r="O77" i="30" s="1"/>
  <c r="F76" i="30"/>
  <c r="O76" i="30" s="1"/>
  <c r="F75" i="30"/>
  <c r="O75" i="30" s="1"/>
  <c r="F74" i="30"/>
  <c r="O74" i="30" s="1"/>
  <c r="F73" i="30"/>
  <c r="O73" i="30" s="1"/>
  <c r="F72" i="30"/>
  <c r="O72" i="30" s="1"/>
  <c r="F71" i="30"/>
  <c r="O71" i="30" s="1"/>
  <c r="F70" i="30"/>
  <c r="O70" i="30" s="1"/>
  <c r="F69" i="30"/>
  <c r="O69" i="30" s="1"/>
  <c r="F68" i="30"/>
  <c r="O68" i="30" s="1"/>
  <c r="F67" i="30"/>
  <c r="O67" i="30" s="1"/>
  <c r="F66" i="30"/>
  <c r="O66" i="30" s="1"/>
  <c r="F65" i="30"/>
  <c r="O65" i="30" s="1"/>
  <c r="F64" i="30"/>
  <c r="O64" i="30" s="1"/>
  <c r="F63" i="30"/>
  <c r="O63" i="30" s="1"/>
  <c r="F62" i="30"/>
  <c r="O62" i="30" s="1"/>
  <c r="F61" i="30"/>
  <c r="O61" i="30" s="1"/>
  <c r="F60" i="30"/>
  <c r="O60" i="30" s="1"/>
  <c r="F59" i="30"/>
  <c r="O59" i="30" s="1"/>
  <c r="F58" i="30"/>
  <c r="O58" i="30" s="1"/>
  <c r="F57" i="30"/>
  <c r="O57" i="30" s="1"/>
  <c r="F56" i="30"/>
  <c r="O56" i="30" s="1"/>
  <c r="F55" i="30"/>
  <c r="O55" i="30" s="1"/>
  <c r="F54" i="30"/>
  <c r="O54" i="30" s="1"/>
  <c r="F53" i="30"/>
  <c r="O53" i="30" s="1"/>
  <c r="F52" i="30"/>
  <c r="O52" i="30" s="1"/>
  <c r="F51" i="30"/>
  <c r="O51" i="30" s="1"/>
  <c r="F50" i="30"/>
  <c r="O50" i="30" s="1"/>
  <c r="F49" i="30"/>
  <c r="O49" i="30" s="1"/>
  <c r="F48" i="30"/>
  <c r="O48" i="30" s="1"/>
  <c r="F47" i="30"/>
  <c r="O47" i="30" s="1"/>
  <c r="F46" i="30"/>
  <c r="O46" i="30" s="1"/>
  <c r="F45" i="30"/>
  <c r="O45" i="30" s="1"/>
  <c r="F44" i="30"/>
  <c r="O44" i="30" s="1"/>
  <c r="F43" i="30"/>
  <c r="O43" i="30" s="1"/>
  <c r="F42" i="30"/>
  <c r="O42" i="30" s="1"/>
  <c r="F41" i="30"/>
  <c r="O41" i="30" s="1"/>
  <c r="F40" i="30"/>
  <c r="O40" i="30" s="1"/>
  <c r="F39" i="30"/>
  <c r="O39" i="30" s="1"/>
  <c r="F38" i="30"/>
  <c r="O38" i="30" s="1"/>
  <c r="F37" i="30"/>
  <c r="O37" i="30" s="1"/>
  <c r="F36" i="30"/>
  <c r="O36" i="30" s="1"/>
  <c r="F35" i="30"/>
  <c r="O35" i="30" s="1"/>
  <c r="F34" i="30"/>
  <c r="O34" i="30" s="1"/>
  <c r="F33" i="30"/>
  <c r="O33" i="30" s="1"/>
  <c r="F32" i="30"/>
  <c r="O32" i="30" s="1"/>
  <c r="F31" i="30"/>
  <c r="O31" i="30" s="1"/>
  <c r="F30" i="30"/>
  <c r="O30" i="30" s="1"/>
  <c r="F29" i="30"/>
  <c r="O29" i="30" s="1"/>
  <c r="F28" i="30"/>
  <c r="O28" i="30" s="1"/>
  <c r="F27" i="30"/>
  <c r="O27" i="30" s="1"/>
  <c r="F26" i="30"/>
  <c r="O26" i="30" s="1"/>
  <c r="F25" i="30"/>
  <c r="O25" i="30" s="1"/>
  <c r="F24" i="30"/>
  <c r="O24" i="30" s="1"/>
  <c r="F23" i="30"/>
  <c r="O23" i="30" s="1"/>
  <c r="F22" i="30"/>
  <c r="O22" i="30" s="1"/>
  <c r="F21" i="30"/>
  <c r="O21" i="30" s="1"/>
  <c r="F20" i="30"/>
  <c r="O20" i="30" s="1"/>
  <c r="F19" i="30"/>
  <c r="O19" i="30" s="1"/>
  <c r="F18" i="30"/>
  <c r="O18" i="30" s="1"/>
  <c r="F17" i="30"/>
  <c r="O17" i="30" s="1"/>
  <c r="F16" i="30"/>
  <c r="O16" i="30" s="1"/>
  <c r="F15" i="30"/>
  <c r="O15" i="30" s="1"/>
  <c r="F14" i="30"/>
  <c r="O14" i="30" s="1"/>
  <c r="F13" i="30"/>
  <c r="O13" i="30" s="1"/>
  <c r="F12" i="30"/>
  <c r="O12" i="30" s="1"/>
  <c r="F11" i="30"/>
  <c r="O11" i="30" s="1"/>
  <c r="F10" i="30"/>
  <c r="O10" i="30" s="1"/>
  <c r="F9" i="30"/>
  <c r="O9" i="30" s="1"/>
  <c r="F8" i="30"/>
  <c r="O8" i="30" s="1"/>
  <c r="F7" i="30"/>
  <c r="O7" i="30" s="1"/>
  <c r="F6" i="30"/>
  <c r="O6" i="30" s="1"/>
  <c r="A6" i="30"/>
  <c r="A8" i="30" s="1"/>
  <c r="F5" i="30"/>
  <c r="O5" i="30" s="1"/>
  <c r="A5" i="30"/>
  <c r="F4" i="30"/>
  <c r="O4" i="30" s="1"/>
  <c r="M4" i="30"/>
  <c r="M5" i="30" s="1"/>
  <c r="A5" i="17" l="1"/>
  <c r="A5" i="16"/>
  <c r="A5" i="15"/>
  <c r="A5" i="13"/>
  <c r="A7" i="31"/>
  <c r="I6" i="31"/>
  <c r="J6" i="31" s="1"/>
  <c r="A10" i="31"/>
  <c r="A9" i="31"/>
  <c r="I5" i="31"/>
  <c r="J5" i="31" s="1"/>
  <c r="N5" i="30"/>
  <c r="A10" i="30"/>
  <c r="A9" i="30"/>
  <c r="M6" i="30"/>
  <c r="A7" i="30"/>
  <c r="A7" i="17" l="1"/>
  <c r="A7" i="16"/>
  <c r="A7" i="15"/>
  <c r="A7" i="13"/>
  <c r="A6" i="17"/>
  <c r="A6" i="16"/>
  <c r="A6" i="15"/>
  <c r="A6" i="13"/>
  <c r="I7" i="31"/>
  <c r="J7" i="31" s="1"/>
  <c r="I8" i="31"/>
  <c r="A11" i="31"/>
  <c r="A12" i="31"/>
  <c r="M8" i="30"/>
  <c r="N6" i="30"/>
  <c r="M7" i="30"/>
  <c r="N7" i="30" s="1"/>
  <c r="A12" i="30"/>
  <c r="A11" i="30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23" i="22"/>
  <c r="T24" i="22"/>
  <c r="T25" i="22"/>
  <c r="T26" i="22"/>
  <c r="T27" i="22"/>
  <c r="T28" i="22"/>
  <c r="T29" i="22"/>
  <c r="T30" i="22"/>
  <c r="T31" i="22"/>
  <c r="T32" i="22"/>
  <c r="T33" i="22"/>
  <c r="T34" i="22"/>
  <c r="T35" i="22"/>
  <c r="T36" i="22"/>
  <c r="T37" i="22"/>
  <c r="T38" i="22"/>
  <c r="T39" i="22"/>
  <c r="T40" i="22"/>
  <c r="T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5" i="22"/>
  <c r="A8" i="17" l="1"/>
  <c r="A8" i="16"/>
  <c r="A8" i="15"/>
  <c r="A8" i="13"/>
  <c r="I10" i="31"/>
  <c r="I9" i="31"/>
  <c r="J9" i="31" s="1"/>
  <c r="J8" i="31"/>
  <c r="A14" i="31"/>
  <c r="A13" i="31"/>
  <c r="A14" i="30"/>
  <c r="A13" i="30"/>
  <c r="M9" i="30"/>
  <c r="N9" i="30" s="1"/>
  <c r="M10" i="30"/>
  <c r="N8" i="30"/>
  <c r="P70" i="10"/>
  <c r="P66" i="10"/>
  <c r="P69" i="10"/>
  <c r="P68" i="10"/>
  <c r="P67" i="10"/>
  <c r="J66" i="10"/>
  <c r="J70" i="10"/>
  <c r="J69" i="10"/>
  <c r="J68" i="10"/>
  <c r="J67" i="10"/>
  <c r="A10" i="17" l="1"/>
  <c r="A10" i="16"/>
  <c r="A10" i="15"/>
  <c r="A10" i="13"/>
  <c r="A9" i="17"/>
  <c r="A9" i="16"/>
  <c r="A9" i="15"/>
  <c r="A9" i="13"/>
  <c r="J10" i="31"/>
  <c r="I12" i="31"/>
  <c r="I11" i="31"/>
  <c r="J11" i="31" s="1"/>
  <c r="A15" i="31"/>
  <c r="A16" i="31"/>
  <c r="M12" i="30"/>
  <c r="N10" i="30"/>
  <c r="M11" i="30"/>
  <c r="N11" i="30" s="1"/>
  <c r="A16" i="30"/>
  <c r="A15" i="30"/>
  <c r="D70" i="10"/>
  <c r="D69" i="10"/>
  <c r="D68" i="10"/>
  <c r="D67" i="10"/>
  <c r="D66" i="10"/>
  <c r="AV85" i="10"/>
  <c r="AW85" i="10" s="1"/>
  <c r="P79" i="10"/>
  <c r="P78" i="10"/>
  <c r="P77" i="10"/>
  <c r="J79" i="10"/>
  <c r="J78" i="10"/>
  <c r="J77" i="10"/>
  <c r="A12" i="17" l="1"/>
  <c r="A12" i="16"/>
  <c r="A12" i="15"/>
  <c r="A12" i="13"/>
  <c r="A11" i="17"/>
  <c r="A11" i="16"/>
  <c r="A11" i="15"/>
  <c r="A11" i="13"/>
  <c r="I13" i="31"/>
  <c r="J13" i="31" s="1"/>
  <c r="J12" i="31"/>
  <c r="I14" i="31"/>
  <c r="A18" i="31"/>
  <c r="A17" i="31"/>
  <c r="A18" i="30"/>
  <c r="A17" i="30"/>
  <c r="M13" i="30"/>
  <c r="N13" i="30" s="1"/>
  <c r="M14" i="30"/>
  <c r="N12" i="30"/>
  <c r="E6" i="27"/>
  <c r="L16" i="27"/>
  <c r="L15" i="27"/>
  <c r="J15" i="27"/>
  <c r="J16" i="27"/>
  <c r="E16" i="27"/>
  <c r="E15" i="27"/>
  <c r="B16" i="27"/>
  <c r="E17" i="27"/>
  <c r="A13" i="17" l="1"/>
  <c r="A13" i="16"/>
  <c r="A13" i="15"/>
  <c r="A13" i="13"/>
  <c r="A14" i="17"/>
  <c r="A14" i="16"/>
  <c r="A14" i="15"/>
  <c r="A14" i="13"/>
  <c r="J14" i="31"/>
  <c r="I16" i="31"/>
  <c r="I15" i="31"/>
  <c r="J15" i="31" s="1"/>
  <c r="A19" i="31"/>
  <c r="A20" i="31"/>
  <c r="M16" i="30"/>
  <c r="N14" i="30"/>
  <c r="M15" i="30"/>
  <c r="N15" i="30" s="1"/>
  <c r="A20" i="30"/>
  <c r="A19" i="30"/>
  <c r="B15" i="27"/>
  <c r="B14" i="27"/>
  <c r="A9" i="27"/>
  <c r="J6" i="27"/>
  <c r="J4" i="27"/>
  <c r="B6" i="27"/>
  <c r="B5" i="27"/>
  <c r="B4" i="27"/>
  <c r="A16" i="17" l="1"/>
  <c r="A16" i="16"/>
  <c r="A16" i="15"/>
  <c r="A16" i="13"/>
  <c r="A15" i="17"/>
  <c r="A15" i="16"/>
  <c r="A15" i="15"/>
  <c r="A15" i="13"/>
  <c r="I18" i="31"/>
  <c r="I17" i="31"/>
  <c r="J17" i="31" s="1"/>
  <c r="J16" i="31"/>
  <c r="A22" i="31"/>
  <c r="A21" i="31"/>
  <c r="A22" i="30"/>
  <c r="A21" i="30"/>
  <c r="M17" i="30"/>
  <c r="N17" i="30" s="1"/>
  <c r="M18" i="30"/>
  <c r="N16" i="30"/>
  <c r="D79" i="10"/>
  <c r="D78" i="10"/>
  <c r="D77" i="10"/>
  <c r="A17" i="17" l="1"/>
  <c r="A17" i="16"/>
  <c r="A17" i="15"/>
  <c r="A17" i="13"/>
  <c r="A18" i="17"/>
  <c r="A18" i="16"/>
  <c r="A18" i="15"/>
  <c r="A18" i="13"/>
  <c r="J18" i="31"/>
  <c r="I20" i="31"/>
  <c r="I19" i="31"/>
  <c r="J19" i="31" s="1"/>
  <c r="A23" i="31"/>
  <c r="A24" i="31"/>
  <c r="M20" i="30"/>
  <c r="N18" i="30"/>
  <c r="M19" i="30"/>
  <c r="N19" i="30" s="1"/>
  <c r="A24" i="30"/>
  <c r="A23" i="30"/>
  <c r="A20" i="17" l="1"/>
  <c r="A20" i="16"/>
  <c r="A20" i="15"/>
  <c r="A20" i="13"/>
  <c r="A19" i="17"/>
  <c r="A19" i="16"/>
  <c r="A19" i="15"/>
  <c r="A19" i="13"/>
  <c r="I22" i="31"/>
  <c r="I21" i="31"/>
  <c r="J21" i="31" s="1"/>
  <c r="J20" i="31"/>
  <c r="A26" i="31"/>
  <c r="A25" i="31"/>
  <c r="A26" i="30"/>
  <c r="A25" i="30"/>
  <c r="M21" i="30"/>
  <c r="N21" i="30" s="1"/>
  <c r="M22" i="30"/>
  <c r="N20" i="30"/>
  <c r="A21" i="17" l="1"/>
  <c r="A21" i="16"/>
  <c r="A21" i="15"/>
  <c r="A21" i="13"/>
  <c r="A22" i="17"/>
  <c r="A22" i="16"/>
  <c r="A22" i="15"/>
  <c r="A22" i="13"/>
  <c r="J22" i="31"/>
  <c r="I24" i="31"/>
  <c r="I23" i="31"/>
  <c r="J23" i="31" s="1"/>
  <c r="A27" i="31"/>
  <c r="A28" i="31"/>
  <c r="M24" i="30"/>
  <c r="N22" i="30"/>
  <c r="M23" i="30"/>
  <c r="N23" i="30" s="1"/>
  <c r="A28" i="30"/>
  <c r="A27" i="30"/>
  <c r="A24" i="17" l="1"/>
  <c r="A24" i="16"/>
  <c r="A24" i="15"/>
  <c r="A24" i="13"/>
  <c r="A23" i="17"/>
  <c r="A23" i="16"/>
  <c r="A23" i="15"/>
  <c r="A23" i="13"/>
  <c r="I26" i="31"/>
  <c r="I25" i="31"/>
  <c r="J25" i="31" s="1"/>
  <c r="J24" i="31"/>
  <c r="A30" i="31"/>
  <c r="A29" i="31"/>
  <c r="A30" i="30"/>
  <c r="A29" i="30"/>
  <c r="M25" i="30"/>
  <c r="N25" i="30" s="1"/>
  <c r="M26" i="30"/>
  <c r="N24" i="30"/>
  <c r="A25" i="17" l="1"/>
  <c r="A25" i="16"/>
  <c r="A25" i="15"/>
  <c r="A25" i="13"/>
  <c r="A26" i="17"/>
  <c r="A26" i="16"/>
  <c r="A26" i="15"/>
  <c r="A26" i="13"/>
  <c r="I28" i="31"/>
  <c r="I27" i="31"/>
  <c r="J27" i="31" s="1"/>
  <c r="J26" i="31"/>
  <c r="A31" i="31"/>
  <c r="A32" i="31"/>
  <c r="M28" i="30"/>
  <c r="N26" i="30"/>
  <c r="M27" i="30"/>
  <c r="N27" i="30" s="1"/>
  <c r="A32" i="30"/>
  <c r="A31" i="30"/>
  <c r="A27" i="17" l="1"/>
  <c r="A27" i="16"/>
  <c r="A27" i="15"/>
  <c r="A27" i="13"/>
  <c r="A28" i="17"/>
  <c r="A28" i="16"/>
  <c r="A28" i="15"/>
  <c r="A28" i="13"/>
  <c r="I30" i="31"/>
  <c r="I29" i="31"/>
  <c r="J29" i="31" s="1"/>
  <c r="J28" i="31"/>
  <c r="A34" i="31"/>
  <c r="A33" i="31"/>
  <c r="A34" i="30"/>
  <c r="A33" i="30"/>
  <c r="M29" i="30"/>
  <c r="N29" i="30" s="1"/>
  <c r="M30" i="30"/>
  <c r="N28" i="30"/>
  <c r="A29" i="17" l="1"/>
  <c r="A29" i="16"/>
  <c r="A29" i="15"/>
  <c r="A29" i="13"/>
  <c r="A30" i="17"/>
  <c r="A30" i="16"/>
  <c r="A30" i="15"/>
  <c r="A30" i="13"/>
  <c r="J30" i="31"/>
  <c r="I32" i="31"/>
  <c r="I31" i="31"/>
  <c r="J31" i="31" s="1"/>
  <c r="A35" i="31"/>
  <c r="A36" i="31"/>
  <c r="N30" i="30"/>
  <c r="M32" i="30"/>
  <c r="M31" i="30"/>
  <c r="N31" i="30" s="1"/>
  <c r="A36" i="30"/>
  <c r="A35" i="30"/>
  <c r="A32" i="17" l="1"/>
  <c r="A32" i="16"/>
  <c r="A32" i="15"/>
  <c r="A32" i="13"/>
  <c r="A31" i="17"/>
  <c r="A31" i="16"/>
  <c r="A31" i="15"/>
  <c r="A31" i="13"/>
  <c r="I34" i="31"/>
  <c r="I33" i="31"/>
  <c r="J33" i="31" s="1"/>
  <c r="J32" i="31"/>
  <c r="A38" i="31"/>
  <c r="A37" i="31"/>
  <c r="A38" i="30"/>
  <c r="A37" i="30"/>
  <c r="M33" i="30"/>
  <c r="N33" i="30" s="1"/>
  <c r="N32" i="30"/>
  <c r="M34" i="30"/>
  <c r="A33" i="17" l="1"/>
  <c r="A33" i="16"/>
  <c r="A33" i="15"/>
  <c r="A33" i="13"/>
  <c r="A34" i="17"/>
  <c r="A34" i="16"/>
  <c r="A34" i="15"/>
  <c r="A34" i="13"/>
  <c r="J34" i="31"/>
  <c r="I36" i="31"/>
  <c r="I35" i="31"/>
  <c r="J35" i="31" s="1"/>
  <c r="A39" i="31"/>
  <c r="A40" i="31"/>
  <c r="N34" i="30"/>
  <c r="M36" i="30"/>
  <c r="M35" i="30"/>
  <c r="N35" i="30" s="1"/>
  <c r="A40" i="30"/>
  <c r="A39" i="30"/>
  <c r="AW4" i="21"/>
  <c r="AV4" i="21"/>
  <c r="A36" i="17" l="1"/>
  <c r="A36" i="16"/>
  <c r="A36" i="15"/>
  <c r="A36" i="13"/>
  <c r="A35" i="17"/>
  <c r="A35" i="16"/>
  <c r="A35" i="15"/>
  <c r="A35" i="13"/>
  <c r="I38" i="31"/>
  <c r="I37" i="31"/>
  <c r="J37" i="31" s="1"/>
  <c r="J36" i="31"/>
  <c r="A42" i="31"/>
  <c r="A41" i="31"/>
  <c r="M37" i="30"/>
  <c r="N37" i="30" s="1"/>
  <c r="N36" i="30"/>
  <c r="M38" i="30"/>
  <c r="A41" i="30"/>
  <c r="A42" i="30"/>
  <c r="A37" i="17" l="1"/>
  <c r="A37" i="16"/>
  <c r="A37" i="15"/>
  <c r="A37" i="13"/>
  <c r="A38" i="17"/>
  <c r="A38" i="16"/>
  <c r="A38" i="15"/>
  <c r="A38" i="13"/>
  <c r="J38" i="31"/>
  <c r="I40" i="31"/>
  <c r="I39" i="31"/>
  <c r="J39" i="31" s="1"/>
  <c r="A43" i="31"/>
  <c r="A44" i="31"/>
  <c r="M40" i="30"/>
  <c r="N38" i="30"/>
  <c r="M39" i="30"/>
  <c r="N39" i="30" s="1"/>
  <c r="A44" i="30"/>
  <c r="A43" i="30"/>
  <c r="A40" i="17" l="1"/>
  <c r="A40" i="16"/>
  <c r="A40" i="15"/>
  <c r="A40" i="13"/>
  <c r="A39" i="17"/>
  <c r="A39" i="16"/>
  <c r="A39" i="15"/>
  <c r="A39" i="13"/>
  <c r="I42" i="31"/>
  <c r="I41" i="31"/>
  <c r="J41" i="31" s="1"/>
  <c r="J40" i="31"/>
  <c r="A46" i="31"/>
  <c r="A45" i="31"/>
  <c r="A45" i="30"/>
  <c r="A46" i="30"/>
  <c r="M42" i="30"/>
  <c r="N40" i="30"/>
  <c r="M41" i="30"/>
  <c r="N41" i="30" s="1"/>
  <c r="A41" i="17" l="1"/>
  <c r="A41" i="16"/>
  <c r="A41" i="15"/>
  <c r="A41" i="13"/>
  <c r="A42" i="17"/>
  <c r="A42" i="16"/>
  <c r="A42" i="15"/>
  <c r="A42" i="13"/>
  <c r="J42" i="31"/>
  <c r="I44" i="31"/>
  <c r="I43" i="31"/>
  <c r="J43" i="31" s="1"/>
  <c r="A47" i="31"/>
  <c r="A48" i="31"/>
  <c r="M44" i="30"/>
  <c r="N42" i="30"/>
  <c r="M43" i="30"/>
  <c r="N43" i="30" s="1"/>
  <c r="A48" i="30"/>
  <c r="A47" i="30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5" i="16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K5" i="13"/>
  <c r="J5" i="13"/>
  <c r="I5" i="13"/>
  <c r="H5" i="13"/>
  <c r="G5" i="13"/>
  <c r="F5" i="13"/>
  <c r="E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D5" i="13"/>
  <c r="C5" i="13"/>
  <c r="B5" i="13"/>
  <c r="B5" i="16"/>
  <c r="C5" i="16"/>
  <c r="D5" i="16"/>
  <c r="E5" i="16"/>
  <c r="F5" i="16"/>
  <c r="G5" i="16"/>
  <c r="H5" i="16"/>
  <c r="I5" i="16"/>
  <c r="J5" i="16"/>
  <c r="K5" i="16"/>
  <c r="L5" i="16"/>
  <c r="M5" i="16"/>
  <c r="B6" i="16"/>
  <c r="C6" i="16"/>
  <c r="D6" i="16"/>
  <c r="E6" i="16"/>
  <c r="F6" i="16"/>
  <c r="G6" i="16"/>
  <c r="H6" i="16"/>
  <c r="I6" i="16"/>
  <c r="J6" i="16"/>
  <c r="K6" i="16"/>
  <c r="L6" i="16"/>
  <c r="M6" i="16"/>
  <c r="B7" i="16"/>
  <c r="C7" i="16"/>
  <c r="D7" i="16"/>
  <c r="E7" i="16"/>
  <c r="F7" i="16"/>
  <c r="G7" i="16"/>
  <c r="H7" i="16"/>
  <c r="I7" i="16"/>
  <c r="J7" i="16"/>
  <c r="K7" i="16"/>
  <c r="L7" i="16"/>
  <c r="M7" i="16"/>
  <c r="B8" i="16"/>
  <c r="C8" i="16"/>
  <c r="D8" i="16"/>
  <c r="E8" i="16"/>
  <c r="F8" i="16"/>
  <c r="G8" i="16"/>
  <c r="H8" i="16"/>
  <c r="I8" i="16"/>
  <c r="J8" i="16"/>
  <c r="K8" i="16"/>
  <c r="L8" i="16"/>
  <c r="M8" i="16"/>
  <c r="B9" i="16"/>
  <c r="C9" i="16"/>
  <c r="D9" i="16"/>
  <c r="E9" i="16"/>
  <c r="F9" i="16"/>
  <c r="G9" i="16"/>
  <c r="H9" i="16"/>
  <c r="I9" i="16"/>
  <c r="J9" i="16"/>
  <c r="K9" i="16"/>
  <c r="L9" i="16"/>
  <c r="M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B45" i="16"/>
  <c r="C45" i="16"/>
  <c r="D45" i="16"/>
  <c r="E45" i="16"/>
  <c r="F45" i="16"/>
  <c r="G45" i="16"/>
  <c r="H45" i="16"/>
  <c r="I45" i="16"/>
  <c r="J45" i="16"/>
  <c r="K45" i="16"/>
  <c r="L45" i="16"/>
  <c r="M45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B49" i="16"/>
  <c r="C49" i="16"/>
  <c r="D49" i="16"/>
  <c r="E49" i="16"/>
  <c r="F49" i="16"/>
  <c r="G49" i="16"/>
  <c r="H49" i="16"/>
  <c r="I49" i="16"/>
  <c r="J49" i="16"/>
  <c r="K49" i="16"/>
  <c r="L49" i="16"/>
  <c r="M49" i="16"/>
  <c r="B50" i="16"/>
  <c r="C50" i="16"/>
  <c r="D50" i="16"/>
  <c r="E50" i="16"/>
  <c r="F50" i="16"/>
  <c r="G50" i="16"/>
  <c r="H50" i="16"/>
  <c r="I50" i="16"/>
  <c r="J50" i="16"/>
  <c r="K50" i="16"/>
  <c r="L50" i="16"/>
  <c r="M50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B53" i="16"/>
  <c r="C53" i="16"/>
  <c r="D53" i="16"/>
  <c r="E53" i="16"/>
  <c r="F53" i="16"/>
  <c r="G53" i="16"/>
  <c r="H53" i="16"/>
  <c r="I53" i="16"/>
  <c r="J53" i="16"/>
  <c r="K53" i="16"/>
  <c r="L53" i="16"/>
  <c r="M53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B55" i="16"/>
  <c r="C55" i="16"/>
  <c r="D55" i="16"/>
  <c r="E55" i="16"/>
  <c r="F55" i="16"/>
  <c r="G55" i="16"/>
  <c r="H55" i="16"/>
  <c r="I55" i="16"/>
  <c r="J55" i="16"/>
  <c r="K55" i="16"/>
  <c r="L55" i="16"/>
  <c r="M55" i="16"/>
  <c r="B56" i="16"/>
  <c r="C56" i="16"/>
  <c r="D56" i="16"/>
  <c r="E56" i="16"/>
  <c r="F56" i="16"/>
  <c r="G56" i="16"/>
  <c r="H56" i="16"/>
  <c r="I56" i="16"/>
  <c r="J56" i="16"/>
  <c r="K56" i="16"/>
  <c r="L56" i="16"/>
  <c r="M56" i="16"/>
  <c r="B57" i="16"/>
  <c r="C57" i="16"/>
  <c r="D57" i="16"/>
  <c r="E57" i="16"/>
  <c r="F57" i="16"/>
  <c r="G57" i="16"/>
  <c r="H57" i="16"/>
  <c r="I57" i="16"/>
  <c r="J57" i="16"/>
  <c r="K57" i="16"/>
  <c r="L57" i="16"/>
  <c r="M57" i="16"/>
  <c r="B58" i="16"/>
  <c r="C58" i="16"/>
  <c r="D58" i="16"/>
  <c r="E58" i="16"/>
  <c r="F58" i="16"/>
  <c r="G58" i="16"/>
  <c r="H58" i="16"/>
  <c r="I58" i="16"/>
  <c r="J58" i="16"/>
  <c r="K58" i="16"/>
  <c r="L58" i="16"/>
  <c r="M58" i="16"/>
  <c r="B59" i="16"/>
  <c r="C59" i="16"/>
  <c r="D59" i="16"/>
  <c r="E59" i="16"/>
  <c r="F59" i="16"/>
  <c r="G59" i="16"/>
  <c r="H59" i="16"/>
  <c r="I59" i="16"/>
  <c r="J59" i="16"/>
  <c r="K59" i="16"/>
  <c r="L59" i="16"/>
  <c r="M59" i="16"/>
  <c r="B60" i="16"/>
  <c r="C60" i="16"/>
  <c r="D60" i="16"/>
  <c r="E60" i="16"/>
  <c r="F60" i="16"/>
  <c r="G60" i="16"/>
  <c r="H60" i="16"/>
  <c r="I60" i="16"/>
  <c r="J60" i="16"/>
  <c r="K60" i="16"/>
  <c r="L60" i="16"/>
  <c r="M60" i="16"/>
  <c r="B61" i="16"/>
  <c r="C61" i="16"/>
  <c r="D61" i="16"/>
  <c r="E61" i="16"/>
  <c r="F61" i="16"/>
  <c r="G61" i="16"/>
  <c r="H61" i="16"/>
  <c r="I61" i="16"/>
  <c r="J61" i="16"/>
  <c r="K61" i="16"/>
  <c r="L61" i="16"/>
  <c r="M61" i="16"/>
  <c r="B62" i="16"/>
  <c r="C62" i="16"/>
  <c r="D62" i="16"/>
  <c r="E62" i="16"/>
  <c r="F62" i="16"/>
  <c r="G62" i="16"/>
  <c r="H62" i="16"/>
  <c r="I62" i="16"/>
  <c r="J62" i="16"/>
  <c r="K62" i="16"/>
  <c r="L62" i="16"/>
  <c r="M62" i="16"/>
  <c r="B63" i="16"/>
  <c r="C63" i="16"/>
  <c r="D63" i="16"/>
  <c r="E63" i="16"/>
  <c r="F63" i="16"/>
  <c r="G63" i="16"/>
  <c r="H63" i="16"/>
  <c r="I63" i="16"/>
  <c r="J63" i="16"/>
  <c r="K63" i="16"/>
  <c r="L63" i="16"/>
  <c r="M63" i="16"/>
  <c r="B64" i="16"/>
  <c r="C64" i="16"/>
  <c r="D64" i="16"/>
  <c r="E64" i="16"/>
  <c r="F64" i="16"/>
  <c r="G64" i="16"/>
  <c r="H64" i="16"/>
  <c r="I64" i="16"/>
  <c r="J64" i="16"/>
  <c r="K64" i="16"/>
  <c r="L64" i="16"/>
  <c r="M64" i="16"/>
  <c r="B65" i="16"/>
  <c r="C65" i="16"/>
  <c r="D65" i="16"/>
  <c r="E65" i="16"/>
  <c r="F65" i="16"/>
  <c r="G65" i="16"/>
  <c r="H65" i="16"/>
  <c r="I65" i="16"/>
  <c r="J65" i="16"/>
  <c r="K65" i="16"/>
  <c r="L65" i="16"/>
  <c r="M65" i="16"/>
  <c r="B66" i="16"/>
  <c r="C66" i="16"/>
  <c r="D66" i="16"/>
  <c r="E66" i="16"/>
  <c r="F66" i="16"/>
  <c r="G66" i="16"/>
  <c r="H66" i="16"/>
  <c r="I66" i="16"/>
  <c r="J66" i="16"/>
  <c r="K66" i="16"/>
  <c r="L66" i="16"/>
  <c r="M66" i="16"/>
  <c r="B67" i="16"/>
  <c r="C67" i="16"/>
  <c r="D67" i="16"/>
  <c r="E67" i="16"/>
  <c r="F67" i="16"/>
  <c r="G67" i="16"/>
  <c r="H67" i="16"/>
  <c r="I67" i="16"/>
  <c r="J67" i="16"/>
  <c r="K67" i="16"/>
  <c r="L67" i="16"/>
  <c r="M67" i="16"/>
  <c r="B68" i="16"/>
  <c r="C68" i="16"/>
  <c r="D68" i="16"/>
  <c r="E68" i="16"/>
  <c r="F68" i="16"/>
  <c r="G68" i="16"/>
  <c r="H68" i="16"/>
  <c r="I68" i="16"/>
  <c r="J68" i="16"/>
  <c r="K68" i="16"/>
  <c r="L68" i="16"/>
  <c r="M68" i="16"/>
  <c r="B69" i="16"/>
  <c r="C69" i="16"/>
  <c r="D69" i="16"/>
  <c r="E69" i="16"/>
  <c r="F69" i="16"/>
  <c r="G69" i="16"/>
  <c r="H69" i="16"/>
  <c r="I69" i="16"/>
  <c r="J69" i="16"/>
  <c r="K69" i="16"/>
  <c r="L69" i="16"/>
  <c r="M69" i="16"/>
  <c r="B70" i="16"/>
  <c r="C70" i="16"/>
  <c r="D70" i="16"/>
  <c r="E70" i="16"/>
  <c r="F70" i="16"/>
  <c r="G70" i="16"/>
  <c r="H70" i="16"/>
  <c r="I70" i="16"/>
  <c r="J70" i="16"/>
  <c r="K70" i="16"/>
  <c r="L70" i="16"/>
  <c r="M70" i="16"/>
  <c r="B71" i="16"/>
  <c r="C71" i="16"/>
  <c r="D71" i="16"/>
  <c r="E71" i="16"/>
  <c r="F71" i="16"/>
  <c r="G71" i="16"/>
  <c r="H71" i="16"/>
  <c r="I71" i="16"/>
  <c r="J71" i="16"/>
  <c r="K71" i="16"/>
  <c r="L71" i="16"/>
  <c r="M71" i="16"/>
  <c r="B72" i="16"/>
  <c r="C72" i="16"/>
  <c r="D72" i="16"/>
  <c r="E72" i="16"/>
  <c r="F72" i="16"/>
  <c r="G72" i="16"/>
  <c r="H72" i="16"/>
  <c r="I72" i="16"/>
  <c r="J72" i="16"/>
  <c r="K72" i="16"/>
  <c r="L72" i="16"/>
  <c r="M72" i="16"/>
  <c r="B73" i="16"/>
  <c r="C73" i="16"/>
  <c r="D73" i="16"/>
  <c r="E73" i="16"/>
  <c r="F73" i="16"/>
  <c r="G73" i="16"/>
  <c r="H73" i="16"/>
  <c r="I73" i="16"/>
  <c r="J73" i="16"/>
  <c r="K73" i="16"/>
  <c r="L73" i="16"/>
  <c r="M73" i="16"/>
  <c r="B74" i="16"/>
  <c r="C74" i="16"/>
  <c r="D74" i="16"/>
  <c r="E74" i="16"/>
  <c r="F74" i="16"/>
  <c r="G74" i="16"/>
  <c r="H74" i="16"/>
  <c r="I74" i="16"/>
  <c r="J74" i="16"/>
  <c r="K74" i="16"/>
  <c r="L74" i="16"/>
  <c r="M74" i="16"/>
  <c r="B75" i="16"/>
  <c r="C75" i="16"/>
  <c r="D75" i="16"/>
  <c r="E75" i="16"/>
  <c r="F75" i="16"/>
  <c r="G75" i="16"/>
  <c r="H75" i="16"/>
  <c r="I75" i="16"/>
  <c r="J75" i="16"/>
  <c r="K75" i="16"/>
  <c r="L75" i="16"/>
  <c r="M75" i="16"/>
  <c r="B76" i="16"/>
  <c r="C76" i="16"/>
  <c r="D76" i="16"/>
  <c r="E76" i="16"/>
  <c r="F76" i="16"/>
  <c r="G76" i="16"/>
  <c r="H76" i="16"/>
  <c r="I76" i="16"/>
  <c r="J76" i="16"/>
  <c r="K76" i="16"/>
  <c r="L76" i="16"/>
  <c r="M76" i="16"/>
  <c r="B77" i="16"/>
  <c r="C77" i="16"/>
  <c r="D77" i="16"/>
  <c r="E77" i="16"/>
  <c r="F77" i="16"/>
  <c r="G77" i="16"/>
  <c r="H77" i="16"/>
  <c r="I77" i="16"/>
  <c r="J77" i="16"/>
  <c r="K77" i="16"/>
  <c r="L77" i="16"/>
  <c r="M77" i="16"/>
  <c r="B78" i="16"/>
  <c r="C78" i="16"/>
  <c r="D78" i="16"/>
  <c r="E78" i="16"/>
  <c r="F78" i="16"/>
  <c r="G78" i="16"/>
  <c r="H78" i="16"/>
  <c r="I78" i="16"/>
  <c r="J78" i="16"/>
  <c r="K78" i="16"/>
  <c r="L78" i="16"/>
  <c r="M78" i="16"/>
  <c r="B79" i="16"/>
  <c r="C79" i="16"/>
  <c r="D79" i="16"/>
  <c r="E79" i="16"/>
  <c r="F79" i="16"/>
  <c r="G79" i="16"/>
  <c r="H79" i="16"/>
  <c r="I79" i="16"/>
  <c r="J79" i="16"/>
  <c r="K79" i="16"/>
  <c r="L79" i="16"/>
  <c r="M79" i="16"/>
  <c r="B80" i="16"/>
  <c r="C80" i="16"/>
  <c r="D80" i="16"/>
  <c r="E80" i="16"/>
  <c r="F80" i="16"/>
  <c r="G80" i="16"/>
  <c r="H80" i="16"/>
  <c r="I80" i="16"/>
  <c r="J80" i="16"/>
  <c r="K80" i="16"/>
  <c r="L80" i="16"/>
  <c r="M80" i="16"/>
  <c r="B81" i="16"/>
  <c r="C81" i="16"/>
  <c r="D81" i="16"/>
  <c r="E81" i="16"/>
  <c r="F81" i="16"/>
  <c r="G81" i="16"/>
  <c r="H81" i="16"/>
  <c r="I81" i="16"/>
  <c r="J81" i="16"/>
  <c r="K81" i="16"/>
  <c r="L81" i="16"/>
  <c r="M81" i="16"/>
  <c r="B82" i="16"/>
  <c r="C82" i="16"/>
  <c r="D82" i="16"/>
  <c r="E82" i="16"/>
  <c r="F82" i="16"/>
  <c r="G82" i="16"/>
  <c r="H82" i="16"/>
  <c r="I82" i="16"/>
  <c r="J82" i="16"/>
  <c r="K82" i="16"/>
  <c r="L82" i="16"/>
  <c r="M82" i="16"/>
  <c r="B83" i="16"/>
  <c r="C83" i="16"/>
  <c r="D83" i="16"/>
  <c r="E83" i="16"/>
  <c r="F83" i="16"/>
  <c r="G83" i="16"/>
  <c r="H83" i="16"/>
  <c r="I83" i="16"/>
  <c r="J83" i="16"/>
  <c r="K83" i="16"/>
  <c r="L83" i="16"/>
  <c r="M83" i="16"/>
  <c r="B84" i="16"/>
  <c r="C84" i="16"/>
  <c r="D84" i="16"/>
  <c r="E84" i="16"/>
  <c r="F84" i="16"/>
  <c r="G84" i="16"/>
  <c r="H84" i="16"/>
  <c r="I84" i="16"/>
  <c r="J84" i="16"/>
  <c r="K84" i="16"/>
  <c r="L84" i="16"/>
  <c r="M84" i="16"/>
  <c r="B85" i="16"/>
  <c r="C85" i="16"/>
  <c r="D85" i="16"/>
  <c r="E85" i="16"/>
  <c r="F85" i="16"/>
  <c r="G85" i="16"/>
  <c r="H85" i="16"/>
  <c r="I85" i="16"/>
  <c r="J85" i="16"/>
  <c r="K85" i="16"/>
  <c r="L85" i="16"/>
  <c r="M85" i="16"/>
  <c r="B86" i="16"/>
  <c r="C86" i="16"/>
  <c r="D86" i="16"/>
  <c r="E86" i="16"/>
  <c r="F86" i="16"/>
  <c r="G86" i="16"/>
  <c r="H86" i="16"/>
  <c r="I86" i="16"/>
  <c r="J86" i="16"/>
  <c r="K86" i="16"/>
  <c r="L86" i="16"/>
  <c r="M86" i="16"/>
  <c r="B87" i="16"/>
  <c r="C87" i="16"/>
  <c r="D87" i="16"/>
  <c r="E87" i="16"/>
  <c r="F87" i="16"/>
  <c r="G87" i="16"/>
  <c r="H87" i="16"/>
  <c r="I87" i="16"/>
  <c r="J87" i="16"/>
  <c r="K87" i="16"/>
  <c r="L87" i="16"/>
  <c r="M87" i="16"/>
  <c r="B88" i="16"/>
  <c r="C88" i="16"/>
  <c r="D88" i="16"/>
  <c r="E88" i="16"/>
  <c r="F88" i="16"/>
  <c r="G88" i="16"/>
  <c r="H88" i="16"/>
  <c r="I88" i="16"/>
  <c r="J88" i="16"/>
  <c r="K88" i="16"/>
  <c r="L88" i="16"/>
  <c r="M88" i="16"/>
  <c r="B89" i="16"/>
  <c r="C89" i="16"/>
  <c r="D89" i="16"/>
  <c r="E89" i="16"/>
  <c r="F89" i="16"/>
  <c r="G89" i="16"/>
  <c r="H89" i="16"/>
  <c r="I89" i="16"/>
  <c r="J89" i="16"/>
  <c r="K89" i="16"/>
  <c r="L89" i="16"/>
  <c r="M89" i="16"/>
  <c r="B90" i="16"/>
  <c r="C90" i="16"/>
  <c r="D90" i="16"/>
  <c r="E90" i="16"/>
  <c r="F90" i="16"/>
  <c r="G90" i="16"/>
  <c r="H90" i="16"/>
  <c r="I90" i="16"/>
  <c r="J90" i="16"/>
  <c r="K90" i="16"/>
  <c r="L90" i="16"/>
  <c r="M90" i="16"/>
  <c r="B91" i="16"/>
  <c r="C91" i="16"/>
  <c r="D91" i="16"/>
  <c r="E91" i="16"/>
  <c r="F91" i="16"/>
  <c r="G91" i="16"/>
  <c r="H91" i="16"/>
  <c r="I91" i="16"/>
  <c r="J91" i="16"/>
  <c r="K91" i="16"/>
  <c r="L91" i="16"/>
  <c r="M91" i="16"/>
  <c r="B92" i="16"/>
  <c r="C92" i="16"/>
  <c r="D92" i="16"/>
  <c r="E92" i="16"/>
  <c r="F92" i="16"/>
  <c r="G92" i="16"/>
  <c r="H92" i="16"/>
  <c r="I92" i="16"/>
  <c r="J92" i="16"/>
  <c r="K92" i="16"/>
  <c r="L92" i="16"/>
  <c r="M92" i="16"/>
  <c r="B93" i="16"/>
  <c r="C93" i="16"/>
  <c r="D93" i="16"/>
  <c r="E93" i="16"/>
  <c r="F93" i="16"/>
  <c r="G93" i="16"/>
  <c r="H93" i="16"/>
  <c r="I93" i="16"/>
  <c r="J93" i="16"/>
  <c r="K93" i="16"/>
  <c r="L93" i="16"/>
  <c r="M93" i="16"/>
  <c r="B94" i="16"/>
  <c r="C94" i="16"/>
  <c r="D94" i="16"/>
  <c r="E94" i="16"/>
  <c r="F94" i="16"/>
  <c r="G94" i="16"/>
  <c r="H94" i="16"/>
  <c r="I94" i="16"/>
  <c r="J94" i="16"/>
  <c r="K94" i="16"/>
  <c r="L94" i="16"/>
  <c r="M94" i="16"/>
  <c r="B95" i="16"/>
  <c r="C95" i="16"/>
  <c r="D95" i="16"/>
  <c r="E95" i="16"/>
  <c r="F95" i="16"/>
  <c r="G95" i="16"/>
  <c r="H95" i="16"/>
  <c r="I95" i="16"/>
  <c r="J95" i="16"/>
  <c r="K95" i="16"/>
  <c r="L95" i="16"/>
  <c r="M95" i="16"/>
  <c r="B96" i="16"/>
  <c r="C96" i="16"/>
  <c r="D96" i="16"/>
  <c r="E96" i="16"/>
  <c r="F96" i="16"/>
  <c r="G96" i="16"/>
  <c r="H96" i="16"/>
  <c r="I96" i="16"/>
  <c r="J96" i="16"/>
  <c r="K96" i="16"/>
  <c r="L96" i="16"/>
  <c r="M96" i="16"/>
  <c r="B97" i="16"/>
  <c r="C97" i="16"/>
  <c r="D97" i="16"/>
  <c r="E97" i="16"/>
  <c r="F97" i="16"/>
  <c r="G97" i="16"/>
  <c r="H97" i="16"/>
  <c r="I97" i="16"/>
  <c r="J97" i="16"/>
  <c r="K97" i="16"/>
  <c r="L97" i="16"/>
  <c r="M97" i="16"/>
  <c r="B98" i="16"/>
  <c r="C98" i="16"/>
  <c r="D98" i="16"/>
  <c r="E98" i="16"/>
  <c r="F98" i="16"/>
  <c r="G98" i="16"/>
  <c r="H98" i="16"/>
  <c r="I98" i="16"/>
  <c r="J98" i="16"/>
  <c r="K98" i="16"/>
  <c r="L98" i="16"/>
  <c r="M98" i="16"/>
  <c r="B99" i="16"/>
  <c r="C99" i="16"/>
  <c r="D99" i="16"/>
  <c r="E99" i="16"/>
  <c r="F99" i="16"/>
  <c r="G99" i="16"/>
  <c r="H99" i="16"/>
  <c r="I99" i="16"/>
  <c r="J99" i="16"/>
  <c r="K99" i="16"/>
  <c r="L99" i="16"/>
  <c r="M99" i="16"/>
  <c r="B100" i="16"/>
  <c r="C100" i="16"/>
  <c r="D100" i="16"/>
  <c r="E100" i="16"/>
  <c r="F100" i="16"/>
  <c r="G100" i="16"/>
  <c r="H100" i="16"/>
  <c r="I100" i="16"/>
  <c r="J100" i="16"/>
  <c r="K100" i="16"/>
  <c r="L100" i="16"/>
  <c r="M100" i="16"/>
  <c r="B101" i="16"/>
  <c r="C101" i="16"/>
  <c r="D101" i="16"/>
  <c r="E101" i="16"/>
  <c r="F101" i="16"/>
  <c r="G101" i="16"/>
  <c r="H101" i="16"/>
  <c r="I101" i="16"/>
  <c r="J101" i="16"/>
  <c r="K101" i="16"/>
  <c r="L101" i="16"/>
  <c r="M101" i="16"/>
  <c r="B102" i="16"/>
  <c r="C102" i="16"/>
  <c r="D102" i="16"/>
  <c r="E102" i="16"/>
  <c r="F102" i="16"/>
  <c r="G102" i="16"/>
  <c r="H102" i="16"/>
  <c r="I102" i="16"/>
  <c r="J102" i="16"/>
  <c r="K102" i="16"/>
  <c r="L102" i="16"/>
  <c r="M102" i="16"/>
  <c r="B103" i="16"/>
  <c r="C103" i="16"/>
  <c r="D103" i="16"/>
  <c r="E103" i="16"/>
  <c r="F103" i="16"/>
  <c r="G103" i="16"/>
  <c r="H103" i="16"/>
  <c r="I103" i="16"/>
  <c r="J103" i="16"/>
  <c r="K103" i="16"/>
  <c r="L103" i="16"/>
  <c r="M103" i="16"/>
  <c r="B104" i="16"/>
  <c r="C104" i="16"/>
  <c r="D104" i="16"/>
  <c r="E104" i="16"/>
  <c r="F104" i="16"/>
  <c r="G104" i="16"/>
  <c r="H104" i="16"/>
  <c r="I104" i="16"/>
  <c r="J104" i="16"/>
  <c r="K104" i="16"/>
  <c r="L104" i="16"/>
  <c r="M104" i="16"/>
  <c r="B105" i="16"/>
  <c r="C105" i="16"/>
  <c r="D105" i="16"/>
  <c r="E105" i="16"/>
  <c r="F105" i="16"/>
  <c r="G105" i="16"/>
  <c r="H105" i="16"/>
  <c r="I105" i="16"/>
  <c r="J105" i="16"/>
  <c r="K105" i="16"/>
  <c r="L105" i="16"/>
  <c r="M105" i="16"/>
  <c r="B106" i="16"/>
  <c r="C106" i="16"/>
  <c r="D106" i="16"/>
  <c r="E106" i="16"/>
  <c r="F106" i="16"/>
  <c r="G106" i="16"/>
  <c r="H106" i="16"/>
  <c r="I106" i="16"/>
  <c r="J106" i="16"/>
  <c r="K106" i="16"/>
  <c r="L106" i="16"/>
  <c r="M106" i="16"/>
  <c r="B107" i="16"/>
  <c r="C107" i="16"/>
  <c r="D107" i="16"/>
  <c r="E107" i="16"/>
  <c r="F107" i="16"/>
  <c r="G107" i="16"/>
  <c r="H107" i="16"/>
  <c r="I107" i="16"/>
  <c r="J107" i="16"/>
  <c r="K107" i="16"/>
  <c r="L107" i="16"/>
  <c r="M107" i="16"/>
  <c r="B108" i="16"/>
  <c r="C108" i="16"/>
  <c r="D108" i="16"/>
  <c r="E108" i="16"/>
  <c r="F108" i="16"/>
  <c r="G108" i="16"/>
  <c r="H108" i="16"/>
  <c r="I108" i="16"/>
  <c r="J108" i="16"/>
  <c r="K108" i="16"/>
  <c r="L108" i="16"/>
  <c r="M108" i="16"/>
  <c r="B109" i="16"/>
  <c r="C109" i="16"/>
  <c r="D109" i="16"/>
  <c r="E109" i="16"/>
  <c r="F109" i="16"/>
  <c r="G109" i="16"/>
  <c r="H109" i="16"/>
  <c r="I109" i="16"/>
  <c r="J109" i="16"/>
  <c r="K109" i="16"/>
  <c r="L109" i="16"/>
  <c r="M109" i="16"/>
  <c r="B110" i="16"/>
  <c r="C110" i="16"/>
  <c r="D110" i="16"/>
  <c r="E110" i="16"/>
  <c r="F110" i="16"/>
  <c r="G110" i="16"/>
  <c r="H110" i="16"/>
  <c r="I110" i="16"/>
  <c r="J110" i="16"/>
  <c r="K110" i="16"/>
  <c r="L110" i="16"/>
  <c r="M110" i="16"/>
  <c r="B111" i="16"/>
  <c r="C111" i="16"/>
  <c r="D111" i="16"/>
  <c r="E111" i="16"/>
  <c r="F111" i="16"/>
  <c r="G111" i="16"/>
  <c r="H111" i="16"/>
  <c r="I111" i="16"/>
  <c r="J111" i="16"/>
  <c r="K111" i="16"/>
  <c r="L111" i="16"/>
  <c r="M111" i="16"/>
  <c r="B112" i="16"/>
  <c r="C112" i="16"/>
  <c r="D112" i="16"/>
  <c r="E112" i="16"/>
  <c r="F112" i="16"/>
  <c r="G112" i="16"/>
  <c r="H112" i="16"/>
  <c r="I112" i="16"/>
  <c r="J112" i="16"/>
  <c r="K112" i="16"/>
  <c r="L112" i="16"/>
  <c r="M112" i="16"/>
  <c r="B113" i="16"/>
  <c r="C113" i="16"/>
  <c r="D113" i="16"/>
  <c r="E113" i="16"/>
  <c r="F113" i="16"/>
  <c r="G113" i="16"/>
  <c r="H113" i="16"/>
  <c r="I113" i="16"/>
  <c r="J113" i="16"/>
  <c r="K113" i="16"/>
  <c r="L113" i="16"/>
  <c r="M113" i="16"/>
  <c r="B114" i="16"/>
  <c r="C114" i="16"/>
  <c r="D114" i="16"/>
  <c r="E114" i="16"/>
  <c r="F114" i="16"/>
  <c r="G114" i="16"/>
  <c r="H114" i="16"/>
  <c r="I114" i="16"/>
  <c r="J114" i="16"/>
  <c r="K114" i="16"/>
  <c r="L114" i="16"/>
  <c r="M114" i="16"/>
  <c r="B115" i="16"/>
  <c r="C115" i="16"/>
  <c r="D115" i="16"/>
  <c r="E115" i="16"/>
  <c r="F115" i="16"/>
  <c r="G115" i="16"/>
  <c r="H115" i="16"/>
  <c r="I115" i="16"/>
  <c r="J115" i="16"/>
  <c r="K115" i="16"/>
  <c r="L115" i="16"/>
  <c r="M115" i="16"/>
  <c r="B116" i="16"/>
  <c r="C116" i="16"/>
  <c r="D116" i="16"/>
  <c r="E116" i="16"/>
  <c r="F116" i="16"/>
  <c r="G116" i="16"/>
  <c r="H116" i="16"/>
  <c r="I116" i="16"/>
  <c r="J116" i="16"/>
  <c r="K116" i="16"/>
  <c r="L116" i="16"/>
  <c r="M116" i="16"/>
  <c r="B117" i="16"/>
  <c r="C117" i="16"/>
  <c r="D117" i="16"/>
  <c r="E117" i="16"/>
  <c r="F117" i="16"/>
  <c r="G117" i="16"/>
  <c r="H117" i="16"/>
  <c r="I117" i="16"/>
  <c r="J117" i="16"/>
  <c r="K117" i="16"/>
  <c r="L117" i="16"/>
  <c r="M117" i="16"/>
  <c r="B118" i="16"/>
  <c r="C118" i="16"/>
  <c r="D118" i="16"/>
  <c r="E118" i="16"/>
  <c r="F118" i="16"/>
  <c r="G118" i="16"/>
  <c r="H118" i="16"/>
  <c r="I118" i="16"/>
  <c r="J118" i="16"/>
  <c r="K118" i="16"/>
  <c r="L118" i="16"/>
  <c r="M118" i="16"/>
  <c r="B119" i="16"/>
  <c r="C119" i="16"/>
  <c r="D119" i="16"/>
  <c r="E119" i="16"/>
  <c r="F119" i="16"/>
  <c r="G119" i="16"/>
  <c r="H119" i="16"/>
  <c r="I119" i="16"/>
  <c r="J119" i="16"/>
  <c r="K119" i="16"/>
  <c r="L119" i="16"/>
  <c r="M119" i="16"/>
  <c r="B120" i="16"/>
  <c r="C120" i="16"/>
  <c r="D120" i="16"/>
  <c r="E120" i="16"/>
  <c r="F120" i="16"/>
  <c r="G120" i="16"/>
  <c r="H120" i="16"/>
  <c r="I120" i="16"/>
  <c r="J120" i="16"/>
  <c r="K120" i="16"/>
  <c r="L120" i="16"/>
  <c r="M120" i="16"/>
  <c r="B121" i="16"/>
  <c r="C121" i="16"/>
  <c r="D121" i="16"/>
  <c r="E121" i="16"/>
  <c r="F121" i="16"/>
  <c r="G121" i="16"/>
  <c r="H121" i="16"/>
  <c r="I121" i="16"/>
  <c r="J121" i="16"/>
  <c r="K121" i="16"/>
  <c r="L121" i="16"/>
  <c r="M121" i="16"/>
  <c r="B122" i="16"/>
  <c r="C122" i="16"/>
  <c r="D122" i="16"/>
  <c r="E122" i="16"/>
  <c r="F122" i="16"/>
  <c r="G122" i="16"/>
  <c r="H122" i="16"/>
  <c r="I122" i="16"/>
  <c r="J122" i="16"/>
  <c r="K122" i="16"/>
  <c r="L122" i="16"/>
  <c r="M122" i="16"/>
  <c r="B123" i="16"/>
  <c r="C123" i="16"/>
  <c r="D123" i="16"/>
  <c r="E123" i="16"/>
  <c r="F123" i="16"/>
  <c r="G123" i="16"/>
  <c r="H123" i="16"/>
  <c r="I123" i="16"/>
  <c r="J123" i="16"/>
  <c r="K123" i="16"/>
  <c r="L123" i="16"/>
  <c r="M123" i="16"/>
  <c r="B124" i="16"/>
  <c r="C124" i="16"/>
  <c r="D124" i="16"/>
  <c r="E124" i="16"/>
  <c r="F124" i="16"/>
  <c r="G124" i="16"/>
  <c r="H124" i="16"/>
  <c r="I124" i="16"/>
  <c r="J124" i="16"/>
  <c r="K124" i="16"/>
  <c r="L124" i="16"/>
  <c r="M124" i="16"/>
  <c r="B125" i="16"/>
  <c r="C125" i="16"/>
  <c r="D125" i="16"/>
  <c r="E125" i="16"/>
  <c r="F125" i="16"/>
  <c r="G125" i="16"/>
  <c r="H125" i="16"/>
  <c r="I125" i="16"/>
  <c r="J125" i="16"/>
  <c r="K125" i="16"/>
  <c r="L125" i="16"/>
  <c r="M125" i="16"/>
  <c r="B126" i="16"/>
  <c r="C126" i="16"/>
  <c r="D126" i="16"/>
  <c r="E126" i="16"/>
  <c r="F126" i="16"/>
  <c r="G126" i="16"/>
  <c r="H126" i="16"/>
  <c r="I126" i="16"/>
  <c r="J126" i="16"/>
  <c r="K126" i="16"/>
  <c r="L126" i="16"/>
  <c r="M126" i="16"/>
  <c r="B127" i="16"/>
  <c r="C127" i="16"/>
  <c r="D127" i="16"/>
  <c r="E127" i="16"/>
  <c r="F127" i="16"/>
  <c r="G127" i="16"/>
  <c r="H127" i="16"/>
  <c r="I127" i="16"/>
  <c r="J127" i="16"/>
  <c r="K127" i="16"/>
  <c r="L127" i="16"/>
  <c r="M127" i="16"/>
  <c r="B128" i="16"/>
  <c r="C128" i="16"/>
  <c r="D128" i="16"/>
  <c r="E128" i="16"/>
  <c r="F128" i="16"/>
  <c r="G128" i="16"/>
  <c r="H128" i="16"/>
  <c r="I128" i="16"/>
  <c r="J128" i="16"/>
  <c r="K128" i="16"/>
  <c r="L128" i="16"/>
  <c r="M128" i="16"/>
  <c r="B129" i="16"/>
  <c r="C129" i="16"/>
  <c r="D129" i="16"/>
  <c r="E129" i="16"/>
  <c r="F129" i="16"/>
  <c r="G129" i="16"/>
  <c r="H129" i="16"/>
  <c r="I129" i="16"/>
  <c r="J129" i="16"/>
  <c r="K129" i="16"/>
  <c r="L129" i="16"/>
  <c r="M129" i="16"/>
  <c r="B130" i="16"/>
  <c r="C130" i="16"/>
  <c r="D130" i="16"/>
  <c r="E130" i="16"/>
  <c r="F130" i="16"/>
  <c r="G130" i="16"/>
  <c r="H130" i="16"/>
  <c r="I130" i="16"/>
  <c r="J130" i="16"/>
  <c r="K130" i="16"/>
  <c r="L130" i="16"/>
  <c r="M130" i="16"/>
  <c r="B131" i="16"/>
  <c r="C131" i="16"/>
  <c r="D131" i="16"/>
  <c r="E131" i="16"/>
  <c r="F131" i="16"/>
  <c r="G131" i="16"/>
  <c r="H131" i="16"/>
  <c r="I131" i="16"/>
  <c r="J131" i="16"/>
  <c r="K131" i="16"/>
  <c r="L131" i="16"/>
  <c r="M131" i="16"/>
  <c r="B132" i="16"/>
  <c r="C132" i="16"/>
  <c r="D132" i="16"/>
  <c r="E132" i="16"/>
  <c r="F132" i="16"/>
  <c r="G132" i="16"/>
  <c r="H132" i="16"/>
  <c r="I132" i="16"/>
  <c r="J132" i="16"/>
  <c r="K132" i="16"/>
  <c r="L132" i="16"/>
  <c r="M132" i="16"/>
  <c r="B133" i="16"/>
  <c r="C133" i="16"/>
  <c r="D133" i="16"/>
  <c r="E133" i="16"/>
  <c r="F133" i="16"/>
  <c r="G133" i="16"/>
  <c r="H133" i="16"/>
  <c r="I133" i="16"/>
  <c r="J133" i="16"/>
  <c r="K133" i="16"/>
  <c r="L133" i="16"/>
  <c r="M133" i="16"/>
  <c r="B134" i="16"/>
  <c r="C134" i="16"/>
  <c r="D134" i="16"/>
  <c r="E134" i="16"/>
  <c r="F134" i="16"/>
  <c r="G134" i="16"/>
  <c r="H134" i="16"/>
  <c r="I134" i="16"/>
  <c r="J134" i="16"/>
  <c r="K134" i="16"/>
  <c r="L134" i="16"/>
  <c r="M134" i="16"/>
  <c r="B135" i="16"/>
  <c r="C135" i="16"/>
  <c r="D135" i="16"/>
  <c r="E135" i="16"/>
  <c r="F135" i="16"/>
  <c r="G135" i="16"/>
  <c r="H135" i="16"/>
  <c r="I135" i="16"/>
  <c r="J135" i="16"/>
  <c r="K135" i="16"/>
  <c r="L135" i="16"/>
  <c r="M135" i="16"/>
  <c r="B136" i="16"/>
  <c r="C136" i="16"/>
  <c r="D136" i="16"/>
  <c r="E136" i="16"/>
  <c r="F136" i="16"/>
  <c r="G136" i="16"/>
  <c r="H136" i="16"/>
  <c r="I136" i="16"/>
  <c r="J136" i="16"/>
  <c r="K136" i="16"/>
  <c r="L136" i="16"/>
  <c r="M136" i="16"/>
  <c r="B137" i="16"/>
  <c r="C137" i="16"/>
  <c r="D137" i="16"/>
  <c r="E137" i="16"/>
  <c r="F137" i="16"/>
  <c r="G137" i="16"/>
  <c r="H137" i="16"/>
  <c r="I137" i="16"/>
  <c r="J137" i="16"/>
  <c r="K137" i="16"/>
  <c r="L137" i="16"/>
  <c r="M137" i="16"/>
  <c r="B138" i="16"/>
  <c r="C138" i="16"/>
  <c r="D138" i="16"/>
  <c r="E138" i="16"/>
  <c r="F138" i="16"/>
  <c r="G138" i="16"/>
  <c r="H138" i="16"/>
  <c r="I138" i="16"/>
  <c r="J138" i="16"/>
  <c r="K138" i="16"/>
  <c r="L138" i="16"/>
  <c r="M138" i="16"/>
  <c r="B139" i="16"/>
  <c r="C139" i="16"/>
  <c r="D139" i="16"/>
  <c r="E139" i="16"/>
  <c r="F139" i="16"/>
  <c r="G139" i="16"/>
  <c r="H139" i="16"/>
  <c r="I139" i="16"/>
  <c r="J139" i="16"/>
  <c r="K139" i="16"/>
  <c r="L139" i="16"/>
  <c r="M139" i="16"/>
  <c r="B140" i="16"/>
  <c r="C140" i="16"/>
  <c r="D140" i="16"/>
  <c r="E140" i="16"/>
  <c r="F140" i="16"/>
  <c r="G140" i="16"/>
  <c r="H140" i="16"/>
  <c r="I140" i="16"/>
  <c r="J140" i="16"/>
  <c r="K140" i="16"/>
  <c r="L140" i="16"/>
  <c r="M140" i="16"/>
  <c r="B141" i="16"/>
  <c r="C141" i="16"/>
  <c r="D141" i="16"/>
  <c r="E141" i="16"/>
  <c r="F141" i="16"/>
  <c r="G141" i="16"/>
  <c r="H141" i="16"/>
  <c r="I141" i="16"/>
  <c r="J141" i="16"/>
  <c r="K141" i="16"/>
  <c r="L141" i="16"/>
  <c r="M141" i="16"/>
  <c r="B142" i="16"/>
  <c r="C142" i="16"/>
  <c r="D142" i="16"/>
  <c r="E142" i="16"/>
  <c r="F142" i="16"/>
  <c r="G142" i="16"/>
  <c r="H142" i="16"/>
  <c r="I142" i="16"/>
  <c r="J142" i="16"/>
  <c r="K142" i="16"/>
  <c r="L142" i="16"/>
  <c r="M142" i="16"/>
  <c r="B143" i="16"/>
  <c r="C143" i="16"/>
  <c r="D143" i="16"/>
  <c r="E143" i="16"/>
  <c r="F143" i="16"/>
  <c r="G143" i="16"/>
  <c r="H143" i="16"/>
  <c r="I143" i="16"/>
  <c r="J143" i="16"/>
  <c r="K143" i="16"/>
  <c r="L143" i="16"/>
  <c r="M143" i="16"/>
  <c r="B144" i="16"/>
  <c r="C144" i="16"/>
  <c r="D144" i="16"/>
  <c r="E144" i="16"/>
  <c r="F144" i="16"/>
  <c r="G144" i="16"/>
  <c r="H144" i="16"/>
  <c r="I144" i="16"/>
  <c r="J144" i="16"/>
  <c r="K144" i="16"/>
  <c r="L144" i="16"/>
  <c r="M144" i="16"/>
  <c r="B145" i="16"/>
  <c r="C145" i="16"/>
  <c r="D145" i="16"/>
  <c r="E145" i="16"/>
  <c r="F145" i="16"/>
  <c r="G145" i="16"/>
  <c r="H145" i="16"/>
  <c r="I145" i="16"/>
  <c r="J145" i="16"/>
  <c r="K145" i="16"/>
  <c r="L145" i="16"/>
  <c r="M145" i="16"/>
  <c r="B146" i="16"/>
  <c r="C146" i="16"/>
  <c r="D146" i="16"/>
  <c r="E146" i="16"/>
  <c r="F146" i="16"/>
  <c r="G146" i="16"/>
  <c r="H146" i="16"/>
  <c r="I146" i="16"/>
  <c r="J146" i="16"/>
  <c r="K146" i="16"/>
  <c r="L146" i="16"/>
  <c r="M146" i="16"/>
  <c r="B147" i="16"/>
  <c r="C147" i="16"/>
  <c r="D147" i="16"/>
  <c r="E147" i="16"/>
  <c r="F147" i="16"/>
  <c r="G147" i="16"/>
  <c r="H147" i="16"/>
  <c r="I147" i="16"/>
  <c r="J147" i="16"/>
  <c r="K147" i="16"/>
  <c r="L147" i="16"/>
  <c r="M147" i="16"/>
  <c r="B148" i="16"/>
  <c r="C148" i="16"/>
  <c r="D148" i="16"/>
  <c r="E148" i="16"/>
  <c r="F148" i="16"/>
  <c r="G148" i="16"/>
  <c r="H148" i="16"/>
  <c r="I148" i="16"/>
  <c r="J148" i="16"/>
  <c r="K148" i="16"/>
  <c r="L148" i="16"/>
  <c r="M148" i="16"/>
  <c r="B149" i="16"/>
  <c r="C149" i="16"/>
  <c r="D149" i="16"/>
  <c r="E149" i="16"/>
  <c r="F149" i="16"/>
  <c r="G149" i="16"/>
  <c r="H149" i="16"/>
  <c r="I149" i="16"/>
  <c r="J149" i="16"/>
  <c r="K149" i="16"/>
  <c r="L149" i="16"/>
  <c r="M149" i="16"/>
  <c r="B150" i="16"/>
  <c r="C150" i="16"/>
  <c r="D150" i="16"/>
  <c r="E150" i="16"/>
  <c r="F150" i="16"/>
  <c r="G150" i="16"/>
  <c r="H150" i="16"/>
  <c r="I150" i="16"/>
  <c r="J150" i="16"/>
  <c r="K150" i="16"/>
  <c r="L150" i="16"/>
  <c r="M150" i="16"/>
  <c r="B151" i="16"/>
  <c r="C151" i="16"/>
  <c r="D151" i="16"/>
  <c r="E151" i="16"/>
  <c r="F151" i="16"/>
  <c r="G151" i="16"/>
  <c r="H151" i="16"/>
  <c r="I151" i="16"/>
  <c r="J151" i="16"/>
  <c r="K151" i="16"/>
  <c r="L151" i="16"/>
  <c r="M151" i="16"/>
  <c r="B152" i="16"/>
  <c r="C152" i="16"/>
  <c r="D152" i="16"/>
  <c r="E152" i="16"/>
  <c r="F152" i="16"/>
  <c r="G152" i="16"/>
  <c r="H152" i="16"/>
  <c r="I152" i="16"/>
  <c r="J152" i="16"/>
  <c r="K152" i="16"/>
  <c r="L152" i="16"/>
  <c r="M152" i="16"/>
  <c r="B153" i="16"/>
  <c r="C153" i="16"/>
  <c r="D153" i="16"/>
  <c r="E153" i="16"/>
  <c r="F153" i="16"/>
  <c r="G153" i="16"/>
  <c r="H153" i="16"/>
  <c r="I153" i="16"/>
  <c r="J153" i="16"/>
  <c r="K153" i="16"/>
  <c r="L153" i="16"/>
  <c r="M153" i="16"/>
  <c r="B154" i="16"/>
  <c r="C154" i="16"/>
  <c r="D154" i="16"/>
  <c r="E154" i="16"/>
  <c r="F154" i="16"/>
  <c r="G154" i="16"/>
  <c r="H154" i="16"/>
  <c r="I154" i="16"/>
  <c r="J154" i="16"/>
  <c r="K154" i="16"/>
  <c r="L154" i="16"/>
  <c r="M154" i="16"/>
  <c r="B155" i="16"/>
  <c r="C155" i="16"/>
  <c r="D155" i="16"/>
  <c r="E155" i="16"/>
  <c r="F155" i="16"/>
  <c r="G155" i="16"/>
  <c r="H155" i="16"/>
  <c r="I155" i="16"/>
  <c r="J155" i="16"/>
  <c r="K155" i="16"/>
  <c r="L155" i="16"/>
  <c r="M155" i="16"/>
  <c r="B156" i="16"/>
  <c r="C156" i="16"/>
  <c r="D156" i="16"/>
  <c r="E156" i="16"/>
  <c r="F156" i="16"/>
  <c r="G156" i="16"/>
  <c r="H156" i="16"/>
  <c r="I156" i="16"/>
  <c r="J156" i="16"/>
  <c r="K156" i="16"/>
  <c r="L156" i="16"/>
  <c r="M156" i="16"/>
  <c r="B157" i="16"/>
  <c r="C157" i="16"/>
  <c r="D157" i="16"/>
  <c r="E157" i="16"/>
  <c r="F157" i="16"/>
  <c r="G157" i="16"/>
  <c r="H157" i="16"/>
  <c r="I157" i="16"/>
  <c r="J157" i="16"/>
  <c r="K157" i="16"/>
  <c r="L157" i="16"/>
  <c r="M157" i="16"/>
  <c r="B158" i="16"/>
  <c r="C158" i="16"/>
  <c r="D158" i="16"/>
  <c r="E158" i="16"/>
  <c r="F158" i="16"/>
  <c r="G158" i="16"/>
  <c r="H158" i="16"/>
  <c r="I158" i="16"/>
  <c r="J158" i="16"/>
  <c r="K158" i="16"/>
  <c r="L158" i="16"/>
  <c r="M158" i="16"/>
  <c r="B159" i="16"/>
  <c r="C159" i="16"/>
  <c r="D159" i="16"/>
  <c r="E159" i="16"/>
  <c r="F159" i="16"/>
  <c r="G159" i="16"/>
  <c r="H159" i="16"/>
  <c r="I159" i="16"/>
  <c r="J159" i="16"/>
  <c r="K159" i="16"/>
  <c r="L159" i="16"/>
  <c r="M159" i="16"/>
  <c r="B160" i="16"/>
  <c r="C160" i="16"/>
  <c r="D160" i="16"/>
  <c r="E160" i="16"/>
  <c r="F160" i="16"/>
  <c r="G160" i="16"/>
  <c r="H160" i="16"/>
  <c r="I160" i="16"/>
  <c r="J160" i="16"/>
  <c r="K160" i="16"/>
  <c r="L160" i="16"/>
  <c r="M160" i="16"/>
  <c r="B161" i="16"/>
  <c r="C161" i="16"/>
  <c r="D161" i="16"/>
  <c r="E161" i="16"/>
  <c r="F161" i="16"/>
  <c r="G161" i="16"/>
  <c r="H161" i="16"/>
  <c r="I161" i="16"/>
  <c r="J161" i="16"/>
  <c r="K161" i="16"/>
  <c r="L161" i="16"/>
  <c r="M161" i="16"/>
  <c r="B162" i="16"/>
  <c r="C162" i="16"/>
  <c r="D162" i="16"/>
  <c r="E162" i="16"/>
  <c r="F162" i="16"/>
  <c r="G162" i="16"/>
  <c r="H162" i="16"/>
  <c r="I162" i="16"/>
  <c r="J162" i="16"/>
  <c r="K162" i="16"/>
  <c r="L162" i="16"/>
  <c r="M162" i="16"/>
  <c r="B163" i="16"/>
  <c r="C163" i="16"/>
  <c r="D163" i="16"/>
  <c r="E163" i="16"/>
  <c r="F163" i="16"/>
  <c r="G163" i="16"/>
  <c r="H163" i="16"/>
  <c r="I163" i="16"/>
  <c r="J163" i="16"/>
  <c r="K163" i="16"/>
  <c r="L163" i="16"/>
  <c r="M163" i="16"/>
  <c r="B164" i="16"/>
  <c r="C164" i="16"/>
  <c r="D164" i="16"/>
  <c r="E164" i="16"/>
  <c r="F164" i="16"/>
  <c r="G164" i="16"/>
  <c r="H164" i="16"/>
  <c r="I164" i="16"/>
  <c r="J164" i="16"/>
  <c r="K164" i="16"/>
  <c r="L164" i="16"/>
  <c r="M164" i="16"/>
  <c r="B165" i="16"/>
  <c r="C165" i="16"/>
  <c r="D165" i="16"/>
  <c r="E165" i="16"/>
  <c r="F165" i="16"/>
  <c r="G165" i="16"/>
  <c r="H165" i="16"/>
  <c r="I165" i="16"/>
  <c r="J165" i="16"/>
  <c r="K165" i="16"/>
  <c r="L165" i="16"/>
  <c r="M165" i="16"/>
  <c r="B166" i="16"/>
  <c r="C166" i="16"/>
  <c r="D166" i="16"/>
  <c r="E166" i="16"/>
  <c r="F166" i="16"/>
  <c r="G166" i="16"/>
  <c r="H166" i="16"/>
  <c r="I166" i="16"/>
  <c r="J166" i="16"/>
  <c r="K166" i="16"/>
  <c r="L166" i="16"/>
  <c r="M166" i="16"/>
  <c r="B167" i="16"/>
  <c r="C167" i="16"/>
  <c r="D167" i="16"/>
  <c r="E167" i="16"/>
  <c r="F167" i="16"/>
  <c r="G167" i="16"/>
  <c r="H167" i="16"/>
  <c r="I167" i="16"/>
  <c r="J167" i="16"/>
  <c r="K167" i="16"/>
  <c r="L167" i="16"/>
  <c r="M167" i="16"/>
  <c r="B168" i="16"/>
  <c r="C168" i="16"/>
  <c r="D168" i="16"/>
  <c r="E168" i="16"/>
  <c r="F168" i="16"/>
  <c r="G168" i="16"/>
  <c r="H168" i="16"/>
  <c r="I168" i="16"/>
  <c r="J168" i="16"/>
  <c r="K168" i="16"/>
  <c r="L168" i="16"/>
  <c r="M168" i="16"/>
  <c r="B169" i="16"/>
  <c r="C169" i="16"/>
  <c r="D169" i="16"/>
  <c r="E169" i="16"/>
  <c r="F169" i="16"/>
  <c r="G169" i="16"/>
  <c r="H169" i="16"/>
  <c r="I169" i="16"/>
  <c r="J169" i="16"/>
  <c r="K169" i="16"/>
  <c r="L169" i="16"/>
  <c r="M169" i="16"/>
  <c r="B170" i="16"/>
  <c r="C170" i="16"/>
  <c r="D170" i="16"/>
  <c r="E170" i="16"/>
  <c r="F170" i="16"/>
  <c r="G170" i="16"/>
  <c r="H170" i="16"/>
  <c r="I170" i="16"/>
  <c r="J170" i="16"/>
  <c r="K170" i="16"/>
  <c r="L170" i="16"/>
  <c r="M170" i="16"/>
  <c r="B171" i="16"/>
  <c r="C171" i="16"/>
  <c r="D171" i="16"/>
  <c r="E171" i="16"/>
  <c r="F171" i="16"/>
  <c r="G171" i="16"/>
  <c r="H171" i="16"/>
  <c r="I171" i="16"/>
  <c r="J171" i="16"/>
  <c r="K171" i="16"/>
  <c r="L171" i="16"/>
  <c r="M171" i="16"/>
  <c r="B172" i="16"/>
  <c r="C172" i="16"/>
  <c r="D172" i="16"/>
  <c r="E172" i="16"/>
  <c r="F172" i="16"/>
  <c r="G172" i="16"/>
  <c r="H172" i="16"/>
  <c r="I172" i="16"/>
  <c r="J172" i="16"/>
  <c r="K172" i="16"/>
  <c r="L172" i="16"/>
  <c r="M172" i="16"/>
  <c r="B173" i="16"/>
  <c r="C173" i="16"/>
  <c r="D173" i="16"/>
  <c r="E173" i="16"/>
  <c r="F173" i="16"/>
  <c r="G173" i="16"/>
  <c r="H173" i="16"/>
  <c r="I173" i="16"/>
  <c r="J173" i="16"/>
  <c r="K173" i="16"/>
  <c r="L173" i="16"/>
  <c r="M173" i="16"/>
  <c r="B174" i="16"/>
  <c r="C174" i="16"/>
  <c r="D174" i="16"/>
  <c r="E174" i="16"/>
  <c r="F174" i="16"/>
  <c r="G174" i="16"/>
  <c r="H174" i="16"/>
  <c r="I174" i="16"/>
  <c r="J174" i="16"/>
  <c r="K174" i="16"/>
  <c r="L174" i="16"/>
  <c r="M174" i="16"/>
  <c r="B175" i="16"/>
  <c r="C175" i="16"/>
  <c r="D175" i="16"/>
  <c r="E175" i="16"/>
  <c r="F175" i="16"/>
  <c r="G175" i="16"/>
  <c r="H175" i="16"/>
  <c r="I175" i="16"/>
  <c r="J175" i="16"/>
  <c r="K175" i="16"/>
  <c r="L175" i="16"/>
  <c r="M175" i="16"/>
  <c r="B176" i="16"/>
  <c r="C176" i="16"/>
  <c r="D176" i="16"/>
  <c r="E176" i="16"/>
  <c r="F176" i="16"/>
  <c r="G176" i="16"/>
  <c r="H176" i="16"/>
  <c r="I176" i="16"/>
  <c r="J176" i="16"/>
  <c r="K176" i="16"/>
  <c r="L176" i="16"/>
  <c r="M176" i="16"/>
  <c r="B177" i="16"/>
  <c r="C177" i="16"/>
  <c r="D177" i="16"/>
  <c r="E177" i="16"/>
  <c r="F177" i="16"/>
  <c r="G177" i="16"/>
  <c r="H177" i="16"/>
  <c r="I177" i="16"/>
  <c r="J177" i="16"/>
  <c r="K177" i="16"/>
  <c r="L177" i="16"/>
  <c r="M177" i="16"/>
  <c r="B178" i="16"/>
  <c r="C178" i="16"/>
  <c r="D178" i="16"/>
  <c r="E178" i="16"/>
  <c r="F178" i="16"/>
  <c r="G178" i="16"/>
  <c r="H178" i="16"/>
  <c r="I178" i="16"/>
  <c r="J178" i="16"/>
  <c r="K178" i="16"/>
  <c r="L178" i="16"/>
  <c r="M178" i="16"/>
  <c r="B179" i="16"/>
  <c r="C179" i="16"/>
  <c r="D179" i="16"/>
  <c r="E179" i="16"/>
  <c r="F179" i="16"/>
  <c r="G179" i="16"/>
  <c r="H179" i="16"/>
  <c r="I179" i="16"/>
  <c r="J179" i="16"/>
  <c r="K179" i="16"/>
  <c r="L179" i="16"/>
  <c r="M179" i="16"/>
  <c r="B180" i="16"/>
  <c r="C180" i="16"/>
  <c r="D180" i="16"/>
  <c r="E180" i="16"/>
  <c r="F180" i="16"/>
  <c r="G180" i="16"/>
  <c r="H180" i="16"/>
  <c r="I180" i="16"/>
  <c r="J180" i="16"/>
  <c r="K180" i="16"/>
  <c r="L180" i="16"/>
  <c r="M180" i="16"/>
  <c r="A44" i="17" l="1"/>
  <c r="A44" i="15"/>
  <c r="A44" i="13"/>
  <c r="A44" i="16"/>
  <c r="A43" i="17"/>
  <c r="A43" i="15"/>
  <c r="A43" i="13"/>
  <c r="A43" i="16"/>
  <c r="I46" i="31"/>
  <c r="I45" i="31"/>
  <c r="J45" i="31" s="1"/>
  <c r="J44" i="31"/>
  <c r="A50" i="31"/>
  <c r="A49" i="31"/>
  <c r="A49" i="30"/>
  <c r="A50" i="30"/>
  <c r="M46" i="30"/>
  <c r="N44" i="30"/>
  <c r="M45" i="30"/>
  <c r="N45" i="30" s="1"/>
  <c r="A45" i="17" l="1"/>
  <c r="A45" i="16"/>
  <c r="A45" i="15"/>
  <c r="A45" i="13"/>
  <c r="A46" i="17"/>
  <c r="A46" i="16"/>
  <c r="A46" i="15"/>
  <c r="A46" i="13"/>
  <c r="J46" i="31"/>
  <c r="I48" i="31"/>
  <c r="I47" i="31"/>
  <c r="J47" i="31" s="1"/>
  <c r="A51" i="31"/>
  <c r="A52" i="31"/>
  <c r="M47" i="30"/>
  <c r="N47" i="30" s="1"/>
  <c r="M48" i="30"/>
  <c r="N46" i="30"/>
  <c r="A52" i="30"/>
  <c r="A51" i="30"/>
  <c r="A48" i="17" l="1"/>
  <c r="A48" i="16"/>
  <c r="A48" i="15"/>
  <c r="A48" i="13"/>
  <c r="A47" i="17"/>
  <c r="A47" i="16"/>
  <c r="A47" i="15"/>
  <c r="A47" i="13"/>
  <c r="I50" i="31"/>
  <c r="I49" i="31"/>
  <c r="J49" i="31" s="1"/>
  <c r="J48" i="31"/>
  <c r="A54" i="31"/>
  <c r="A53" i="31"/>
  <c r="A53" i="30"/>
  <c r="A54" i="30"/>
  <c r="M50" i="30"/>
  <c r="N48" i="30"/>
  <c r="M49" i="30"/>
  <c r="N49" i="30" s="1"/>
  <c r="A50" i="17" l="1"/>
  <c r="A50" i="16"/>
  <c r="A50" i="15"/>
  <c r="A50" i="13"/>
  <c r="A49" i="17"/>
  <c r="A49" i="16"/>
  <c r="A49" i="15"/>
  <c r="A49" i="13"/>
  <c r="J50" i="31"/>
  <c r="I52" i="31"/>
  <c r="I51" i="31"/>
  <c r="J51" i="31" s="1"/>
  <c r="A55" i="31"/>
  <c r="A56" i="31"/>
  <c r="M51" i="30"/>
  <c r="N51" i="30" s="1"/>
  <c r="M52" i="30"/>
  <c r="N50" i="30"/>
  <c r="A56" i="30"/>
  <c r="A55" i="30"/>
  <c r="A52" i="17" l="1"/>
  <c r="A52" i="16"/>
  <c r="A52" i="15"/>
  <c r="A52" i="13"/>
  <c r="A51" i="17"/>
  <c r="A51" i="16"/>
  <c r="A51" i="15"/>
  <c r="A51" i="13"/>
  <c r="I54" i="31"/>
  <c r="I53" i="31"/>
  <c r="J53" i="31" s="1"/>
  <c r="J52" i="31"/>
  <c r="A58" i="31"/>
  <c r="A57" i="31"/>
  <c r="A57" i="30"/>
  <c r="A58" i="30"/>
  <c r="M54" i="30"/>
  <c r="N52" i="30"/>
  <c r="M53" i="30"/>
  <c r="N53" i="30" s="1"/>
  <c r="A53" i="17" l="1"/>
  <c r="A53" i="16"/>
  <c r="A53" i="15"/>
  <c r="A53" i="13"/>
  <c r="A54" i="17"/>
  <c r="A54" i="16"/>
  <c r="A54" i="15"/>
  <c r="A54" i="13"/>
  <c r="I55" i="31"/>
  <c r="J55" i="31" s="1"/>
  <c r="J54" i="31"/>
  <c r="I56" i="31"/>
  <c r="A59" i="31"/>
  <c r="A60" i="31"/>
  <c r="M55" i="30"/>
  <c r="N55" i="30" s="1"/>
  <c r="M56" i="30"/>
  <c r="N54" i="30"/>
  <c r="A60" i="30"/>
  <c r="A59" i="30"/>
  <c r="A55" i="17" l="1"/>
  <c r="A55" i="15"/>
  <c r="A55" i="13"/>
  <c r="A55" i="16"/>
  <c r="A56" i="17"/>
  <c r="A56" i="16"/>
  <c r="A56" i="15"/>
  <c r="A56" i="13"/>
  <c r="I58" i="31"/>
  <c r="I57" i="31"/>
  <c r="J57" i="31" s="1"/>
  <c r="J56" i="31"/>
  <c r="A62" i="31"/>
  <c r="A61" i="31"/>
  <c r="A61" i="30"/>
  <c r="A62" i="30"/>
  <c r="M58" i="30"/>
  <c r="N56" i="30"/>
  <c r="M57" i="30"/>
  <c r="N57" i="30" s="1"/>
  <c r="A58" i="17" l="1"/>
  <c r="A58" i="16"/>
  <c r="A58" i="15"/>
  <c r="A58" i="13"/>
  <c r="A57" i="17"/>
  <c r="A57" i="16"/>
  <c r="A57" i="15"/>
  <c r="A57" i="13"/>
  <c r="J58" i="31"/>
  <c r="I60" i="31"/>
  <c r="I59" i="31"/>
  <c r="J59" i="31" s="1"/>
  <c r="A63" i="31"/>
  <c r="A64" i="31"/>
  <c r="M59" i="30"/>
  <c r="N59" i="30" s="1"/>
  <c r="M60" i="30"/>
  <c r="N58" i="30"/>
  <c r="A64" i="30"/>
  <c r="A63" i="30"/>
  <c r="A60" i="17" l="1"/>
  <c r="A60" i="15"/>
  <c r="A60" i="13"/>
  <c r="A60" i="16"/>
  <c r="A59" i="17"/>
  <c r="A59" i="15"/>
  <c r="A59" i="13"/>
  <c r="A59" i="16"/>
  <c r="I62" i="31"/>
  <c r="I61" i="31"/>
  <c r="J61" i="31" s="1"/>
  <c r="J60" i="31"/>
  <c r="A66" i="31"/>
  <c r="A65" i="31"/>
  <c r="A65" i="30"/>
  <c r="A66" i="30"/>
  <c r="M62" i="30"/>
  <c r="N60" i="30"/>
  <c r="M61" i="30"/>
  <c r="N61" i="30" s="1"/>
  <c r="A61" i="17" l="1"/>
  <c r="A61" i="16"/>
  <c r="A61" i="15"/>
  <c r="A61" i="13"/>
  <c r="A62" i="17"/>
  <c r="A62" i="16"/>
  <c r="A62" i="15"/>
  <c r="A62" i="13"/>
  <c r="J62" i="31"/>
  <c r="I63" i="31"/>
  <c r="J63" i="31" s="1"/>
  <c r="I64" i="31"/>
  <c r="A67" i="31"/>
  <c r="A68" i="31"/>
  <c r="M64" i="30"/>
  <c r="N62" i="30"/>
  <c r="M63" i="30"/>
  <c r="N63" i="30" s="1"/>
  <c r="A68" i="30"/>
  <c r="A67" i="30"/>
  <c r="A64" i="17" l="1"/>
  <c r="A64" i="16"/>
  <c r="A64" i="15"/>
  <c r="A64" i="13"/>
  <c r="A63" i="17"/>
  <c r="A63" i="16"/>
  <c r="A63" i="15"/>
  <c r="A63" i="13"/>
  <c r="I66" i="31"/>
  <c r="I65" i="31"/>
  <c r="J65" i="31" s="1"/>
  <c r="J64" i="31"/>
  <c r="A70" i="31"/>
  <c r="A69" i="31"/>
  <c r="A69" i="30"/>
  <c r="A70" i="30"/>
  <c r="M66" i="30"/>
  <c r="N64" i="30"/>
  <c r="M65" i="30"/>
  <c r="N65" i="30" s="1"/>
  <c r="A65" i="17" l="1"/>
  <c r="A65" i="16"/>
  <c r="A65" i="15"/>
  <c r="A65" i="13"/>
  <c r="A66" i="17"/>
  <c r="A66" i="16"/>
  <c r="A66" i="15"/>
  <c r="A66" i="13"/>
  <c r="I68" i="31"/>
  <c r="I67" i="31"/>
  <c r="J67" i="31" s="1"/>
  <c r="J66" i="31"/>
  <c r="A71" i="31"/>
  <c r="A72" i="31"/>
  <c r="M68" i="30"/>
  <c r="N66" i="30"/>
  <c r="M67" i="30"/>
  <c r="N67" i="30" s="1"/>
  <c r="A72" i="30"/>
  <c r="A71" i="30"/>
  <c r="A67" i="17" l="1"/>
  <c r="A67" i="16"/>
  <c r="A67" i="15"/>
  <c r="A67" i="13"/>
  <c r="A68" i="17"/>
  <c r="A68" i="16"/>
  <c r="A68" i="15"/>
  <c r="A68" i="13"/>
  <c r="J68" i="31"/>
  <c r="I70" i="31"/>
  <c r="I69" i="31"/>
  <c r="J69" i="31" s="1"/>
  <c r="A74" i="31"/>
  <c r="A73" i="31"/>
  <c r="A73" i="30"/>
  <c r="A74" i="30"/>
  <c r="M70" i="30"/>
  <c r="N68" i="30"/>
  <c r="M69" i="30"/>
  <c r="N69" i="30" s="1"/>
  <c r="A70" i="17" l="1"/>
  <c r="A70" i="16"/>
  <c r="A70" i="15"/>
  <c r="A70" i="13"/>
  <c r="A69" i="17"/>
  <c r="A69" i="16"/>
  <c r="A69" i="15"/>
  <c r="A69" i="13"/>
  <c r="J70" i="31"/>
  <c r="I72" i="31"/>
  <c r="I71" i="31"/>
  <c r="J71" i="31" s="1"/>
  <c r="A75" i="31"/>
  <c r="A76" i="31"/>
  <c r="M72" i="30"/>
  <c r="N70" i="30"/>
  <c r="M71" i="30"/>
  <c r="N71" i="30" s="1"/>
  <c r="A76" i="30"/>
  <c r="A75" i="30"/>
  <c r="A72" i="17" l="1"/>
  <c r="A72" i="16"/>
  <c r="A72" i="15"/>
  <c r="A72" i="13"/>
  <c r="A71" i="17"/>
  <c r="A71" i="13"/>
  <c r="A71" i="15"/>
  <c r="A71" i="16"/>
  <c r="I73" i="31"/>
  <c r="J73" i="31" s="1"/>
  <c r="J72" i="31"/>
  <c r="I74" i="31"/>
  <c r="A78" i="31"/>
  <c r="A77" i="31"/>
  <c r="A77" i="30"/>
  <c r="A78" i="30"/>
  <c r="M74" i="30"/>
  <c r="N72" i="30"/>
  <c r="M73" i="30"/>
  <c r="N73" i="30" s="1"/>
  <c r="A73" i="17" l="1"/>
  <c r="A73" i="16"/>
  <c r="A73" i="15"/>
  <c r="A73" i="13"/>
  <c r="A74" i="17"/>
  <c r="A74" i="16"/>
  <c r="A74" i="15"/>
  <c r="A74" i="13"/>
  <c r="I75" i="31"/>
  <c r="J75" i="31" s="1"/>
  <c r="J74" i="31"/>
  <c r="I76" i="31"/>
  <c r="A79" i="31"/>
  <c r="A80" i="31"/>
  <c r="M76" i="30"/>
  <c r="N74" i="30"/>
  <c r="M75" i="30"/>
  <c r="N75" i="30" s="1"/>
  <c r="A80" i="30"/>
  <c r="A79" i="30"/>
  <c r="A75" i="17" l="1"/>
  <c r="A75" i="15"/>
  <c r="A75" i="13"/>
  <c r="A75" i="16"/>
  <c r="A76" i="17"/>
  <c r="A76" i="15"/>
  <c r="A76" i="13"/>
  <c r="A76" i="16"/>
  <c r="J76" i="31"/>
  <c r="I78" i="31"/>
  <c r="I77" i="31"/>
  <c r="J77" i="31" s="1"/>
  <c r="A82" i="31"/>
  <c r="A81" i="31"/>
  <c r="A81" i="30"/>
  <c r="A82" i="30"/>
  <c r="M78" i="30"/>
  <c r="N76" i="30"/>
  <c r="M77" i="30"/>
  <c r="N77" i="30" s="1"/>
  <c r="A78" i="17" l="1"/>
  <c r="A78" i="16"/>
  <c r="A78" i="15"/>
  <c r="A78" i="13"/>
  <c r="A77" i="17"/>
  <c r="A77" i="16"/>
  <c r="A77" i="15"/>
  <c r="A77" i="13"/>
  <c r="J78" i="31"/>
  <c r="I80" i="31"/>
  <c r="I79" i="31"/>
  <c r="J79" i="31" s="1"/>
  <c r="A83" i="31"/>
  <c r="A84" i="31"/>
  <c r="M80" i="30"/>
  <c r="N78" i="30"/>
  <c r="M79" i="30"/>
  <c r="N79" i="30" s="1"/>
  <c r="A84" i="30"/>
  <c r="A83" i="30"/>
  <c r="A80" i="17" l="1"/>
  <c r="A80" i="16"/>
  <c r="A80" i="15"/>
  <c r="A80" i="13"/>
  <c r="A79" i="17"/>
  <c r="A79" i="13"/>
  <c r="A79" i="16"/>
  <c r="A79" i="15"/>
  <c r="I82" i="31"/>
  <c r="I81" i="31"/>
  <c r="J81" i="31" s="1"/>
  <c r="J80" i="31"/>
  <c r="A86" i="31"/>
  <c r="A85" i="31"/>
  <c r="A85" i="30"/>
  <c r="A86" i="30"/>
  <c r="M82" i="30"/>
  <c r="N80" i="30"/>
  <c r="M81" i="30"/>
  <c r="N81" i="30" s="1"/>
  <c r="A81" i="17" l="1"/>
  <c r="A81" i="16"/>
  <c r="A81" i="15"/>
  <c r="A81" i="13"/>
  <c r="A82" i="17"/>
  <c r="A82" i="16"/>
  <c r="A82" i="15"/>
  <c r="A82" i="13"/>
  <c r="J82" i="31"/>
  <c r="I83" i="31"/>
  <c r="J83" i="31" s="1"/>
  <c r="I84" i="31"/>
  <c r="A87" i="31"/>
  <c r="A88" i="31"/>
  <c r="M84" i="30"/>
  <c r="N82" i="30"/>
  <c r="M83" i="30"/>
  <c r="N83" i="30" s="1"/>
  <c r="A88" i="30"/>
  <c r="A87" i="30"/>
  <c r="A84" i="17" l="1"/>
  <c r="A84" i="16"/>
  <c r="A84" i="15"/>
  <c r="A84" i="13"/>
  <c r="A83" i="17"/>
  <c r="A83" i="16"/>
  <c r="A83" i="15"/>
  <c r="A83" i="13"/>
  <c r="I86" i="31"/>
  <c r="I85" i="31"/>
  <c r="J85" i="31" s="1"/>
  <c r="J84" i="31"/>
  <c r="A90" i="31"/>
  <c r="A89" i="31"/>
  <c r="A89" i="30"/>
  <c r="A90" i="30"/>
  <c r="M86" i="30"/>
  <c r="N84" i="30"/>
  <c r="M85" i="30"/>
  <c r="N85" i="30" s="1"/>
  <c r="A86" i="17" l="1"/>
  <c r="A86" i="16"/>
  <c r="A86" i="15"/>
  <c r="A86" i="13"/>
  <c r="A85" i="17"/>
  <c r="A85" i="16"/>
  <c r="A85" i="15"/>
  <c r="A85" i="13"/>
  <c r="I88" i="31"/>
  <c r="I87" i="31"/>
  <c r="J87" i="31" s="1"/>
  <c r="J86" i="31"/>
  <c r="A91" i="31"/>
  <c r="A92" i="31"/>
  <c r="M88" i="30"/>
  <c r="N86" i="30"/>
  <c r="M87" i="30"/>
  <c r="N87" i="30" s="1"/>
  <c r="A92" i="30"/>
  <c r="A91" i="30"/>
  <c r="A87" i="17" l="1"/>
  <c r="A87" i="13"/>
  <c r="A87" i="15"/>
  <c r="A87" i="16"/>
  <c r="A88" i="17"/>
  <c r="A88" i="16"/>
  <c r="A88" i="15"/>
  <c r="A88" i="13"/>
  <c r="I90" i="31"/>
  <c r="I89" i="31"/>
  <c r="J89" i="31" s="1"/>
  <c r="J88" i="31"/>
  <c r="A94" i="31"/>
  <c r="A93" i="31"/>
  <c r="A93" i="30"/>
  <c r="A94" i="30"/>
  <c r="M90" i="30"/>
  <c r="N88" i="30"/>
  <c r="M89" i="30"/>
  <c r="N89" i="30" s="1"/>
  <c r="A89" i="17" l="1"/>
  <c r="A89" i="16"/>
  <c r="A89" i="15"/>
  <c r="A89" i="13"/>
  <c r="A90" i="17"/>
  <c r="A90" i="16"/>
  <c r="A90" i="15"/>
  <c r="A90" i="13"/>
  <c r="J90" i="31"/>
  <c r="I92" i="31"/>
  <c r="I91" i="31"/>
  <c r="J91" i="31" s="1"/>
  <c r="A95" i="31"/>
  <c r="A96" i="31"/>
  <c r="M92" i="30"/>
  <c r="N90" i="30"/>
  <c r="M91" i="30"/>
  <c r="N91" i="30" s="1"/>
  <c r="A96" i="30"/>
  <c r="A95" i="30"/>
  <c r="A92" i="17" l="1"/>
  <c r="A92" i="15"/>
  <c r="A92" i="13"/>
  <c r="A92" i="16"/>
  <c r="A91" i="17"/>
  <c r="A91" i="13"/>
  <c r="A91" i="15"/>
  <c r="A91" i="16"/>
  <c r="I93" i="31"/>
  <c r="J93" i="31" s="1"/>
  <c r="I94" i="31"/>
  <c r="J92" i="31"/>
  <c r="A98" i="31"/>
  <c r="A97" i="31"/>
  <c r="A97" i="30"/>
  <c r="A98" i="30"/>
  <c r="M94" i="30"/>
  <c r="N92" i="30"/>
  <c r="M93" i="30"/>
  <c r="N93" i="30" s="1"/>
  <c r="A93" i="17" l="1"/>
  <c r="A93" i="16"/>
  <c r="A93" i="15"/>
  <c r="A93" i="13"/>
  <c r="A94" i="17"/>
  <c r="A94" i="16"/>
  <c r="A94" i="15"/>
  <c r="A94" i="13"/>
  <c r="I96" i="31"/>
  <c r="I95" i="31"/>
  <c r="J95" i="31" s="1"/>
  <c r="J94" i="31"/>
  <c r="A99" i="31"/>
  <c r="A100" i="31"/>
  <c r="M96" i="30"/>
  <c r="N94" i="30"/>
  <c r="M95" i="30"/>
  <c r="N95" i="30" s="1"/>
  <c r="A100" i="30"/>
  <c r="A99" i="30"/>
  <c r="A95" i="17" l="1"/>
  <c r="A95" i="16"/>
  <c r="A95" i="15"/>
  <c r="A95" i="13"/>
  <c r="A96" i="17"/>
  <c r="A96" i="16"/>
  <c r="A96" i="15"/>
  <c r="A96" i="13"/>
  <c r="I98" i="31"/>
  <c r="J96" i="31"/>
  <c r="I97" i="31"/>
  <c r="J97" i="31" s="1"/>
  <c r="A102" i="31"/>
  <c r="A101" i="31"/>
  <c r="A101" i="30"/>
  <c r="A102" i="30"/>
  <c r="M98" i="30"/>
  <c r="N96" i="30"/>
  <c r="M97" i="30"/>
  <c r="N97" i="30" s="1"/>
  <c r="A98" i="17" l="1"/>
  <c r="A98" i="16"/>
  <c r="A98" i="15"/>
  <c r="A98" i="13"/>
  <c r="A97" i="17"/>
  <c r="A97" i="16"/>
  <c r="A97" i="15"/>
  <c r="A97" i="13"/>
  <c r="I99" i="31"/>
  <c r="J99" i="31" s="1"/>
  <c r="J98" i="31"/>
  <c r="I100" i="31"/>
  <c r="A103" i="31"/>
  <c r="A104" i="31"/>
  <c r="M100" i="30"/>
  <c r="N98" i="30"/>
  <c r="M99" i="30"/>
  <c r="N99" i="30" s="1"/>
  <c r="A104" i="30"/>
  <c r="A103" i="30"/>
  <c r="A99" i="17" l="1"/>
  <c r="A99" i="16"/>
  <c r="A99" i="13"/>
  <c r="A99" i="15"/>
  <c r="A100" i="17"/>
  <c r="A100" i="16"/>
  <c r="A100" i="15"/>
  <c r="A100" i="13"/>
  <c r="I102" i="31"/>
  <c r="J100" i="31"/>
  <c r="I101" i="31"/>
  <c r="J101" i="31" s="1"/>
  <c r="A106" i="31"/>
  <c r="A105" i="31"/>
  <c r="A105" i="30"/>
  <c r="A106" i="30"/>
  <c r="M102" i="30"/>
  <c r="N100" i="30"/>
  <c r="M101" i="30"/>
  <c r="N101" i="30" s="1"/>
  <c r="A101" i="17" l="1"/>
  <c r="A101" i="16"/>
  <c r="A101" i="13"/>
  <c r="A102" i="17"/>
  <c r="A102" i="16"/>
  <c r="A102" i="13"/>
  <c r="J102" i="31"/>
  <c r="I104" i="31"/>
  <c r="I103" i="31"/>
  <c r="J103" i="31" s="1"/>
  <c r="A107" i="31"/>
  <c r="A108" i="31"/>
  <c r="M104" i="30"/>
  <c r="N102" i="30"/>
  <c r="M103" i="30"/>
  <c r="N103" i="30" s="1"/>
  <c r="A108" i="30"/>
  <c r="A107" i="30"/>
  <c r="A103" i="17" l="1"/>
  <c r="A103" i="13"/>
  <c r="A103" i="16"/>
  <c r="A104" i="17"/>
  <c r="A104" i="16"/>
  <c r="A104" i="13"/>
  <c r="I105" i="31"/>
  <c r="J105" i="31" s="1"/>
  <c r="I106" i="31"/>
  <c r="J104" i="31"/>
  <c r="A110" i="31"/>
  <c r="A109" i="31"/>
  <c r="A109" i="30"/>
  <c r="A110" i="30"/>
  <c r="M106" i="30"/>
  <c r="N104" i="30"/>
  <c r="M105" i="30"/>
  <c r="N105" i="30" s="1"/>
  <c r="A106" i="17" l="1"/>
  <c r="A106" i="16"/>
  <c r="A106" i="13"/>
  <c r="A105" i="17"/>
  <c r="A105" i="16"/>
  <c r="A105" i="13"/>
  <c r="I107" i="31"/>
  <c r="J107" i="31" s="1"/>
  <c r="J106" i="31"/>
  <c r="I108" i="31"/>
  <c r="A111" i="31"/>
  <c r="A112" i="31"/>
  <c r="M108" i="30"/>
  <c r="N106" i="30"/>
  <c r="M107" i="30"/>
  <c r="N107" i="30" s="1"/>
  <c r="A112" i="30"/>
  <c r="A111" i="30"/>
  <c r="A107" i="17" l="1"/>
  <c r="A107" i="13"/>
  <c r="A107" i="16"/>
  <c r="A108" i="17"/>
  <c r="A108" i="13"/>
  <c r="A108" i="16"/>
  <c r="J108" i="31"/>
  <c r="I110" i="31"/>
  <c r="I109" i="31"/>
  <c r="J109" i="31" s="1"/>
  <c r="A114" i="31"/>
  <c r="A113" i="31"/>
  <c r="A113" i="30"/>
  <c r="A114" i="30"/>
  <c r="M110" i="30"/>
  <c r="N108" i="30"/>
  <c r="M109" i="30"/>
  <c r="N109" i="30" s="1"/>
  <c r="A109" i="17" l="1"/>
  <c r="A109" i="16"/>
  <c r="A109" i="13"/>
  <c r="A110" i="17"/>
  <c r="A110" i="16"/>
  <c r="A110" i="13"/>
  <c r="I111" i="31"/>
  <c r="J111" i="31" s="1"/>
  <c r="J110" i="31"/>
  <c r="I112" i="31"/>
  <c r="A115" i="31"/>
  <c r="A116" i="31"/>
  <c r="A116" i="30"/>
  <c r="A115" i="30"/>
  <c r="N110" i="30"/>
  <c r="M112" i="30"/>
  <c r="M111" i="30"/>
  <c r="N111" i="30" s="1"/>
  <c r="A111" i="17" l="1"/>
  <c r="A111" i="13"/>
  <c r="A111" i="16"/>
  <c r="A112" i="17"/>
  <c r="A112" i="16"/>
  <c r="A112" i="13"/>
  <c r="J112" i="31"/>
  <c r="I114" i="31"/>
  <c r="I113" i="31"/>
  <c r="J113" i="31" s="1"/>
  <c r="A118" i="31"/>
  <c r="A117" i="31"/>
  <c r="M114" i="30"/>
  <c r="N112" i="30"/>
  <c r="M113" i="30"/>
  <c r="N113" i="30" s="1"/>
  <c r="A117" i="30"/>
  <c r="A118" i="30"/>
  <c r="A113" i="17" l="1"/>
  <c r="A113" i="16"/>
  <c r="A113" i="13"/>
  <c r="A114" i="17"/>
  <c r="A114" i="16"/>
  <c r="A114" i="13"/>
  <c r="I115" i="31"/>
  <c r="J115" i="31" s="1"/>
  <c r="J114" i="31"/>
  <c r="I116" i="31"/>
  <c r="A119" i="31"/>
  <c r="A120" i="31"/>
  <c r="A120" i="30"/>
  <c r="A119" i="30"/>
  <c r="N114" i="30"/>
  <c r="M116" i="30"/>
  <c r="M115" i="30"/>
  <c r="N115" i="30" s="1"/>
  <c r="A115" i="17" l="1"/>
  <c r="A115" i="16"/>
  <c r="A115" i="13"/>
  <c r="A116" i="17"/>
  <c r="A116" i="16"/>
  <c r="A116" i="13"/>
  <c r="I118" i="31"/>
  <c r="I117" i="31"/>
  <c r="J117" i="31" s="1"/>
  <c r="J116" i="31"/>
  <c r="A122" i="31"/>
  <c r="A121" i="31"/>
  <c r="M118" i="30"/>
  <c r="N116" i="30"/>
  <c r="M117" i="30"/>
  <c r="N117" i="30" s="1"/>
  <c r="A121" i="30"/>
  <c r="A122" i="30"/>
  <c r="A118" i="17" l="1"/>
  <c r="A118" i="16"/>
  <c r="A118" i="13"/>
  <c r="A117" i="17"/>
  <c r="A117" i="16"/>
  <c r="A117" i="13"/>
  <c r="J118" i="31"/>
  <c r="I120" i="31"/>
  <c r="I119" i="31"/>
  <c r="J119" i="31" s="1"/>
  <c r="A124" i="31"/>
  <c r="A123" i="31"/>
  <c r="A124" i="30"/>
  <c r="A123" i="30"/>
  <c r="N118" i="30"/>
  <c r="M120" i="30"/>
  <c r="M119" i="30"/>
  <c r="N119" i="30" s="1"/>
  <c r="A119" i="17" l="1"/>
  <c r="A119" i="13"/>
  <c r="A119" i="16"/>
  <c r="A120" i="17"/>
  <c r="A120" i="16"/>
  <c r="A120" i="13"/>
  <c r="J120" i="31"/>
  <c r="I122" i="31"/>
  <c r="I121" i="31"/>
  <c r="J121" i="31" s="1"/>
  <c r="A126" i="31"/>
  <c r="A125" i="31"/>
  <c r="M122" i="30"/>
  <c r="N120" i="30"/>
  <c r="M121" i="30"/>
  <c r="N121" i="30" s="1"/>
  <c r="A125" i="30"/>
  <c r="A126" i="30"/>
  <c r="A121" i="17" l="1"/>
  <c r="A121" i="16"/>
  <c r="A121" i="13"/>
  <c r="A122" i="17"/>
  <c r="A122" i="16"/>
  <c r="A122" i="13"/>
  <c r="J122" i="31"/>
  <c r="I124" i="31"/>
  <c r="I123" i="31"/>
  <c r="J123" i="31" s="1"/>
  <c r="A128" i="31"/>
  <c r="A127" i="31"/>
  <c r="A128" i="30"/>
  <c r="A127" i="30"/>
  <c r="N122" i="30"/>
  <c r="M124" i="30"/>
  <c r="M123" i="30"/>
  <c r="N123" i="30" s="1"/>
  <c r="A123" i="17" l="1"/>
  <c r="A123" i="13"/>
  <c r="A123" i="16"/>
  <c r="A124" i="17"/>
  <c r="A124" i="16"/>
  <c r="A124" i="13"/>
  <c r="I125" i="31"/>
  <c r="J125" i="31" s="1"/>
  <c r="J124" i="31"/>
  <c r="I126" i="31"/>
  <c r="A130" i="31"/>
  <c r="A129" i="31"/>
  <c r="M126" i="30"/>
  <c r="N124" i="30"/>
  <c r="M125" i="30"/>
  <c r="N125" i="30" s="1"/>
  <c r="A130" i="30"/>
  <c r="A129" i="30"/>
  <c r="A125" i="17" l="1"/>
  <c r="A125" i="16"/>
  <c r="A125" i="13"/>
  <c r="A126" i="17"/>
  <c r="A126" i="16"/>
  <c r="A126" i="13"/>
  <c r="J126" i="31"/>
  <c r="I128" i="31"/>
  <c r="I127" i="31"/>
  <c r="J127" i="31" s="1"/>
  <c r="A132" i="31"/>
  <c r="A131" i="31"/>
  <c r="A132" i="30"/>
  <c r="A131" i="30"/>
  <c r="M127" i="30"/>
  <c r="N127" i="30" s="1"/>
  <c r="M128" i="30"/>
  <c r="N126" i="30"/>
  <c r="A127" i="17" l="1"/>
  <c r="A127" i="16"/>
  <c r="A127" i="13"/>
  <c r="A128" i="17"/>
  <c r="A128" i="16"/>
  <c r="A128" i="13"/>
  <c r="I130" i="31"/>
  <c r="I129" i="31"/>
  <c r="J129" i="31" s="1"/>
  <c r="J128" i="31"/>
  <c r="A134" i="31"/>
  <c r="A133" i="31"/>
  <c r="M130" i="30"/>
  <c r="N128" i="30"/>
  <c r="M129" i="30"/>
  <c r="N129" i="30" s="1"/>
  <c r="A134" i="30"/>
  <c r="A133" i="30"/>
  <c r="A130" i="17" l="1"/>
  <c r="A130" i="16"/>
  <c r="A130" i="13"/>
  <c r="A129" i="17"/>
  <c r="A129" i="16"/>
  <c r="A129" i="13"/>
  <c r="I131" i="31"/>
  <c r="J131" i="31" s="1"/>
  <c r="J130" i="31"/>
  <c r="I132" i="31"/>
  <c r="A136" i="31"/>
  <c r="A135" i="31"/>
  <c r="A136" i="30"/>
  <c r="A135" i="30"/>
  <c r="M131" i="30"/>
  <c r="N131" i="30" s="1"/>
  <c r="M132" i="30"/>
  <c r="N130" i="30"/>
  <c r="A131" i="17" l="1"/>
  <c r="A131" i="16"/>
  <c r="A131" i="13"/>
  <c r="A132" i="17"/>
  <c r="A132" i="16"/>
  <c r="A132" i="13"/>
  <c r="J132" i="31"/>
  <c r="I134" i="31"/>
  <c r="I133" i="31"/>
  <c r="J133" i="31" s="1"/>
  <c r="A138" i="31"/>
  <c r="A137" i="31"/>
  <c r="M134" i="30"/>
  <c r="N132" i="30"/>
  <c r="M133" i="30"/>
  <c r="N133" i="30" s="1"/>
  <c r="A138" i="30"/>
  <c r="A137" i="30"/>
  <c r="A133" i="17" l="1"/>
  <c r="A133" i="16"/>
  <c r="A133" i="13"/>
  <c r="A134" i="17"/>
  <c r="A134" i="16"/>
  <c r="A134" i="13"/>
  <c r="I136" i="31"/>
  <c r="J134" i="31"/>
  <c r="I135" i="31"/>
  <c r="J135" i="31" s="1"/>
  <c r="A140" i="31"/>
  <c r="A139" i="31"/>
  <c r="A140" i="30"/>
  <c r="A139" i="30"/>
  <c r="M135" i="30"/>
  <c r="N135" i="30" s="1"/>
  <c r="M136" i="30"/>
  <c r="N134" i="30"/>
  <c r="A135" i="17" l="1"/>
  <c r="A135" i="13"/>
  <c r="A135" i="16"/>
  <c r="A136" i="17"/>
  <c r="A136" i="16"/>
  <c r="A136" i="13"/>
  <c r="I138" i="31"/>
  <c r="J136" i="31"/>
  <c r="I137" i="31"/>
  <c r="J137" i="31" s="1"/>
  <c r="A142" i="31"/>
  <c r="A141" i="31"/>
  <c r="M138" i="30"/>
  <c r="N136" i="30"/>
  <c r="M137" i="30"/>
  <c r="N137" i="30" s="1"/>
  <c r="A142" i="30"/>
  <c r="A141" i="30"/>
  <c r="A137" i="17" l="1"/>
  <c r="A137" i="16"/>
  <c r="A137" i="13"/>
  <c r="A138" i="17"/>
  <c r="A138" i="16"/>
  <c r="A138" i="13"/>
  <c r="J138" i="31"/>
  <c r="I139" i="31"/>
  <c r="J139" i="31" s="1"/>
  <c r="I140" i="31"/>
  <c r="A144" i="31"/>
  <c r="A143" i="31"/>
  <c r="A144" i="30"/>
  <c r="A143" i="30"/>
  <c r="M139" i="30"/>
  <c r="N139" i="30" s="1"/>
  <c r="M140" i="30"/>
  <c r="N138" i="30"/>
  <c r="A140" i="17" l="1"/>
  <c r="A140" i="16"/>
  <c r="A140" i="13"/>
  <c r="A139" i="17"/>
  <c r="A139" i="13"/>
  <c r="A139" i="16"/>
  <c r="J140" i="31"/>
  <c r="I142" i="31"/>
  <c r="I141" i="31"/>
  <c r="J141" i="31" s="1"/>
  <c r="A146" i="31"/>
  <c r="A145" i="31"/>
  <c r="M142" i="30"/>
  <c r="N140" i="30"/>
  <c r="M141" i="30"/>
  <c r="N141" i="30" s="1"/>
  <c r="A146" i="30"/>
  <c r="A145" i="30"/>
  <c r="A141" i="17" l="1"/>
  <c r="A141" i="16"/>
  <c r="A141" i="13"/>
  <c r="A142" i="17"/>
  <c r="A142" i="16"/>
  <c r="A142" i="13"/>
  <c r="I144" i="31"/>
  <c r="I143" i="31"/>
  <c r="J143" i="31" s="1"/>
  <c r="J142" i="31"/>
  <c r="A148" i="31"/>
  <c r="A147" i="31"/>
  <c r="A148" i="30"/>
  <c r="A147" i="30"/>
  <c r="M143" i="30"/>
  <c r="N143" i="30" s="1"/>
  <c r="M144" i="30"/>
  <c r="N142" i="30"/>
  <c r="A144" i="17" l="1"/>
  <c r="A144" i="16"/>
  <c r="A144" i="13"/>
  <c r="A143" i="17"/>
  <c r="A143" i="13"/>
  <c r="A143" i="16"/>
  <c r="J144" i="31"/>
  <c r="I146" i="31"/>
  <c r="I145" i="31"/>
  <c r="J145" i="31" s="1"/>
  <c r="A150" i="31"/>
  <c r="A149" i="31"/>
  <c r="M146" i="30"/>
  <c r="N144" i="30"/>
  <c r="M145" i="30"/>
  <c r="N145" i="30" s="1"/>
  <c r="A150" i="30"/>
  <c r="A149" i="30"/>
  <c r="A145" i="17" l="1"/>
  <c r="A145" i="16"/>
  <c r="A145" i="13"/>
  <c r="A146" i="17"/>
  <c r="A146" i="16"/>
  <c r="A146" i="13"/>
  <c r="I148" i="31"/>
  <c r="I147" i="31"/>
  <c r="J147" i="31" s="1"/>
  <c r="J146" i="31"/>
  <c r="A152" i="31"/>
  <c r="A151" i="31"/>
  <c r="A152" i="30"/>
  <c r="A151" i="30"/>
  <c r="M147" i="30"/>
  <c r="N147" i="30" s="1"/>
  <c r="M148" i="30"/>
  <c r="N146" i="30"/>
  <c r="A148" i="17" l="1"/>
  <c r="A148" i="16"/>
  <c r="A148" i="13"/>
  <c r="A147" i="17"/>
  <c r="A147" i="16"/>
  <c r="A147" i="13"/>
  <c r="I149" i="31"/>
  <c r="J149" i="31" s="1"/>
  <c r="I150" i="31"/>
  <c r="J148" i="31"/>
  <c r="A154" i="31"/>
  <c r="A153" i="31"/>
  <c r="M150" i="30"/>
  <c r="N148" i="30"/>
  <c r="M149" i="30"/>
  <c r="N149" i="30" s="1"/>
  <c r="A154" i="30"/>
  <c r="A153" i="30"/>
  <c r="A150" i="17" l="1"/>
  <c r="A150" i="16"/>
  <c r="A150" i="13"/>
  <c r="A149" i="17"/>
  <c r="A149" i="16"/>
  <c r="A149" i="13"/>
  <c r="I152" i="31"/>
  <c r="I151" i="31"/>
  <c r="J151" i="31" s="1"/>
  <c r="J150" i="31"/>
  <c r="A156" i="31"/>
  <c r="A155" i="31"/>
  <c r="A156" i="30"/>
  <c r="A155" i="30"/>
  <c r="M151" i="30"/>
  <c r="N151" i="30" s="1"/>
  <c r="M152" i="30"/>
  <c r="N150" i="30"/>
  <c r="A152" i="17" l="1"/>
  <c r="A152" i="16"/>
  <c r="A152" i="13"/>
  <c r="A151" i="17"/>
  <c r="A151" i="13"/>
  <c r="A151" i="16"/>
  <c r="I154" i="31"/>
  <c r="J152" i="31"/>
  <c r="I153" i="31"/>
  <c r="J153" i="31" s="1"/>
  <c r="A158" i="31"/>
  <c r="A157" i="31"/>
  <c r="M154" i="30"/>
  <c r="N152" i="30"/>
  <c r="M153" i="30"/>
  <c r="N153" i="30" s="1"/>
  <c r="A158" i="30"/>
  <c r="A157" i="30"/>
  <c r="A153" i="17" l="1"/>
  <c r="A153" i="16"/>
  <c r="A153" i="13"/>
  <c r="A154" i="17"/>
  <c r="A154" i="16"/>
  <c r="A154" i="13"/>
  <c r="I156" i="31"/>
  <c r="I155" i="31"/>
  <c r="J155" i="31" s="1"/>
  <c r="J154" i="31"/>
  <c r="A160" i="31"/>
  <c r="A159" i="31"/>
  <c r="A160" i="30"/>
  <c r="A159" i="30"/>
  <c r="M155" i="30"/>
  <c r="N155" i="30" s="1"/>
  <c r="M156" i="30"/>
  <c r="N154" i="30"/>
  <c r="A156" i="17" l="1"/>
  <c r="A156" i="16"/>
  <c r="A156" i="13"/>
  <c r="A155" i="17"/>
  <c r="A155" i="13"/>
  <c r="A155" i="16"/>
  <c r="J156" i="31"/>
  <c r="I158" i="31"/>
  <c r="I157" i="31"/>
  <c r="J157" i="31" s="1"/>
  <c r="A162" i="31"/>
  <c r="A161" i="31"/>
  <c r="M158" i="30"/>
  <c r="N156" i="30"/>
  <c r="M157" i="30"/>
  <c r="N157" i="30" s="1"/>
  <c r="A162" i="30"/>
  <c r="A161" i="30"/>
  <c r="A158" i="17" l="1"/>
  <c r="A158" i="16"/>
  <c r="A158" i="13"/>
  <c r="A157" i="17"/>
  <c r="A157" i="16"/>
  <c r="A157" i="13"/>
  <c r="J158" i="31"/>
  <c r="I160" i="31"/>
  <c r="I159" i="31"/>
  <c r="J159" i="31" s="1"/>
  <c r="A164" i="31"/>
  <c r="A163" i="31"/>
  <c r="A164" i="30"/>
  <c r="A163" i="30"/>
  <c r="M159" i="30"/>
  <c r="N159" i="30" s="1"/>
  <c r="M160" i="30"/>
  <c r="N158" i="30"/>
  <c r="A159" i="17" l="1"/>
  <c r="A159" i="16"/>
  <c r="A159" i="13"/>
  <c r="A160" i="17"/>
  <c r="A160" i="16"/>
  <c r="A160" i="13"/>
  <c r="J160" i="31"/>
  <c r="I162" i="31"/>
  <c r="I161" i="31"/>
  <c r="J161" i="31" s="1"/>
  <c r="A166" i="31"/>
  <c r="A165" i="31"/>
  <c r="M162" i="30"/>
  <c r="N160" i="30"/>
  <c r="M161" i="30"/>
  <c r="N161" i="30" s="1"/>
  <c r="A166" i="30"/>
  <c r="A165" i="30"/>
  <c r="A161" i="17" l="1"/>
  <c r="A161" i="16"/>
  <c r="A161" i="13"/>
  <c r="A162" i="17"/>
  <c r="A162" i="16"/>
  <c r="A162" i="13"/>
  <c r="I164" i="31"/>
  <c r="I163" i="31"/>
  <c r="J163" i="31" s="1"/>
  <c r="J162" i="31"/>
  <c r="A168" i="31"/>
  <c r="A167" i="31"/>
  <c r="A168" i="30"/>
  <c r="A167" i="30"/>
  <c r="M163" i="30"/>
  <c r="N163" i="30" s="1"/>
  <c r="M164" i="30"/>
  <c r="N162" i="30"/>
  <c r="A164" i="17" l="1"/>
  <c r="A164" i="16"/>
  <c r="A164" i="13"/>
  <c r="A163" i="17"/>
  <c r="A163" i="16"/>
  <c r="A163" i="13"/>
  <c r="I165" i="31"/>
  <c r="J165" i="31" s="1"/>
  <c r="J164" i="31"/>
  <c r="I166" i="31"/>
  <c r="A170" i="31"/>
  <c r="A169" i="31"/>
  <c r="M166" i="30"/>
  <c r="N164" i="30"/>
  <c r="M165" i="30"/>
  <c r="N165" i="30" s="1"/>
  <c r="A170" i="30"/>
  <c r="A169" i="30"/>
  <c r="A165" i="17" l="1"/>
  <c r="A165" i="16"/>
  <c r="A165" i="13"/>
  <c r="A166" i="17"/>
  <c r="A166" i="16"/>
  <c r="A166" i="13"/>
  <c r="I168" i="31"/>
  <c r="I167" i="31"/>
  <c r="J167" i="31" s="1"/>
  <c r="J166" i="31"/>
  <c r="A172" i="31"/>
  <c r="A171" i="31"/>
  <c r="A172" i="30"/>
  <c r="A171" i="30"/>
  <c r="M167" i="30"/>
  <c r="N167" i="30" s="1"/>
  <c r="M168" i="30"/>
  <c r="N166" i="30"/>
  <c r="A168" i="17" l="1"/>
  <c r="A168" i="16"/>
  <c r="A168" i="13"/>
  <c r="A167" i="17"/>
  <c r="A167" i="16"/>
  <c r="A167" i="13"/>
  <c r="J168" i="31"/>
  <c r="I170" i="31"/>
  <c r="I169" i="31"/>
  <c r="J169" i="31" s="1"/>
  <c r="A174" i="31"/>
  <c r="A173" i="31"/>
  <c r="M170" i="30"/>
  <c r="N168" i="30"/>
  <c r="M169" i="30"/>
  <c r="N169" i="30" s="1"/>
  <c r="A174" i="30"/>
  <c r="A173" i="30"/>
  <c r="A169" i="17" l="1"/>
  <c r="A169" i="16"/>
  <c r="A169" i="13"/>
  <c r="A170" i="17"/>
  <c r="A170" i="13"/>
  <c r="A170" i="16"/>
  <c r="I172" i="31"/>
  <c r="I171" i="31"/>
  <c r="J171" i="31" s="1"/>
  <c r="J170" i="31"/>
  <c r="A176" i="31"/>
  <c r="A175" i="31"/>
  <c r="A176" i="30"/>
  <c r="A175" i="30"/>
  <c r="M171" i="30"/>
  <c r="N171" i="30" s="1"/>
  <c r="M172" i="30"/>
  <c r="N170" i="30"/>
  <c r="A172" i="16" l="1"/>
  <c r="A172" i="17"/>
  <c r="A172" i="13"/>
  <c r="A171" i="17"/>
  <c r="A171" i="16"/>
  <c r="A171" i="13"/>
  <c r="J172" i="31"/>
  <c r="I174" i="31"/>
  <c r="I173" i="31"/>
  <c r="J173" i="31" s="1"/>
  <c r="A178" i="31"/>
  <c r="A179" i="31" s="1"/>
  <c r="A177" i="31"/>
  <c r="M174" i="30"/>
  <c r="N172" i="30"/>
  <c r="M173" i="30"/>
  <c r="N173" i="30" s="1"/>
  <c r="A178" i="30"/>
  <c r="A177" i="30"/>
  <c r="A173" i="17" l="1"/>
  <c r="A173" i="16"/>
  <c r="A173" i="13"/>
  <c r="A174" i="17"/>
  <c r="A174" i="13"/>
  <c r="A174" i="16"/>
  <c r="J174" i="31"/>
  <c r="I176" i="31"/>
  <c r="I175" i="31"/>
  <c r="J175" i="31" s="1"/>
  <c r="A180" i="30"/>
  <c r="A179" i="30"/>
  <c r="M175" i="30"/>
  <c r="N175" i="30" s="1"/>
  <c r="M176" i="30"/>
  <c r="N174" i="30"/>
  <c r="A175" i="17" l="1"/>
  <c r="A175" i="16"/>
  <c r="A175" i="13"/>
  <c r="A176" i="16"/>
  <c r="A176" i="17"/>
  <c r="A176" i="13"/>
  <c r="J176" i="31"/>
  <c r="I178" i="31"/>
  <c r="I177" i="31"/>
  <c r="J177" i="31" s="1"/>
  <c r="M178" i="30"/>
  <c r="N176" i="30"/>
  <c r="M177" i="30"/>
  <c r="N177" i="30" s="1"/>
  <c r="A182" i="30"/>
  <c r="A181" i="30"/>
  <c r="A177" i="17" l="1"/>
  <c r="A177" i="16"/>
  <c r="A177" i="13"/>
  <c r="A178" i="17"/>
  <c r="A178" i="13"/>
  <c r="A178" i="16"/>
  <c r="J178" i="31"/>
  <c r="I179" i="31"/>
  <c r="J179" i="31" s="1"/>
  <c r="A184" i="30"/>
  <c r="A183" i="30"/>
  <c r="M179" i="30"/>
  <c r="N179" i="30" s="1"/>
  <c r="M180" i="30"/>
  <c r="N178" i="30"/>
  <c r="A180" i="16" l="1"/>
  <c r="A180" i="17"/>
  <c r="A180" i="13"/>
  <c r="A179" i="17"/>
  <c r="A179" i="16"/>
  <c r="A179" i="13"/>
  <c r="M182" i="30"/>
  <c r="N180" i="30"/>
  <c r="M181" i="30"/>
  <c r="N181" i="30" s="1"/>
  <c r="A186" i="30"/>
  <c r="A185" i="30"/>
  <c r="A188" i="30" l="1"/>
  <c r="A187" i="30"/>
  <c r="M183" i="30"/>
  <c r="N183" i="30" s="1"/>
  <c r="M184" i="30"/>
  <c r="N182" i="30"/>
  <c r="M186" i="30" l="1"/>
  <c r="N184" i="30"/>
  <c r="M185" i="30"/>
  <c r="N185" i="30" s="1"/>
  <c r="A190" i="30"/>
  <c r="A189" i="30"/>
  <c r="A192" i="30" l="1"/>
  <c r="A191" i="30"/>
  <c r="M187" i="30"/>
  <c r="N187" i="30" s="1"/>
  <c r="M188" i="30"/>
  <c r="N186" i="30"/>
  <c r="M190" i="30" l="1"/>
  <c r="N188" i="30"/>
  <c r="M189" i="30"/>
  <c r="N189" i="30" s="1"/>
  <c r="A194" i="30"/>
  <c r="A195" i="30" s="1"/>
  <c r="A193" i="30"/>
  <c r="M191" i="30" l="1"/>
  <c r="N191" i="30" s="1"/>
  <c r="M192" i="30"/>
  <c r="N190" i="30"/>
  <c r="M194" i="30" l="1"/>
  <c r="N192" i="30"/>
  <c r="M193" i="30"/>
  <c r="N193" i="30" s="1"/>
  <c r="M195" i="30" l="1"/>
  <c r="N195" i="30" s="1"/>
  <c r="N194" i="30"/>
</calcChain>
</file>

<file path=xl/sharedStrings.xml><?xml version="1.0" encoding="utf-8"?>
<sst xmlns="http://schemas.openxmlformats.org/spreadsheetml/2006/main" count="1214" uniqueCount="417">
  <si>
    <t>SOP</t>
  </si>
  <si>
    <t>Strains</t>
  </si>
  <si>
    <t>Project</t>
  </si>
  <si>
    <t>Sample Name</t>
  </si>
  <si>
    <t>Name</t>
  </si>
  <si>
    <t>Type</t>
  </si>
  <si>
    <t>Status</t>
  </si>
  <si>
    <t>RID</t>
  </si>
  <si>
    <t>UV-Vis</t>
  </si>
  <si>
    <t xml:space="preserve">Pos </t>
  </si>
  <si>
    <t xml:space="preserve">Sample Name </t>
  </si>
  <si>
    <t xml:space="preserve">Amount </t>
  </si>
  <si>
    <t>mM</t>
  </si>
  <si>
    <t>D-(+)-Glucose</t>
  </si>
  <si>
    <t>Ethanol</t>
  </si>
  <si>
    <t>Glycerol</t>
  </si>
  <si>
    <t>Acetate</t>
  </si>
  <si>
    <t>Formate</t>
  </si>
  <si>
    <t>Succinate</t>
  </si>
  <si>
    <t>Lactate</t>
  </si>
  <si>
    <t>Pyruvate</t>
  </si>
  <si>
    <t>RI_1</t>
  </si>
  <si>
    <t>UV_VIS_3</t>
  </si>
  <si>
    <t>g/L</t>
  </si>
  <si>
    <t xml:space="preserve">Comment </t>
  </si>
  <si>
    <t xml:space="preserve">Area </t>
  </si>
  <si>
    <t>GC_1</t>
  </si>
  <si>
    <t>GC-FID</t>
  </si>
  <si>
    <t>Tetradecanoic Acid</t>
  </si>
  <si>
    <t>Decanoic Acid</t>
  </si>
  <si>
    <t>Octanoic Acid</t>
  </si>
  <si>
    <t>Hexanoic Acid</t>
  </si>
  <si>
    <t>Adipic Acid</t>
  </si>
  <si>
    <t>Strain</t>
  </si>
  <si>
    <t>Tank</t>
  </si>
  <si>
    <t>Time</t>
  </si>
  <si>
    <t>Stage</t>
  </si>
  <si>
    <t>pA*min</t>
  </si>
  <si>
    <t>Methyl Decanoate</t>
  </si>
  <si>
    <t>Abs. Diff. %</t>
  </si>
  <si>
    <t>Cellobiose</t>
  </si>
  <si>
    <t>D-(+)-Xylose</t>
  </si>
  <si>
    <t>Xylitol</t>
  </si>
  <si>
    <t>Instrument</t>
  </si>
  <si>
    <t>G2</t>
  </si>
  <si>
    <t>L1</t>
  </si>
  <si>
    <t>L2</t>
  </si>
  <si>
    <t>L3</t>
  </si>
  <si>
    <t>Sequence #</t>
  </si>
  <si>
    <t>Methyl Myristate</t>
  </si>
  <si>
    <t>Methyl Laurate</t>
  </si>
  <si>
    <t>Dilution</t>
  </si>
  <si>
    <t>Instrument Method</t>
  </si>
  <si>
    <t>Processing Method</t>
  </si>
  <si>
    <t>Comment</t>
  </si>
  <si>
    <t>Injection Time</t>
  </si>
  <si>
    <r>
      <t>Volume (</t>
    </r>
    <r>
      <rPr>
        <b/>
        <sz val="12"/>
        <rFont val="Calibri"/>
        <family val="2"/>
      </rPr>
      <t>µ</t>
    </r>
    <r>
      <rPr>
        <b/>
        <sz val="12"/>
        <rFont val="Arial"/>
        <family val="2"/>
      </rPr>
      <t>L)</t>
    </r>
  </si>
  <si>
    <t>Dilution Factor GC</t>
  </si>
  <si>
    <t>Level</t>
  </si>
  <si>
    <t>Pos</t>
  </si>
  <si>
    <t>G1</t>
  </si>
  <si>
    <t>C14 A</t>
  </si>
  <si>
    <t>C18 A</t>
  </si>
  <si>
    <t>C12 A</t>
  </si>
  <si>
    <t>C10 A</t>
  </si>
  <si>
    <t>C8 A</t>
  </si>
  <si>
    <t>C6 A</t>
  </si>
  <si>
    <t>C14 DA</t>
  </si>
  <si>
    <t>C12 DA</t>
  </si>
  <si>
    <t>C10 DA</t>
  </si>
  <si>
    <t>C8 DA</t>
  </si>
  <si>
    <t>C6 DA</t>
  </si>
  <si>
    <t>C18:X DA</t>
  </si>
  <si>
    <t>C16:X DA</t>
  </si>
  <si>
    <t>OH-C18 A</t>
  </si>
  <si>
    <t>OH-C16 A</t>
  </si>
  <si>
    <t>OH-C14 A</t>
  </si>
  <si>
    <t>OH-C12 A</t>
  </si>
  <si>
    <t>OH-C10 A</t>
  </si>
  <si>
    <t>Stearic Acid</t>
  </si>
  <si>
    <t>Palmitic Acid</t>
  </si>
  <si>
    <t>Octadecanoic Acid</t>
  </si>
  <si>
    <t>Hexadecanoic Acid</t>
  </si>
  <si>
    <t>Myristic acid</t>
  </si>
  <si>
    <t>Octadecane dioic Acid</t>
  </si>
  <si>
    <t>Octadecene dioic Acid</t>
  </si>
  <si>
    <t>Hexadecane dioic Acid</t>
  </si>
  <si>
    <t>Hexadecene dioic Acid</t>
  </si>
  <si>
    <t>Tetradecane dioic Acid</t>
  </si>
  <si>
    <t>Dodecane dioic Acid</t>
  </si>
  <si>
    <t>Decane dioic Acid</t>
  </si>
  <si>
    <t>Octane dioic Acid</t>
  </si>
  <si>
    <t>Hexane dioic Acid</t>
  </si>
  <si>
    <t>Omega Hydroxy Octadecanoic Acid</t>
  </si>
  <si>
    <t>Omega Hydroxy Hexadecanoic Acid</t>
  </si>
  <si>
    <t>Omega Hydroxy Tetradecanoic Acid</t>
  </si>
  <si>
    <t>Omega Hydroxy Dodecanoic Acid</t>
  </si>
  <si>
    <t>Omega Hydroxy Decanoic Acid</t>
  </si>
  <si>
    <t>Methyl Tetradecanoate Ester</t>
  </si>
  <si>
    <t>Ethyl Dodecanoate Ester</t>
  </si>
  <si>
    <t>Methyl Dodecanate Ester</t>
  </si>
  <si>
    <t>Ethyl Decanoate Ester</t>
  </si>
  <si>
    <t>Methyl Decanoate Ester</t>
  </si>
  <si>
    <t>Ethyl Laurate</t>
  </si>
  <si>
    <t>Lauric Acid</t>
  </si>
  <si>
    <t>Capric acid</t>
  </si>
  <si>
    <t>Caprylic acid</t>
  </si>
  <si>
    <t>Caproic acid</t>
  </si>
  <si>
    <t>Thapsic acid</t>
  </si>
  <si>
    <t>Sebacic Acid</t>
  </si>
  <si>
    <t>Suberic Acid</t>
  </si>
  <si>
    <t>Methyl Carpate</t>
  </si>
  <si>
    <t>Ethyl Caprate</t>
  </si>
  <si>
    <t>Generic Name</t>
  </si>
  <si>
    <t>Octadecane-1,18-dioic acid</t>
  </si>
  <si>
    <t>(9Z)-Octadec-9-en 1,18-dioic acid</t>
  </si>
  <si>
    <t xml:space="preserve">Hexadecane-1,16-dioic </t>
  </si>
  <si>
    <t>(9Z)-Hexadec-9-en 1,16-dioic acid</t>
  </si>
  <si>
    <t>Tetradecane-1,14-dioic acid</t>
  </si>
  <si>
    <t>Dodecane-1,12-dioic acid</t>
  </si>
  <si>
    <t>Decane-1,10-dioic acid</t>
  </si>
  <si>
    <t>Octane-1,8-dioic acid</t>
  </si>
  <si>
    <t>Hexane-1,6-dioic acid</t>
  </si>
  <si>
    <t>Decanoic acid, 10-hydroxy</t>
  </si>
  <si>
    <t>Dodecanoic acid, 12-hydroxy</t>
  </si>
  <si>
    <t>Tetradecanoic acid, 14-hydroxy</t>
  </si>
  <si>
    <t>Hexadecanoic acid, 16-hydroxy</t>
  </si>
  <si>
    <t>Octadecanoic acid, 18-hydroxy</t>
  </si>
  <si>
    <t>Methyl Tetradecanoate</t>
  </si>
  <si>
    <t>Ethyl Dodecanoate</t>
  </si>
  <si>
    <t>Methyl Dodecanate</t>
  </si>
  <si>
    <t>Ethyl Decanoate</t>
  </si>
  <si>
    <t>Analytical Code Name</t>
  </si>
  <si>
    <t>IUPAC</t>
  </si>
  <si>
    <t>Task</t>
  </si>
  <si>
    <r>
      <t xml:space="preserve">MTBE </t>
    </r>
    <r>
      <rPr>
        <b/>
        <sz val="8"/>
        <rFont val="Arial"/>
        <family val="2"/>
      </rPr>
      <t>(mL)</t>
    </r>
  </si>
  <si>
    <t>Soaking</t>
  </si>
  <si>
    <t>Average</t>
  </si>
  <si>
    <t>Rel. STD Dev</t>
  </si>
  <si>
    <t>Sample #</t>
  </si>
  <si>
    <t>MTBE (mL)</t>
  </si>
  <si>
    <t>C16 A</t>
  </si>
  <si>
    <t>C18 DA</t>
  </si>
  <si>
    <t>C16 DA</t>
  </si>
  <si>
    <t>C14:X DA</t>
  </si>
  <si>
    <t>C12:X DA</t>
  </si>
  <si>
    <t>C10:X DA</t>
  </si>
  <si>
    <t>C8:X DA</t>
  </si>
  <si>
    <t>C6:X DA</t>
  </si>
  <si>
    <t>Tetradecene dioic Acid</t>
  </si>
  <si>
    <r>
      <t>Dodecene dioic Acid</t>
    </r>
    <r>
      <rPr>
        <b/>
        <sz val="10"/>
        <rFont val="Arial"/>
        <family val="2"/>
      </rPr>
      <t>(S)</t>
    </r>
  </si>
  <si>
    <r>
      <t>Decene dioic Acid</t>
    </r>
    <r>
      <rPr>
        <b/>
        <sz val="10"/>
        <rFont val="Arial"/>
        <family val="2"/>
      </rPr>
      <t>(S)</t>
    </r>
  </si>
  <si>
    <r>
      <t>Octene dioic Acid</t>
    </r>
    <r>
      <rPr>
        <b/>
        <sz val="10"/>
        <rFont val="Arial"/>
        <family val="2"/>
      </rPr>
      <t>(S)</t>
    </r>
  </si>
  <si>
    <r>
      <t>Hexene dioic Acid</t>
    </r>
    <r>
      <rPr>
        <b/>
        <sz val="10"/>
        <rFont val="Arial"/>
        <family val="2"/>
      </rPr>
      <t>(S)</t>
    </r>
  </si>
  <si>
    <t>Dodecanoic Acid</t>
  </si>
  <si>
    <t>C18:X A</t>
  </si>
  <si>
    <t>C16:X A</t>
  </si>
  <si>
    <t>OH-C18:X A</t>
  </si>
  <si>
    <t>Amt</t>
  </si>
  <si>
    <t>M-C18:X</t>
  </si>
  <si>
    <t>ISTD</t>
  </si>
  <si>
    <t>GC#</t>
  </si>
  <si>
    <t>Conc. (g/L)</t>
  </si>
  <si>
    <t>GC SAMPLES</t>
  </si>
  <si>
    <t>LC SAMPLES</t>
  </si>
  <si>
    <t xml:space="preserve">CALCULATING THE DILUTION FACTOR OF LC SAMPLES </t>
  </si>
  <si>
    <t>DILUTION FACTOR LC</t>
  </si>
  <si>
    <t>Octanedioic Acid</t>
  </si>
  <si>
    <t>LC Sample Name</t>
  </si>
  <si>
    <t>(from LC List)</t>
  </si>
  <si>
    <t>(from instrument)</t>
  </si>
  <si>
    <t xml:space="preserve"> </t>
  </si>
  <si>
    <t>Analyte</t>
  </si>
  <si>
    <t>Tetradecanedioic Acid</t>
  </si>
  <si>
    <t>Dodecanedioic Acid</t>
  </si>
  <si>
    <t>Decanedioic Acid</t>
  </si>
  <si>
    <t>Palmitic Acid (Hexadecanoic Acid)</t>
  </si>
  <si>
    <t>% EXTRACTION EFFICIENCY into MTBE</t>
  </si>
  <si>
    <t>ACTUAL</t>
  </si>
  <si>
    <t>Submitter Name</t>
  </si>
  <si>
    <t>Group</t>
  </si>
  <si>
    <t>Date of Submission</t>
  </si>
  <si>
    <t>Submission Name</t>
  </si>
  <si>
    <t>The FEED of Your Project</t>
  </si>
  <si>
    <t>Key Analytes</t>
  </si>
  <si>
    <t>Number. of GC Samples</t>
  </si>
  <si>
    <t>Number of LC Samples</t>
  </si>
  <si>
    <t>11a</t>
  </si>
  <si>
    <t>11b</t>
  </si>
  <si>
    <t>Estimated Concentration (g/L)</t>
  </si>
  <si>
    <t>15a</t>
  </si>
  <si>
    <t>15b</t>
  </si>
  <si>
    <t>Special Instructions</t>
  </si>
  <si>
    <r>
      <t xml:space="preserve">Type of GC Samples </t>
    </r>
    <r>
      <rPr>
        <i/>
        <sz val="10"/>
        <rFont val="Arial"/>
        <family val="2"/>
      </rPr>
      <t>(pick one)</t>
    </r>
  </si>
  <si>
    <r>
      <t xml:space="preserve">Key Analytes </t>
    </r>
    <r>
      <rPr>
        <i/>
        <sz val="10"/>
        <rFont val="Arial"/>
        <family val="2"/>
      </rPr>
      <t>(pick one)</t>
    </r>
  </si>
  <si>
    <r>
      <t xml:space="preserve">Analytical LC Method </t>
    </r>
    <r>
      <rPr>
        <i/>
        <sz val="10"/>
        <rFont val="Arial"/>
        <family val="2"/>
      </rPr>
      <t>(pick one)</t>
    </r>
  </si>
  <si>
    <t>VERDEZYNE ANALYTICAL GC &amp; LC SAMPLE SUBMISSION SHEET</t>
  </si>
  <si>
    <t>GC SAMPLE SECTION (#8-12)</t>
  </si>
  <si>
    <t>LC SAMPE SECTION (#13-15)</t>
  </si>
  <si>
    <r>
      <t xml:space="preserve">Drop Saved File to </t>
    </r>
    <r>
      <rPr>
        <u/>
        <sz val="10"/>
        <rFont val="Arial"/>
        <family val="2"/>
      </rPr>
      <t>S:\Research\Analytical\Drop-Off Submission Sheets</t>
    </r>
  </si>
  <si>
    <t>Submitter</t>
  </si>
  <si>
    <t>Feed</t>
  </si>
  <si>
    <t># of Samples</t>
  </si>
  <si>
    <t>Sample Type</t>
  </si>
  <si>
    <t>Assigned Analyst</t>
  </si>
  <si>
    <t>Assigned Prep. Date</t>
  </si>
  <si>
    <t>Completed By/Date</t>
  </si>
  <si>
    <t>GC Prep.</t>
  </si>
  <si>
    <t>GC SEQ. #</t>
  </si>
  <si>
    <t>LC SEQ. #</t>
  </si>
  <si>
    <t>ANALYTICAL USE ONLY</t>
  </si>
  <si>
    <t>LC RUN</t>
  </si>
  <si>
    <t>Data Linked</t>
  </si>
  <si>
    <t>Analytical Notes:</t>
  </si>
  <si>
    <t>GC  Data Processed</t>
  </si>
  <si>
    <t>LC Data Processed</t>
  </si>
  <si>
    <t>Fermentation Broth</t>
  </si>
  <si>
    <t>SAMPLE SUBMISSION FOR PREPARATIONS</t>
  </si>
  <si>
    <r>
      <t xml:space="preserve">Analytical GC SOP </t>
    </r>
    <r>
      <rPr>
        <i/>
        <sz val="10"/>
        <rFont val="Arial"/>
        <family val="2"/>
      </rPr>
      <t>(pick one)</t>
    </r>
  </si>
  <si>
    <t>2. BSTFA-Derivitization</t>
  </si>
  <si>
    <t xml:space="preserve">3. GC Analysis </t>
  </si>
  <si>
    <t>1. MTBE Extraction</t>
  </si>
  <si>
    <t>Esterified Feedstocks</t>
  </si>
  <si>
    <t>1. Weighing desired amount of submitted esterified feedstocks.</t>
  </si>
  <si>
    <t>3. BSTFA-Derivitization</t>
  </si>
  <si>
    <t>4. GC Analysis</t>
  </si>
  <si>
    <t>GC Methyl Esterification Derivitization</t>
  </si>
  <si>
    <t>GC BSTFA Derivitization</t>
  </si>
  <si>
    <t>1. Weighing of  sample at low and high weights.</t>
  </si>
  <si>
    <t>2. Methyl Esterification Derivitization</t>
  </si>
  <si>
    <t>3. GC Analysis</t>
  </si>
  <si>
    <t>Feedstocks ONLY: Approximate Conc. (%)</t>
  </si>
  <si>
    <t>F.S Conc. %</t>
  </si>
  <si>
    <t>2. MTBE Solution/Extraction.</t>
  </si>
  <si>
    <t>SAMPLE TYPE</t>
  </si>
  <si>
    <t>ANALYTICAL SOP</t>
  </si>
  <si>
    <t>HOW TO SUBMIT THE SAMPLES</t>
  </si>
  <si>
    <t>ANALYTICAL PREPARATION METHOD</t>
  </si>
  <si>
    <t>The chart is broken down by the type of sample you have to which analytes will be observed through that method.</t>
  </si>
  <si>
    <t>Non-Esterified Feedstocks, Triglycerides, Palm Oil, etc.</t>
  </si>
  <si>
    <t>ANALYTICAL TECHNIQUE</t>
  </si>
  <si>
    <t>TURN AROUND TIME (Business Day)</t>
  </si>
  <si>
    <t>C6-C18 Acids &amp; Di-Acids</t>
  </si>
  <si>
    <t>Omega C10-C16 Acids</t>
  </si>
  <si>
    <t>~5mL of Homogenous Esterified Feedstocks</t>
  </si>
  <si>
    <t>~5mL of Homogenous Non-Esterified Feedstocks</t>
  </si>
  <si>
    <t>1mL of Filtered Sample (Diluted with LC Mobile Phase)</t>
  </si>
  <si>
    <t>TYPE OF SAMPLE CONTAINER</t>
  </si>
  <si>
    <t>&lt;30g/L in 15mL Falcon Tubes &gt;30mL in 50mL Falcon Tubes</t>
  </si>
  <si>
    <t>Any Falcon Tubes</t>
  </si>
  <si>
    <t>Analytical Instrument Vials &amp; Caps</t>
  </si>
  <si>
    <t>HPLC-Normal Phase/Ion Exclusion</t>
  </si>
  <si>
    <t>Glucose, Pyruvate, Succinate, Lactate, Glycerol, Formate, Acetate, Adipic Acid, &amp; Ethanol</t>
  </si>
  <si>
    <t>3 Days</t>
  </si>
  <si>
    <t>10 Days</t>
  </si>
  <si>
    <t>Xylose, Xylitol, Cellobiose and L1 SOP Analytes.</t>
  </si>
  <si>
    <t>1. SOP Standards</t>
  </si>
  <si>
    <t>Fructose, Glucose, Glycerol, Acetate, &amp; Ethanol</t>
  </si>
  <si>
    <t>Make sure to submit your samples according to the "HOW TO SUBMIT THE SAMPLES".</t>
  </si>
  <si>
    <t>C9 DA</t>
  </si>
  <si>
    <t>C9 A</t>
  </si>
  <si>
    <t>E-C18 A</t>
  </si>
  <si>
    <t>E-C18:X A</t>
  </si>
  <si>
    <t>E-C16 A</t>
  </si>
  <si>
    <t>E-C14 A</t>
  </si>
  <si>
    <t>E-C12 A</t>
  </si>
  <si>
    <t>E-C10 A</t>
  </si>
  <si>
    <t>E-C9 A</t>
  </si>
  <si>
    <t>M-C18 A</t>
  </si>
  <si>
    <t>M-C18:X A</t>
  </si>
  <si>
    <t>M-C16 A</t>
  </si>
  <si>
    <t>M-C14 A</t>
  </si>
  <si>
    <t>M-C12 A</t>
  </si>
  <si>
    <t>M-C10 A</t>
  </si>
  <si>
    <r>
      <t xml:space="preserve">Please Fill Out 1-16 and GC &amp; LC List Tabs. </t>
    </r>
    <r>
      <rPr>
        <i/>
        <sz val="10"/>
        <rFont val="Arial"/>
        <family val="2"/>
      </rPr>
      <t>(SEE GLOSSARY TAB FOR INFO./SOP/METHOD)</t>
    </r>
  </si>
  <si>
    <t>CONC.</t>
  </si>
  <si>
    <t>%</t>
  </si>
  <si>
    <t>R.STDEV</t>
  </si>
  <si>
    <t>C12 DA STDs</t>
  </si>
  <si>
    <t>STD 1</t>
  </si>
  <si>
    <t>STD 2</t>
  </si>
  <si>
    <t>STD 3</t>
  </si>
  <si>
    <t>STD 4</t>
  </si>
  <si>
    <t>STD 5</t>
  </si>
  <si>
    <t xml:space="preserve">ANALYZED </t>
  </si>
  <si>
    <t xml:space="preserve">% </t>
  </si>
  <si>
    <t>STDs</t>
  </si>
  <si>
    <t>C6 DA STDs</t>
  </si>
  <si>
    <t>ANALYZED</t>
  </si>
  <si>
    <t>SAMPLE</t>
  </si>
  <si>
    <t>CHECK</t>
  </si>
  <si>
    <t>CHECK 1</t>
  </si>
  <si>
    <t>CHECK 2</t>
  </si>
  <si>
    <t>CHECK 3</t>
  </si>
  <si>
    <t>C12 DA CHECK SAMPLE</t>
  </si>
  <si>
    <t>C6 DA CHECK SAMPLE</t>
  </si>
  <si>
    <t>C9 DA STDs</t>
  </si>
  <si>
    <t>C9 DA CHECK SAMPLE</t>
  </si>
  <si>
    <t>ANALYTICAL COMMENTS SECTION</t>
  </si>
  <si>
    <t>Measured Weight (mg)</t>
  </si>
  <si>
    <t>Analyzed Weight (g/L)</t>
  </si>
  <si>
    <r>
      <t xml:space="preserve">Please use the information in </t>
    </r>
    <r>
      <rPr>
        <b/>
        <i/>
        <u/>
        <sz val="16"/>
        <rFont val="Arial"/>
        <family val="2"/>
      </rPr>
      <t>Table 1</t>
    </r>
    <r>
      <rPr>
        <b/>
        <sz val="16"/>
        <rFont val="Arial"/>
        <family val="2"/>
      </rPr>
      <t xml:space="preserve"> to determine which Analytical SOP is appropriate for your samples. </t>
    </r>
  </si>
  <si>
    <t>Analytical Code</t>
  </si>
  <si>
    <t>Example</t>
  </si>
  <si>
    <r>
      <t xml:space="preserve">C18 </t>
    </r>
    <r>
      <rPr>
        <b/>
        <sz val="10"/>
        <color rgb="FFFF0000"/>
        <rFont val="Arial"/>
        <family val="2"/>
      </rPr>
      <t>DA</t>
    </r>
    <r>
      <rPr>
        <b/>
        <sz val="10"/>
        <rFont val="Arial"/>
        <family val="2"/>
      </rPr>
      <t xml:space="preserve"> = Octadecane dioic Acid (DiCarboxylic Acids)</t>
    </r>
  </si>
  <si>
    <r>
      <rPr>
        <b/>
        <sz val="10"/>
        <color rgb="FFFF0000"/>
        <rFont val="Arial"/>
        <family val="2"/>
      </rPr>
      <t>Unsaturated</t>
    </r>
    <r>
      <rPr>
        <b/>
        <sz val="10"/>
        <rFont val="Arial"/>
        <family val="2"/>
      </rPr>
      <t xml:space="preserve"> Fatty Acids</t>
    </r>
  </si>
  <si>
    <r>
      <t>C18:</t>
    </r>
    <r>
      <rPr>
        <b/>
        <sz val="10"/>
        <color rgb="FFFF0000"/>
        <rFont val="Arial"/>
        <family val="2"/>
      </rPr>
      <t>X</t>
    </r>
    <r>
      <rPr>
        <b/>
        <sz val="10"/>
        <rFont val="Arial"/>
        <family val="2"/>
      </rPr>
      <t xml:space="preserve"> DA = Octadecene dioic Acid (Unsaturated Fatty Acids with an 18-Carbon Chain)</t>
    </r>
  </si>
  <si>
    <r>
      <rPr>
        <b/>
        <sz val="10"/>
        <color rgb="FFFF0000"/>
        <rFont val="Arial"/>
        <family val="2"/>
      </rPr>
      <t xml:space="preserve">Omega Hydroxy </t>
    </r>
    <r>
      <rPr>
        <b/>
        <sz val="10"/>
        <rFont val="Arial"/>
        <family val="2"/>
      </rPr>
      <t>Acids</t>
    </r>
  </si>
  <si>
    <r>
      <rPr>
        <b/>
        <sz val="10"/>
        <color rgb="FFFF0000"/>
        <rFont val="Arial"/>
        <family val="2"/>
      </rPr>
      <t>OH</t>
    </r>
    <r>
      <rPr>
        <b/>
        <sz val="10"/>
        <rFont val="Arial"/>
        <family val="2"/>
      </rPr>
      <t>-C18 A = Omega Hydroxy Octadecanoic Acid</t>
    </r>
  </si>
  <si>
    <r>
      <rPr>
        <b/>
        <sz val="10"/>
        <color rgb="FFFF0000"/>
        <rFont val="Arial"/>
        <family val="2"/>
      </rPr>
      <t>C</t>
    </r>
    <r>
      <rPr>
        <b/>
        <sz val="10"/>
        <rFont val="Arial"/>
        <family val="2"/>
      </rPr>
      <t>18 = Fatty Acid with an 18-Carbon Chain</t>
    </r>
  </si>
  <si>
    <t xml:space="preserve">M-C14 </t>
  </si>
  <si>
    <t xml:space="preserve">E-C12 </t>
  </si>
  <si>
    <t xml:space="preserve">M-C12 </t>
  </si>
  <si>
    <t xml:space="preserve">E-C10 </t>
  </si>
  <si>
    <t xml:space="preserve">M-C10 </t>
  </si>
  <si>
    <r>
      <t xml:space="preserve">Methyl </t>
    </r>
    <r>
      <rPr>
        <b/>
        <sz val="10"/>
        <rFont val="Arial"/>
        <family val="2"/>
      </rPr>
      <t>(Fatty Acid Methyl Esters, containing a Methyl Group)</t>
    </r>
  </si>
  <si>
    <r>
      <t xml:space="preserve">Ethyl </t>
    </r>
    <r>
      <rPr>
        <b/>
        <sz val="10"/>
        <rFont val="Arial"/>
        <family val="2"/>
      </rPr>
      <t>(Fatty Acid Methyl Esters, containing an Ethyl Group)</t>
    </r>
  </si>
  <si>
    <r>
      <rPr>
        <b/>
        <sz val="10"/>
        <color rgb="FFFF0000"/>
        <rFont val="Arial"/>
        <family val="2"/>
      </rPr>
      <t>M</t>
    </r>
    <r>
      <rPr>
        <b/>
        <sz val="10"/>
        <rFont val="Arial"/>
        <family val="2"/>
      </rPr>
      <t>-C12 = Methyl Laurate or Methyl Dodecanate Ester</t>
    </r>
  </si>
  <si>
    <t xml:space="preserve">E-C18 </t>
  </si>
  <si>
    <t xml:space="preserve">E-C18:X </t>
  </si>
  <si>
    <t xml:space="preserve">E-C16 </t>
  </si>
  <si>
    <t xml:space="preserve">E-C14 </t>
  </si>
  <si>
    <t xml:space="preserve">E-C9 </t>
  </si>
  <si>
    <t xml:space="preserve">M-C18 </t>
  </si>
  <si>
    <t xml:space="preserve">M-C18:X </t>
  </si>
  <si>
    <t xml:space="preserve">M-C16 </t>
  </si>
  <si>
    <r>
      <t>C</t>
    </r>
    <r>
      <rPr>
        <b/>
        <sz val="11"/>
        <rFont val="Arial"/>
        <family val="2"/>
      </rPr>
      <t xml:space="preserve"> #</t>
    </r>
  </si>
  <si>
    <r>
      <t xml:space="preserve">C# </t>
    </r>
    <r>
      <rPr>
        <b/>
        <sz val="11"/>
        <color rgb="FFFF0000"/>
        <rFont val="Arial"/>
        <family val="2"/>
      </rPr>
      <t>A</t>
    </r>
  </si>
  <si>
    <r>
      <rPr>
        <b/>
        <sz val="11"/>
        <rFont val="Arial"/>
        <family val="2"/>
      </rPr>
      <t xml:space="preserve">C# </t>
    </r>
    <r>
      <rPr>
        <b/>
        <sz val="11"/>
        <color rgb="FFFF0000"/>
        <rFont val="Arial"/>
        <family val="2"/>
      </rPr>
      <t>DA</t>
    </r>
  </si>
  <si>
    <r>
      <t>C#:</t>
    </r>
    <r>
      <rPr>
        <b/>
        <sz val="11"/>
        <color rgb="FFFF0000"/>
        <rFont val="Arial"/>
        <family val="2"/>
      </rPr>
      <t>X</t>
    </r>
    <r>
      <rPr>
        <b/>
        <sz val="11"/>
        <rFont val="Arial"/>
        <family val="2"/>
      </rPr>
      <t xml:space="preserve"> DA</t>
    </r>
  </si>
  <si>
    <r>
      <t>OH</t>
    </r>
    <r>
      <rPr>
        <b/>
        <sz val="11"/>
        <rFont val="Arial"/>
        <family val="2"/>
      </rPr>
      <t>-C# A</t>
    </r>
  </si>
  <si>
    <r>
      <t>M</t>
    </r>
    <r>
      <rPr>
        <b/>
        <sz val="11"/>
        <rFont val="Arial"/>
        <family val="2"/>
      </rPr>
      <t>-C12</t>
    </r>
  </si>
  <si>
    <r>
      <t>E</t>
    </r>
    <r>
      <rPr>
        <b/>
        <sz val="11"/>
        <rFont val="Arial"/>
        <family val="2"/>
      </rPr>
      <t>-C12</t>
    </r>
  </si>
  <si>
    <r>
      <t xml:space="preserve">C18 </t>
    </r>
    <r>
      <rPr>
        <b/>
        <sz val="10"/>
        <color rgb="FFFF0000"/>
        <rFont val="Arial"/>
        <family val="2"/>
      </rPr>
      <t>A</t>
    </r>
    <r>
      <rPr>
        <b/>
        <sz val="10"/>
        <rFont val="Arial"/>
        <family val="2"/>
      </rPr>
      <t xml:space="preserve"> = Octadecanoic Acid (One Carboxylic Acid)</t>
    </r>
  </si>
  <si>
    <t>Interpretation</t>
  </si>
  <si>
    <r>
      <t xml:space="preserve">Containing </t>
    </r>
    <r>
      <rPr>
        <b/>
        <sz val="10"/>
        <color rgb="FFFF0000"/>
        <rFont val="Arial"/>
        <family val="2"/>
      </rPr>
      <t>One Carboxylic</t>
    </r>
    <r>
      <rPr>
        <b/>
        <sz val="1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Acid</t>
    </r>
  </si>
  <si>
    <r>
      <t xml:space="preserve"> Containing </t>
    </r>
    <r>
      <rPr>
        <b/>
        <sz val="10"/>
        <color rgb="FFFF0000"/>
        <rFont val="Arial"/>
        <family val="2"/>
      </rPr>
      <t>Two Carboxylic Acids</t>
    </r>
  </si>
  <si>
    <r>
      <t xml:space="preserve">Number of </t>
    </r>
    <r>
      <rPr>
        <b/>
        <sz val="10"/>
        <color rgb="FFFF0000"/>
        <rFont val="Arial"/>
        <family val="2"/>
      </rPr>
      <t>Carbons</t>
    </r>
  </si>
  <si>
    <r>
      <rPr>
        <b/>
        <sz val="10"/>
        <color rgb="FFFF0000"/>
        <rFont val="Arial"/>
        <family val="2"/>
      </rPr>
      <t>E</t>
    </r>
    <r>
      <rPr>
        <b/>
        <sz val="10"/>
        <rFont val="Arial"/>
        <family val="2"/>
      </rPr>
      <t>-C12 = Ethyl Laurate or Ethyl Dodecanoate Ester</t>
    </r>
  </si>
  <si>
    <t>These analytes were tested for their extraction efficiency in MTBE. Please refer to the numbers in the table above for analagous compounds.</t>
  </si>
  <si>
    <r>
      <rPr>
        <b/>
        <u/>
        <sz val="12"/>
        <rFont val="Arial"/>
        <family val="2"/>
      </rPr>
      <t xml:space="preserve">TABLE 1: </t>
    </r>
    <r>
      <rPr>
        <b/>
        <sz val="12"/>
        <rFont val="Arial"/>
        <family val="2"/>
      </rPr>
      <t xml:space="preserve"> SAMPLE TYPE &amp; ANALYTICAL SOP GUIDE</t>
    </r>
  </si>
  <si>
    <r>
      <rPr>
        <b/>
        <u/>
        <sz val="12"/>
        <rFont val="Arial"/>
        <family val="2"/>
      </rPr>
      <t xml:space="preserve">TABLE 2: </t>
    </r>
    <r>
      <rPr>
        <b/>
        <sz val="12"/>
        <rFont val="Arial"/>
        <family val="2"/>
      </rPr>
      <t xml:space="preserve"> % EXTRACTION EFFICIENCY in MTBE by Analytes</t>
    </r>
  </si>
  <si>
    <r>
      <rPr>
        <b/>
        <u/>
        <sz val="12"/>
        <rFont val="Arial"/>
        <family val="2"/>
      </rPr>
      <t>TABLE 3:</t>
    </r>
    <r>
      <rPr>
        <b/>
        <sz val="12"/>
        <rFont val="Arial"/>
        <family val="2"/>
      </rPr>
      <t xml:space="preserve">  ANALYTE CODES </t>
    </r>
  </si>
  <si>
    <t>E-C9</t>
  </si>
  <si>
    <t xml:space="preserve">Even Carbon Chains: </t>
  </si>
  <si>
    <t>M-C18</t>
  </si>
  <si>
    <t>M-C16</t>
  </si>
  <si>
    <t>E-C18</t>
  </si>
  <si>
    <t>E-C18:X</t>
  </si>
  <si>
    <t>E-C16</t>
  </si>
  <si>
    <t>E-C14</t>
  </si>
  <si>
    <t>These are the compounds that we are able to analyze and quantify through our gas chromatography (GC).</t>
  </si>
  <si>
    <t>*E-C9, C9 A &amp; C9 DA upon request*</t>
  </si>
  <si>
    <r>
      <t>1.000g of Sample + 800</t>
    </r>
    <r>
      <rPr>
        <b/>
        <sz val="10"/>
        <rFont val="Times New Roman"/>
        <family val="1"/>
      </rPr>
      <t>µ</t>
    </r>
    <r>
      <rPr>
        <b/>
        <sz val="10"/>
        <rFont val="Arial"/>
        <family val="2"/>
      </rPr>
      <t>L 6N HCl</t>
    </r>
  </si>
  <si>
    <t>These are the compounds that we are able to analyze and quantify through our liquid chromatography (LC).</t>
  </si>
  <si>
    <r>
      <rPr>
        <b/>
        <u/>
        <sz val="12"/>
        <rFont val="Arial"/>
        <family val="2"/>
      </rPr>
      <t>TABLE 4:</t>
    </r>
    <r>
      <rPr>
        <b/>
        <sz val="12"/>
        <rFont val="Arial"/>
        <family val="2"/>
      </rPr>
      <t xml:space="preserve">  COMPOUNDS AVAILABLE FOR QUANTIFICATION (GAS CHROMATOGRAPHY)</t>
    </r>
  </si>
  <si>
    <r>
      <rPr>
        <b/>
        <u/>
        <sz val="12"/>
        <rFont val="Arial"/>
        <family val="2"/>
      </rPr>
      <t>TABLE 5:</t>
    </r>
    <r>
      <rPr>
        <b/>
        <sz val="12"/>
        <rFont val="Arial"/>
        <family val="2"/>
      </rPr>
      <t xml:space="preserve">  COMPOUNDS AVAILABLE FOR QUANTIFICATION (LIQUID CHROMATOGRAPHY)</t>
    </r>
  </si>
  <si>
    <t>Fructose</t>
  </si>
  <si>
    <r>
      <t xml:space="preserve">ANALYTES OBSERVED                                </t>
    </r>
    <r>
      <rPr>
        <i/>
        <sz val="10"/>
        <rFont val="Arial"/>
        <family val="2"/>
      </rPr>
      <t>Additional analytes that are not in the SOP need to be noted in the special instruction of submission sheet.</t>
    </r>
  </si>
  <si>
    <r>
      <t xml:space="preserve">If you need additional compounds to be analyze that are not listed in </t>
    </r>
    <r>
      <rPr>
        <u/>
        <sz val="12"/>
        <rFont val="Arial"/>
        <family val="2"/>
      </rPr>
      <t>Table 4 &amp; 5</t>
    </r>
    <r>
      <rPr>
        <sz val="12"/>
        <rFont val="Arial"/>
        <family val="2"/>
      </rPr>
      <t>, please let us know 2 weeks in advance for us to order the chemicals &amp; set up a the analysis method. Also, need to be noted in the special instructions of the submission sheet.</t>
    </r>
  </si>
  <si>
    <r>
      <rPr>
        <sz val="10"/>
        <rFont val="Wingdings"/>
        <charset val="2"/>
      </rPr>
      <t>ê</t>
    </r>
    <r>
      <rPr>
        <sz val="10"/>
        <rFont val="Arial"/>
        <family val="2"/>
      </rPr>
      <t xml:space="preserve">     Record in This Column     </t>
    </r>
    <r>
      <rPr>
        <sz val="10"/>
        <rFont val="Wingdings"/>
        <charset val="2"/>
      </rPr>
      <t>ê</t>
    </r>
  </si>
  <si>
    <t>Concentration (g/L)</t>
  </si>
  <si>
    <t>&lt;30</t>
  </si>
  <si>
    <r>
      <t xml:space="preserve">Special Instructions                                        </t>
    </r>
    <r>
      <rPr>
        <sz val="10"/>
        <rFont val="Wingdings"/>
        <charset val="2"/>
      </rPr>
      <t xml:space="preserve">ê </t>
    </r>
    <r>
      <rPr>
        <sz val="10"/>
        <rFont val="Arial"/>
        <family val="2"/>
      </rPr>
      <t>Record in Box Below</t>
    </r>
    <r>
      <rPr>
        <sz val="10"/>
        <rFont val="Wingdings"/>
        <charset val="2"/>
      </rPr>
      <t xml:space="preserve"> ê</t>
    </r>
  </si>
  <si>
    <r>
      <t>&gt;</t>
    </r>
    <r>
      <rPr>
        <b/>
        <sz val="10"/>
        <color theme="1"/>
        <rFont val="Arial Narrow"/>
        <family val="2"/>
      </rPr>
      <t>120</t>
    </r>
  </si>
  <si>
    <t xml:space="preserve">The GREEN columns are for Analytical Use Only.    </t>
  </si>
  <si>
    <t xml:space="preserve">Date   </t>
  </si>
  <si>
    <t xml:space="preserve">Net Wght (g) </t>
  </si>
  <si>
    <t xml:space="preserve">Tare (g) </t>
  </si>
  <si>
    <t xml:space="preserve">Tot. (g) </t>
  </si>
  <si>
    <t xml:space="preserve">~Conc. (g/L) </t>
  </si>
  <si>
    <t>Fill Out Yellow Columns</t>
  </si>
  <si>
    <r>
      <rPr>
        <b/>
        <sz val="20"/>
        <rFont val="Arial"/>
        <family val="2"/>
      </rPr>
      <t>GC SAMPLE NAMES</t>
    </r>
    <r>
      <rPr>
        <sz val="10"/>
        <rFont val="Arial"/>
        <family val="2"/>
      </rPr>
      <t xml:space="preserve">                                                                                                                                                               </t>
    </r>
    <r>
      <rPr>
        <b/>
        <sz val="10"/>
        <color rgb="FFFF0000"/>
        <rFont val="Arial"/>
        <family val="2"/>
      </rPr>
      <t>Please fill out the YELLOW columns.</t>
    </r>
    <r>
      <rPr>
        <i/>
        <sz val="10"/>
        <rFont val="Arial"/>
        <family val="2"/>
      </rPr>
      <t xml:space="preserve">                                                                                                      DO NOT delete the rows or change the format. To drag the same info. down on a colum please pick                                                                FILL WITHOUT FORMATTING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</t>
    </r>
  </si>
  <si>
    <t xml:space="preserve">Dilution Factor LC </t>
  </si>
  <si>
    <r>
      <rPr>
        <b/>
        <sz val="20"/>
        <rFont val="Arial"/>
        <family val="2"/>
      </rPr>
      <t>LC SAMPLE NAMES</t>
    </r>
    <r>
      <rPr>
        <sz val="10"/>
        <rFont val="Arial"/>
        <family val="2"/>
      </rPr>
      <t xml:space="preserve">                                                                                                                                                               </t>
    </r>
    <r>
      <rPr>
        <b/>
        <sz val="10"/>
        <color rgb="FFFF0000"/>
        <rFont val="Arial"/>
        <family val="2"/>
      </rPr>
      <t>Please fill out the YELLOW columns.</t>
    </r>
    <r>
      <rPr>
        <i/>
        <sz val="10"/>
        <rFont val="Arial"/>
        <family val="2"/>
      </rPr>
      <t xml:space="preserve">                                                                                                      DO NOT delete the rows or change the format.                                                                                                                                                     To drag the same info. down on a colum please pick                                                                FILL WITHOUT FORMATTING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</t>
    </r>
  </si>
  <si>
    <t>Methyl &amp; Ethyl C10-C18</t>
  </si>
  <si>
    <t>AVE.</t>
  </si>
  <si>
    <t>CALIBRATION</t>
  </si>
  <si>
    <t>OTHERS (E-C9 or C9 A)</t>
  </si>
  <si>
    <t>v2</t>
  </si>
  <si>
    <t>HOW MUCH SHOULD LC SAMPLES BE DILUTED:</t>
  </si>
  <si>
    <t>2. Please use the following formula to determine your dilution factor.</t>
  </si>
  <si>
    <r>
      <t>SAMPLE VOLUME (</t>
    </r>
    <r>
      <rPr>
        <b/>
        <sz val="9"/>
        <rFont val="Times New Roman"/>
        <family val="1"/>
      </rPr>
      <t>µ</t>
    </r>
    <r>
      <rPr>
        <b/>
        <sz val="9"/>
        <rFont val="Arial"/>
        <family val="2"/>
      </rPr>
      <t>l)</t>
    </r>
  </si>
  <si>
    <r>
      <t>LCMP VOLUME (</t>
    </r>
    <r>
      <rPr>
        <b/>
        <sz val="9"/>
        <rFont val="Times New Roman"/>
        <family val="1"/>
      </rPr>
      <t>µ</t>
    </r>
    <r>
      <rPr>
        <b/>
        <sz val="9"/>
        <rFont val="Arial"/>
        <family val="2"/>
      </rPr>
      <t>l)</t>
    </r>
  </si>
  <si>
    <t>You need to know the approximate concentration of your sample.</t>
  </si>
  <si>
    <t>Table 1: LC Sample Dilution</t>
  </si>
  <si>
    <t>3. Once the dilution factor is determined, please use the table 1 above to dilute your samples with LCMP.</t>
  </si>
  <si>
    <t>1. Analytical standard is approximately 6g/L for all LC analytes.</t>
  </si>
  <si>
    <t>YOUR SAMPLE CONC. (g/L)</t>
  </si>
  <si>
    <t>0-29</t>
  </si>
  <si>
    <t>30-60</t>
  </si>
  <si>
    <t>61-100</t>
  </si>
  <si>
    <t>All samples submitted should be no less than 1.0 mL post  filter.</t>
  </si>
  <si>
    <t>Christine Eisenberg</t>
  </si>
  <si>
    <t>Ferm</t>
  </si>
  <si>
    <t>Darwin</t>
  </si>
  <si>
    <t>CLE 140509 140506 300L GC1 LC1</t>
  </si>
  <si>
    <t>EtLaurate &amp; 50% Glucose</t>
  </si>
  <si>
    <t>sAA2178</t>
  </si>
  <si>
    <t>DARWIN</t>
  </si>
  <si>
    <t>0-60g/L</t>
  </si>
  <si>
    <t>140506</t>
  </si>
  <si>
    <t>0-</t>
  </si>
  <si>
    <t>0+</t>
  </si>
  <si>
    <t>300L</t>
  </si>
  <si>
    <t>3</t>
  </si>
  <si>
    <t>6</t>
  </si>
  <si>
    <t>9</t>
  </si>
  <si>
    <t>12</t>
  </si>
  <si>
    <t>14.5</t>
  </si>
  <si>
    <t>20.5</t>
  </si>
  <si>
    <t>26.5</t>
  </si>
  <si>
    <t>32.5</t>
  </si>
  <si>
    <t>38.5</t>
  </si>
  <si>
    <t>45</t>
  </si>
  <si>
    <t>50.5</t>
  </si>
  <si>
    <t>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</si>
</sst>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[$-F800]dddd\,\ mmmm\ dd\,\ yyyy"/>
  </numFmts>
  <fonts count="51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b/>
      <sz val="10"/>
      <name val="Lucida Sans Unicode"/>
      <family val="2"/>
    </font>
    <font>
      <b/>
      <sz val="16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b/>
      <sz val="22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24"/>
      <name val="Arial"/>
      <family val="2"/>
    </font>
    <font>
      <i/>
      <sz val="10"/>
      <name val="Arial"/>
      <family val="2"/>
    </font>
    <font>
      <b/>
      <sz val="30"/>
      <name val="Arial"/>
      <family val="2"/>
    </font>
    <font>
      <b/>
      <sz val="10"/>
      <color rgb="FFFF0000"/>
      <name val="Arial"/>
      <family val="2"/>
    </font>
    <font>
      <sz val="72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sz val="11"/>
      <color rgb="FFFF0000"/>
      <name val="Arial"/>
      <family val="2"/>
    </font>
    <font>
      <u/>
      <sz val="10"/>
      <name val="Arial"/>
      <family val="2"/>
    </font>
    <font>
      <sz val="11"/>
      <name val="Arial"/>
      <family val="2"/>
    </font>
    <font>
      <sz val="16"/>
      <name val="Arial"/>
      <family val="2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8"/>
      <name val="Times New Roman"/>
      <family val="1"/>
    </font>
    <font>
      <b/>
      <i/>
      <u/>
      <sz val="16"/>
      <name val="Arial"/>
      <family val="2"/>
    </font>
    <font>
      <b/>
      <u/>
      <sz val="12"/>
      <name val="Arial"/>
      <family val="2"/>
    </font>
    <font>
      <b/>
      <sz val="24"/>
      <color rgb="FFFF0000"/>
      <name val="Arial"/>
      <family val="2"/>
    </font>
    <font>
      <u/>
      <sz val="12"/>
      <name val="Arial"/>
      <family val="2"/>
    </font>
    <font>
      <sz val="10"/>
      <name val="Wingdings"/>
      <charset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u/>
      <sz val="10"/>
      <color rgb="FFFF0000"/>
      <name val="Arial"/>
      <family val="2"/>
    </font>
    <font>
      <b/>
      <u/>
      <sz val="10"/>
      <color theme="1"/>
      <name val="Arial Narrow"/>
      <family val="2"/>
    </font>
    <font>
      <b/>
      <sz val="20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  <font>
      <b/>
      <u/>
      <sz val="10"/>
      <name val="Arial"/>
      <family val="2"/>
    </font>
    <font>
      <sz val="24"/>
      <name val="Times New Roman"/>
      <family val="1"/>
    </font>
    <font>
      <sz val="10"/>
      <color theme="0"/>
      <name val="Arial"/>
      <family val="2"/>
    </font>
    <font>
      <b/>
      <sz val="9"/>
      <name val="Arial"/>
      <family val="2"/>
    </font>
    <font>
      <b/>
      <sz val="9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2CCAFC"/>
        <bgColor indexed="64"/>
      </patternFill>
    </fill>
    <fill>
      <patternFill patternType="solid">
        <fgColor rgb="FFFE82EC"/>
        <bgColor indexed="64"/>
      </patternFill>
    </fill>
    <fill>
      <patternFill patternType="solid">
        <fgColor rgb="FF74C5FC"/>
        <bgColor indexed="64"/>
      </patternFill>
    </fill>
    <fill>
      <patternFill patternType="solid">
        <fgColor rgb="FFFFD13F"/>
        <bgColor indexed="64"/>
      </patternFill>
    </fill>
    <fill>
      <patternFill patternType="solid">
        <fgColor rgb="FFFCE53E"/>
        <bgColor indexed="64"/>
      </patternFill>
    </fill>
    <fill>
      <patternFill patternType="solid">
        <fgColor rgb="FFBA88D8"/>
        <bgColor indexed="64"/>
      </patternFill>
    </fill>
    <fill>
      <patternFill patternType="solid">
        <fgColor rgb="FFFDA31F"/>
        <bgColor indexed="64"/>
      </patternFill>
    </fill>
    <fill>
      <patternFill patternType="solid">
        <fgColor rgb="FFC49AD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35BAFD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E86FEB"/>
        <bgColor indexed="64"/>
      </patternFill>
    </fill>
    <fill>
      <patternFill patternType="solid">
        <fgColor rgb="FFECF2FA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0" fillId="0" borderId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</cellStyleXfs>
  <cellXfs count="920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49" fontId="0" fillId="0" borderId="0" xfId="0" applyNumberFormat="1"/>
    <xf numFmtId="0" fontId="0" fillId="0" borderId="0" xfId="0" applyProtection="1"/>
    <xf numFmtId="0" fontId="5" fillId="0" borderId="3" xfId="0" applyFont="1" applyBorder="1" applyAlignment="1" applyProtection="1">
      <alignment horizontal="left"/>
    </xf>
    <xf numFmtId="0" fontId="5" fillId="0" borderId="3" xfId="0" applyFont="1" applyBorder="1" applyAlignment="1" applyProtection="1">
      <alignment horizontal="right"/>
    </xf>
    <xf numFmtId="0" fontId="5" fillId="0" borderId="4" xfId="0" applyFont="1" applyBorder="1" applyAlignment="1" applyProtection="1">
      <alignment horizontal="left"/>
    </xf>
    <xf numFmtId="0" fontId="5" fillId="0" borderId="4" xfId="0" applyFont="1" applyBorder="1" applyAlignment="1" applyProtection="1">
      <alignment horizontal="right"/>
    </xf>
    <xf numFmtId="0" fontId="0" fillId="0" borderId="0" xfId="0" applyAlignment="1" applyProtection="1">
      <alignment horizontal="left"/>
    </xf>
    <xf numFmtId="2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49" fontId="0" fillId="0" borderId="0" xfId="0" applyNumberFormat="1" applyFill="1"/>
    <xf numFmtId="0" fontId="5" fillId="2" borderId="2" xfId="0" applyFont="1" applyFill="1" applyBorder="1"/>
    <xf numFmtId="0" fontId="0" fillId="0" borderId="0" xfId="0" applyFill="1" applyAlignment="1" applyProtection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 applyProtection="1">
      <alignment horizontal="center"/>
    </xf>
    <xf numFmtId="0" fontId="0" fillId="0" borderId="0" xfId="0" applyBorder="1" applyProtection="1"/>
    <xf numFmtId="49" fontId="0" fillId="0" borderId="0" xfId="0" applyNumberFormat="1" applyFill="1" applyAlignment="1" applyProtection="1">
      <alignment horizontal="right"/>
    </xf>
    <xf numFmtId="9" fontId="4" fillId="0" borderId="0" xfId="2" applyFont="1" applyAlignment="1">
      <alignment horizontal="left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4" fillId="0" borderId="0" xfId="0" applyNumberFormat="1" applyFont="1" applyAlignment="1">
      <alignment horizontal="left"/>
    </xf>
    <xf numFmtId="0" fontId="0" fillId="0" borderId="0" xfId="0" applyAlignment="1">
      <alignment vertical="top"/>
    </xf>
    <xf numFmtId="0" fontId="7" fillId="0" borderId="0" xfId="0" applyFont="1" applyFill="1" applyBorder="1"/>
    <xf numFmtId="0" fontId="23" fillId="0" borderId="0" xfId="0" applyFont="1" applyProtection="1"/>
    <xf numFmtId="0" fontId="0" fillId="0" borderId="0" xfId="0"/>
    <xf numFmtId="0" fontId="5" fillId="0" borderId="2" xfId="0" applyFont="1" applyBorder="1"/>
    <xf numFmtId="0" fontId="5" fillId="0" borderId="3" xfId="0" applyFont="1" applyBorder="1"/>
    <xf numFmtId="0" fontId="5" fillId="0" borderId="2" xfId="0" applyFont="1" applyBorder="1" applyAlignment="1" applyProtection="1">
      <alignment horizontal="left" vertical="top"/>
    </xf>
    <xf numFmtId="0" fontId="5" fillId="0" borderId="2" xfId="0" applyFont="1" applyBorder="1" applyAlignment="1" applyProtection="1">
      <alignment horizontal="right" vertical="top"/>
    </xf>
    <xf numFmtId="0" fontId="5" fillId="0" borderId="3" xfId="0" applyFont="1" applyBorder="1" applyAlignment="1" applyProtection="1">
      <alignment horizontal="left" vertical="top"/>
    </xf>
    <xf numFmtId="0" fontId="5" fillId="0" borderId="3" xfId="0" applyFont="1" applyBorder="1" applyAlignment="1" applyProtection="1">
      <alignment horizontal="right" vertical="top"/>
    </xf>
    <xf numFmtId="0" fontId="5" fillId="0" borderId="4" xfId="0" applyFont="1" applyBorder="1" applyAlignment="1" applyProtection="1">
      <alignment horizontal="left" vertical="top"/>
    </xf>
    <xf numFmtId="0" fontId="5" fillId="0" borderId="4" xfId="0" applyFont="1" applyBorder="1" applyAlignment="1" applyProtection="1">
      <alignment horizontal="right" vertical="top"/>
    </xf>
    <xf numFmtId="0" fontId="19" fillId="0" borderId="3" xfId="0" applyFont="1" applyBorder="1" applyAlignment="1" applyProtection="1">
      <alignment horizontal="left" vertical="top"/>
    </xf>
    <xf numFmtId="0" fontId="5" fillId="0" borderId="2" xfId="0" applyFont="1" applyFill="1" applyBorder="1"/>
    <xf numFmtId="0" fontId="25" fillId="0" borderId="3" xfId="0" applyFont="1" applyBorder="1" applyAlignment="1">
      <alignment horizontal="center"/>
    </xf>
    <xf numFmtId="1" fontId="0" fillId="0" borderId="0" xfId="0" applyNumberFormat="1" applyFill="1" applyBorder="1" applyAlignment="1" applyProtection="1">
      <alignment horizontal="center" vertical="center"/>
    </xf>
    <xf numFmtId="49" fontId="0" fillId="0" borderId="0" xfId="0" applyNumberFormat="1" applyFill="1" applyBorder="1" applyProtection="1"/>
    <xf numFmtId="0" fontId="0" fillId="0" borderId="0" xfId="0" applyNumberFormat="1" applyFill="1" applyBorder="1" applyProtection="1"/>
    <xf numFmtId="165" fontId="0" fillId="0" borderId="0" xfId="0" applyNumberFormat="1" applyFill="1" applyBorder="1" applyAlignment="1" applyProtection="1">
      <alignment horizontal="center" vertical="center"/>
    </xf>
    <xf numFmtId="0" fontId="0" fillId="0" borderId="0" xfId="0" applyNumberFormat="1" applyProtection="1"/>
    <xf numFmtId="0" fontId="0" fillId="0" borderId="0" xfId="0" applyNumberFormat="1"/>
    <xf numFmtId="0" fontId="5" fillId="8" borderId="2" xfId="0" applyFont="1" applyFill="1" applyBorder="1"/>
    <xf numFmtId="0" fontId="23" fillId="0" borderId="0" xfId="0" applyFont="1" applyFill="1" applyBorder="1" applyProtection="1"/>
    <xf numFmtId="0" fontId="0" fillId="0" borderId="0" xfId="0" applyFill="1" applyBorder="1"/>
    <xf numFmtId="0" fontId="0" fillId="0" borderId="0" xfId="0" applyFill="1" applyBorder="1" applyProtection="1"/>
    <xf numFmtId="1" fontId="7" fillId="6" borderId="19" xfId="0" quotePrefix="1" applyNumberFormat="1" applyFont="1" applyFill="1" applyBorder="1" applyAlignment="1" applyProtection="1">
      <alignment horizontal="center" vertical="center"/>
    </xf>
    <xf numFmtId="0" fontId="7" fillId="6" borderId="19" xfId="0" applyNumberFormat="1" applyFont="1" applyFill="1" applyBorder="1" applyProtection="1"/>
    <xf numFmtId="165" fontId="7" fillId="6" borderId="20" xfId="0" applyNumberFormat="1" applyFont="1" applyFill="1" applyBorder="1" applyAlignment="1" applyProtection="1">
      <alignment horizontal="center" vertical="center"/>
    </xf>
    <xf numFmtId="1" fontId="0" fillId="6" borderId="24" xfId="0" applyNumberFormat="1" applyFill="1" applyBorder="1" applyAlignment="1" applyProtection="1">
      <alignment horizontal="center" vertical="center"/>
    </xf>
    <xf numFmtId="0" fontId="0" fillId="6" borderId="24" xfId="0" applyNumberFormat="1" applyFill="1" applyBorder="1" applyProtection="1"/>
    <xf numFmtId="165" fontId="0" fillId="6" borderId="26" xfId="0" applyNumberFormat="1" applyFill="1" applyBorder="1" applyAlignment="1" applyProtection="1">
      <alignment horizontal="center" vertical="center"/>
    </xf>
    <xf numFmtId="1" fontId="0" fillId="6" borderId="22" xfId="0" applyNumberFormat="1" applyFill="1" applyBorder="1" applyAlignment="1" applyProtection="1">
      <alignment horizontal="center" vertical="center"/>
    </xf>
    <xf numFmtId="0" fontId="0" fillId="6" borderId="22" xfId="0" applyNumberFormat="1" applyFill="1" applyBorder="1" applyProtection="1"/>
    <xf numFmtId="165" fontId="0" fillId="6" borderId="23" xfId="0" applyNumberFormat="1" applyFill="1" applyBorder="1" applyAlignment="1" applyProtection="1">
      <alignment horizontal="center" vertical="center"/>
    </xf>
    <xf numFmtId="0" fontId="2" fillId="11" borderId="2" xfId="0" applyFont="1" applyFill="1" applyBorder="1" applyAlignment="1" applyProtection="1">
      <alignment horizontal="center" wrapText="1"/>
    </xf>
    <xf numFmtId="1" fontId="0" fillId="10" borderId="5" xfId="0" applyNumberFormat="1" applyFill="1" applyBorder="1" applyAlignment="1" applyProtection="1">
      <alignment horizontal="center" vertical="center"/>
    </xf>
    <xf numFmtId="1" fontId="0" fillId="10" borderId="7" xfId="0" applyNumberFormat="1" applyFill="1" applyBorder="1" applyAlignment="1" applyProtection="1">
      <alignment horizontal="center" vertical="center"/>
    </xf>
    <xf numFmtId="1" fontId="0" fillId="12" borderId="6" xfId="0" applyNumberFormat="1" applyFill="1" applyBorder="1" applyAlignment="1" applyProtection="1">
      <alignment horizontal="center" vertical="center"/>
    </xf>
    <xf numFmtId="1" fontId="0" fillId="12" borderId="5" xfId="0" applyNumberFormat="1" applyFill="1" applyBorder="1" applyAlignment="1" applyProtection="1">
      <alignment horizontal="center" vertical="center"/>
    </xf>
    <xf numFmtId="1" fontId="0" fillId="12" borderId="7" xfId="0" applyNumberFormat="1" applyFill="1" applyBorder="1" applyAlignment="1" applyProtection="1">
      <alignment horizontal="center" vertical="center"/>
    </xf>
    <xf numFmtId="0" fontId="7" fillId="10" borderId="6" xfId="0" applyNumberFormat="1" applyFont="1" applyFill="1" applyBorder="1" applyProtection="1"/>
    <xf numFmtId="0" fontId="0" fillId="10" borderId="5" xfId="0" applyNumberFormat="1" applyFill="1" applyBorder="1" applyProtection="1"/>
    <xf numFmtId="0" fontId="0" fillId="10" borderId="7" xfId="0" applyNumberFormat="1" applyFill="1" applyBorder="1" applyProtection="1"/>
    <xf numFmtId="0" fontId="0" fillId="12" borderId="6" xfId="0" applyNumberFormat="1" applyFill="1" applyBorder="1" applyProtection="1"/>
    <xf numFmtId="0" fontId="0" fillId="12" borderId="5" xfId="0" applyNumberFormat="1" applyFill="1" applyBorder="1" applyProtection="1"/>
    <xf numFmtId="0" fontId="0" fillId="12" borderId="7" xfId="0" applyNumberFormat="1" applyFill="1" applyBorder="1" applyProtection="1"/>
    <xf numFmtId="0" fontId="2" fillId="13" borderId="1" xfId="0" applyFont="1" applyFill="1" applyBorder="1" applyAlignment="1" applyProtection="1">
      <alignment horizontal="center"/>
    </xf>
    <xf numFmtId="0" fontId="2" fillId="13" borderId="1" xfId="0" applyFont="1" applyFill="1" applyBorder="1" applyProtection="1"/>
    <xf numFmtId="164" fontId="5" fillId="5" borderId="2" xfId="0" applyNumberFormat="1" applyFont="1" applyFill="1" applyBorder="1" applyAlignment="1">
      <alignment horizontal="center"/>
    </xf>
    <xf numFmtId="164" fontId="5" fillId="5" borderId="3" xfId="0" applyNumberFormat="1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center" vertical="center" wrapText="1"/>
    </xf>
    <xf numFmtId="164" fontId="6" fillId="5" borderId="4" xfId="0" applyNumberFormat="1" applyFont="1" applyFill="1" applyBorder="1" applyAlignment="1">
      <alignment horizontal="center"/>
    </xf>
    <xf numFmtId="164" fontId="5" fillId="9" borderId="2" xfId="0" applyNumberFormat="1" applyFont="1" applyFill="1" applyBorder="1" applyAlignment="1">
      <alignment horizontal="center"/>
    </xf>
    <xf numFmtId="164" fontId="5" fillId="9" borderId="3" xfId="0" applyNumberFormat="1" applyFont="1" applyFill="1" applyBorder="1" applyAlignment="1">
      <alignment horizontal="center"/>
    </xf>
    <xf numFmtId="164" fontId="6" fillId="9" borderId="2" xfId="0" applyNumberFormat="1" applyFont="1" applyFill="1" applyBorder="1" applyAlignment="1">
      <alignment horizontal="center" vertical="center" wrapText="1"/>
    </xf>
    <xf numFmtId="164" fontId="6" fillId="9" borderId="4" xfId="0" applyNumberFormat="1" applyFont="1" applyFill="1" applyBorder="1" applyAlignment="1">
      <alignment horizontal="center"/>
    </xf>
    <xf numFmtId="0" fontId="2" fillId="7" borderId="1" xfId="0" applyFont="1" applyFill="1" applyBorder="1" applyAlignment="1" applyProtection="1">
      <alignment horizontal="center"/>
    </xf>
    <xf numFmtId="0" fontId="2" fillId="7" borderId="1" xfId="0" applyFont="1" applyFill="1" applyBorder="1" applyProtection="1"/>
    <xf numFmtId="0" fontId="23" fillId="0" borderId="0" xfId="0" applyNumberFormat="1" applyFont="1" applyFill="1" applyBorder="1" applyProtection="1"/>
    <xf numFmtId="0" fontId="27" fillId="0" borderId="0" xfId="0" applyFont="1" applyAlignment="1">
      <alignment horizontal="center"/>
    </xf>
    <xf numFmtId="0" fontId="17" fillId="0" borderId="0" xfId="0" applyFont="1"/>
    <xf numFmtId="49" fontId="4" fillId="0" borderId="0" xfId="0" applyNumberFormat="1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43" xfId="0" applyBorder="1"/>
    <xf numFmtId="0" fontId="0" fillId="0" borderId="17" xfId="0" applyBorder="1"/>
    <xf numFmtId="0" fontId="0" fillId="0" borderId="0" xfId="0" applyAlignment="1">
      <alignment horizontal="center"/>
    </xf>
    <xf numFmtId="0" fontId="22" fillId="0" borderId="0" xfId="0" applyFont="1"/>
    <xf numFmtId="0" fontId="28" fillId="0" borderId="0" xfId="0" applyFont="1" applyAlignment="1">
      <alignment horizontal="left" vertical="top" wrapText="1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vertical="top"/>
    </xf>
    <xf numFmtId="0" fontId="18" fillId="0" borderId="0" xfId="0" quotePrefix="1" applyFont="1" applyAlignment="1">
      <alignment vertical="top"/>
    </xf>
    <xf numFmtId="0" fontId="28" fillId="0" borderId="0" xfId="0" applyFont="1" applyAlignment="1">
      <alignment vertical="top" wrapText="1"/>
    </xf>
    <xf numFmtId="0" fontId="16" fillId="0" borderId="43" xfId="0" applyFont="1" applyBorder="1" applyAlignment="1"/>
    <xf numFmtId="0" fontId="2" fillId="3" borderId="8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2" fillId="4" borderId="8" xfId="0" applyFont="1" applyFill="1" applyBorder="1"/>
    <xf numFmtId="0" fontId="0" fillId="4" borderId="9" xfId="0" applyFill="1" applyBorder="1"/>
    <xf numFmtId="0" fontId="0" fillId="4" borderId="10" xfId="0" applyFill="1" applyBorder="1"/>
    <xf numFmtId="0" fontId="17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6" fillId="0" borderId="11" xfId="0" applyFont="1" applyBorder="1"/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/>
    <xf numFmtId="0" fontId="7" fillId="0" borderId="11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12" fillId="0" borderId="13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/>
    </xf>
    <xf numFmtId="0" fontId="7" fillId="0" borderId="0" xfId="0" applyFont="1" applyAlignment="1">
      <alignment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64" fontId="14" fillId="14" borderId="2" xfId="5" applyNumberFormat="1" applyFont="1" applyFill="1" applyBorder="1" applyAlignment="1">
      <alignment horizontal="center"/>
    </xf>
    <xf numFmtId="164" fontId="14" fillId="14" borderId="3" xfId="5" applyNumberFormat="1" applyFont="1" applyFill="1" applyBorder="1" applyAlignment="1">
      <alignment horizontal="center"/>
    </xf>
    <xf numFmtId="164" fontId="11" fillId="14" borderId="1" xfId="5" applyNumberFormat="1" applyFont="1" applyFill="1" applyBorder="1" applyAlignment="1">
      <alignment horizontal="center" vertical="center" wrapText="1"/>
    </xf>
    <xf numFmtId="164" fontId="6" fillId="14" borderId="4" xfId="5" applyNumberFormat="1" applyFont="1" applyFill="1" applyBorder="1" applyAlignment="1">
      <alignment horizontal="center"/>
    </xf>
    <xf numFmtId="164" fontId="14" fillId="15" borderId="2" xfId="5" applyNumberFormat="1" applyFont="1" applyFill="1" applyBorder="1" applyAlignment="1">
      <alignment horizontal="center"/>
    </xf>
    <xf numFmtId="164" fontId="14" fillId="15" borderId="3" xfId="5" applyNumberFormat="1" applyFont="1" applyFill="1" applyBorder="1" applyAlignment="1">
      <alignment horizontal="center"/>
    </xf>
    <xf numFmtId="164" fontId="11" fillId="15" borderId="1" xfId="5" applyNumberFormat="1" applyFont="1" applyFill="1" applyBorder="1" applyAlignment="1">
      <alignment horizontal="center" vertical="center" wrapText="1"/>
    </xf>
    <xf numFmtId="164" fontId="6" fillId="15" borderId="4" xfId="5" applyNumberFormat="1" applyFont="1" applyFill="1" applyBorder="1" applyAlignment="1">
      <alignment horizontal="center"/>
    </xf>
    <xf numFmtId="164" fontId="14" fillId="17" borderId="2" xfId="5" applyNumberFormat="1" applyFont="1" applyFill="1" applyBorder="1" applyAlignment="1">
      <alignment horizontal="center"/>
    </xf>
    <xf numFmtId="164" fontId="14" fillId="17" borderId="3" xfId="5" applyNumberFormat="1" applyFont="1" applyFill="1" applyBorder="1" applyAlignment="1">
      <alignment horizontal="center"/>
    </xf>
    <xf numFmtId="164" fontId="11" fillId="17" borderId="1" xfId="5" applyNumberFormat="1" applyFont="1" applyFill="1" applyBorder="1" applyAlignment="1">
      <alignment horizontal="center" vertical="center" wrapText="1"/>
    </xf>
    <xf numFmtId="164" fontId="6" fillId="17" borderId="4" xfId="5" applyNumberFormat="1" applyFont="1" applyFill="1" applyBorder="1" applyAlignment="1">
      <alignment horizontal="center"/>
    </xf>
    <xf numFmtId="0" fontId="5" fillId="18" borderId="2" xfId="0" applyFont="1" applyFill="1" applyBorder="1" applyAlignment="1">
      <alignment horizontal="center"/>
    </xf>
    <xf numFmtId="0" fontId="5" fillId="18" borderId="3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wrapText="1"/>
    </xf>
    <xf numFmtId="0" fontId="5" fillId="16" borderId="2" xfId="0" applyFont="1" applyFill="1" applyBorder="1" applyAlignment="1">
      <alignment horizontal="center"/>
    </xf>
    <xf numFmtId="0" fontId="5" fillId="16" borderId="3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 vertical="center" wrapText="1"/>
    </xf>
    <xf numFmtId="0" fontId="5" fillId="18" borderId="16" xfId="0" applyFont="1" applyFill="1" applyBorder="1" applyAlignment="1">
      <alignment horizontal="center"/>
    </xf>
    <xf numFmtId="0" fontId="5" fillId="18" borderId="43" xfId="0" applyFont="1" applyFill="1" applyBorder="1" applyAlignment="1">
      <alignment horizontal="center"/>
    </xf>
    <xf numFmtId="0" fontId="6" fillId="18" borderId="10" xfId="0" applyFont="1" applyFill="1" applyBorder="1" applyAlignment="1">
      <alignment horizontal="center" vertical="center" wrapText="1"/>
    </xf>
    <xf numFmtId="164" fontId="14" fillId="19" borderId="2" xfId="5" applyNumberFormat="1" applyFont="1" applyFill="1" applyBorder="1" applyAlignment="1">
      <alignment horizontal="center"/>
    </xf>
    <xf numFmtId="164" fontId="14" fillId="19" borderId="3" xfId="5" applyNumberFormat="1" applyFont="1" applyFill="1" applyBorder="1" applyAlignment="1">
      <alignment horizontal="center"/>
    </xf>
    <xf numFmtId="164" fontId="11" fillId="19" borderId="1" xfId="5" applyNumberFormat="1" applyFont="1" applyFill="1" applyBorder="1" applyAlignment="1">
      <alignment horizontal="center" vertical="center" wrapText="1"/>
    </xf>
    <xf numFmtId="164" fontId="6" fillId="19" borderId="4" xfId="5" applyNumberFormat="1" applyFont="1" applyFill="1" applyBorder="1" applyAlignment="1">
      <alignment horizontal="center"/>
    </xf>
    <xf numFmtId="164" fontId="14" fillId="20" borderId="2" xfId="5" applyNumberFormat="1" applyFont="1" applyFill="1" applyBorder="1" applyAlignment="1">
      <alignment horizontal="center"/>
    </xf>
    <xf numFmtId="164" fontId="14" fillId="20" borderId="3" xfId="5" applyNumberFormat="1" applyFont="1" applyFill="1" applyBorder="1" applyAlignment="1">
      <alignment horizontal="center"/>
    </xf>
    <xf numFmtId="164" fontId="11" fillId="20" borderId="1" xfId="5" applyNumberFormat="1" applyFont="1" applyFill="1" applyBorder="1" applyAlignment="1">
      <alignment horizontal="center" vertical="center" wrapText="1"/>
    </xf>
    <xf numFmtId="164" fontId="6" fillId="20" borderId="4" xfId="5" applyNumberFormat="1" applyFont="1" applyFill="1" applyBorder="1" applyAlignment="1">
      <alignment horizontal="center"/>
    </xf>
    <xf numFmtId="0" fontId="29" fillId="0" borderId="0" xfId="0" applyFont="1"/>
    <xf numFmtId="2" fontId="29" fillId="0" borderId="0" xfId="0" applyNumberFormat="1" applyFont="1"/>
    <xf numFmtId="0" fontId="29" fillId="0" borderId="0" xfId="0" applyFont="1" applyFill="1" applyBorder="1"/>
    <xf numFmtId="2" fontId="29" fillId="0" borderId="0" xfId="0" applyNumberFormat="1" applyFont="1" applyFill="1" applyBorder="1"/>
    <xf numFmtId="164" fontId="24" fillId="0" borderId="0" xfId="5" applyNumberFormat="1" applyFont="1" applyFill="1" applyBorder="1" applyAlignment="1">
      <alignment horizontal="center" vertical="center" wrapText="1"/>
    </xf>
    <xf numFmtId="0" fontId="24" fillId="17" borderId="11" xfId="0" applyFont="1" applyFill="1" applyBorder="1"/>
    <xf numFmtId="0" fontId="24" fillId="17" borderId="2" xfId="0" applyFont="1" applyFill="1" applyBorder="1" applyAlignment="1">
      <alignment horizontal="center"/>
    </xf>
    <xf numFmtId="0" fontId="24" fillId="17" borderId="0" xfId="0" applyFont="1" applyFill="1" applyBorder="1" applyAlignment="1">
      <alignment horizontal="center" vertical="center"/>
    </xf>
    <xf numFmtId="0" fontId="24" fillId="17" borderId="2" xfId="0" applyFont="1" applyFill="1" applyBorder="1" applyAlignment="1">
      <alignment horizontal="center" vertical="center"/>
    </xf>
    <xf numFmtId="0" fontId="24" fillId="17" borderId="43" xfId="0" applyFont="1" applyFill="1" applyBorder="1" applyAlignment="1">
      <alignment horizontal="center" vertical="center"/>
    </xf>
    <xf numFmtId="0" fontId="24" fillId="15" borderId="11" xfId="0" applyFont="1" applyFill="1" applyBorder="1"/>
    <xf numFmtId="0" fontId="24" fillId="15" borderId="2" xfId="0" applyFont="1" applyFill="1" applyBorder="1" applyAlignment="1">
      <alignment horizontal="center"/>
    </xf>
    <xf numFmtId="0" fontId="24" fillId="15" borderId="0" xfId="0" applyFont="1" applyFill="1" applyBorder="1" applyAlignment="1">
      <alignment horizontal="center" vertical="center"/>
    </xf>
    <xf numFmtId="0" fontId="24" fillId="15" borderId="2" xfId="0" applyFont="1" applyFill="1" applyBorder="1" applyAlignment="1">
      <alignment horizontal="center" vertical="center"/>
    </xf>
    <xf numFmtId="0" fontId="24" fillId="15" borderId="43" xfId="0" applyFont="1" applyFill="1" applyBorder="1" applyAlignment="1">
      <alignment horizontal="center" vertical="center"/>
    </xf>
    <xf numFmtId="0" fontId="24" fillId="21" borderId="11" xfId="0" applyFont="1" applyFill="1" applyBorder="1"/>
    <xf numFmtId="0" fontId="24" fillId="21" borderId="2" xfId="0" applyFont="1" applyFill="1" applyBorder="1" applyAlignment="1">
      <alignment horizontal="center"/>
    </xf>
    <xf numFmtId="0" fontId="24" fillId="21" borderId="0" xfId="0" applyFont="1" applyFill="1" applyBorder="1" applyAlignment="1">
      <alignment horizontal="center" vertical="center"/>
    </xf>
    <xf numFmtId="0" fontId="24" fillId="21" borderId="2" xfId="0" applyFont="1" applyFill="1" applyBorder="1" applyAlignment="1">
      <alignment horizontal="center" vertical="center"/>
    </xf>
    <xf numFmtId="0" fontId="24" fillId="21" borderId="43" xfId="0" applyFont="1" applyFill="1" applyBorder="1" applyAlignment="1">
      <alignment horizontal="center" vertical="center"/>
    </xf>
    <xf numFmtId="0" fontId="29" fillId="17" borderId="12" xfId="0" applyFont="1" applyFill="1" applyBorder="1"/>
    <xf numFmtId="0" fontId="24" fillId="17" borderId="4" xfId="0" applyFont="1" applyFill="1" applyBorder="1" applyAlignment="1">
      <alignment horizontal="center"/>
    </xf>
    <xf numFmtId="0" fontId="24" fillId="17" borderId="13" xfId="0" applyFont="1" applyFill="1" applyBorder="1" applyAlignment="1">
      <alignment horizontal="center" vertical="center"/>
    </xf>
    <xf numFmtId="0" fontId="24" fillId="17" borderId="4" xfId="0" applyFont="1" applyFill="1" applyBorder="1" applyAlignment="1">
      <alignment horizontal="center" vertical="center"/>
    </xf>
    <xf numFmtId="0" fontId="24" fillId="17" borderId="17" xfId="0" applyFont="1" applyFill="1" applyBorder="1" applyAlignment="1">
      <alignment horizontal="center" vertical="center"/>
    </xf>
    <xf numFmtId="0" fontId="29" fillId="15" borderId="12" xfId="0" applyFont="1" applyFill="1" applyBorder="1"/>
    <xf numFmtId="0" fontId="24" fillId="15" borderId="4" xfId="0" applyFont="1" applyFill="1" applyBorder="1" applyAlignment="1">
      <alignment horizontal="center"/>
    </xf>
    <xf numFmtId="0" fontId="24" fillId="15" borderId="13" xfId="0" applyFont="1" applyFill="1" applyBorder="1" applyAlignment="1">
      <alignment horizontal="center" vertical="center"/>
    </xf>
    <xf numFmtId="0" fontId="24" fillId="15" borderId="4" xfId="0" applyFont="1" applyFill="1" applyBorder="1" applyAlignment="1">
      <alignment horizontal="center" vertical="center"/>
    </xf>
    <xf numFmtId="0" fontId="24" fillId="15" borderId="17" xfId="0" applyFont="1" applyFill="1" applyBorder="1" applyAlignment="1">
      <alignment horizontal="center" vertical="center"/>
    </xf>
    <xf numFmtId="0" fontId="29" fillId="21" borderId="12" xfId="0" applyFont="1" applyFill="1" applyBorder="1"/>
    <xf numFmtId="0" fontId="24" fillId="21" borderId="4" xfId="0" applyFont="1" applyFill="1" applyBorder="1" applyAlignment="1">
      <alignment horizontal="center"/>
    </xf>
    <xf numFmtId="0" fontId="24" fillId="21" borderId="13" xfId="0" applyFont="1" applyFill="1" applyBorder="1" applyAlignment="1">
      <alignment horizontal="center" vertical="center"/>
    </xf>
    <xf numFmtId="0" fontId="24" fillId="21" borderId="4" xfId="0" applyFont="1" applyFill="1" applyBorder="1" applyAlignment="1">
      <alignment horizontal="center" vertical="center"/>
    </xf>
    <xf numFmtId="0" fontId="24" fillId="21" borderId="17" xfId="0" applyFont="1" applyFill="1" applyBorder="1" applyAlignment="1">
      <alignment horizontal="center" vertical="center"/>
    </xf>
    <xf numFmtId="0" fontId="24" fillId="0" borderId="2" xfId="0" applyFont="1" applyFill="1" applyBorder="1"/>
    <xf numFmtId="2" fontId="29" fillId="0" borderId="14" xfId="0" applyNumberFormat="1" applyFont="1" applyBorder="1" applyAlignment="1">
      <alignment horizontal="center" vertical="center"/>
    </xf>
    <xf numFmtId="165" fontId="24" fillId="0" borderId="2" xfId="0" applyNumberFormat="1" applyFont="1" applyBorder="1" applyAlignment="1">
      <alignment horizontal="center" vertical="center"/>
    </xf>
    <xf numFmtId="9" fontId="30" fillId="0" borderId="2" xfId="2" applyFont="1" applyBorder="1" applyAlignment="1">
      <alignment horizontal="center" vertical="center"/>
    </xf>
    <xf numFmtId="9" fontId="30" fillId="0" borderId="2" xfId="2" applyNumberFormat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Fill="1" applyBorder="1"/>
    <xf numFmtId="2" fontId="29" fillId="0" borderId="11" xfId="0" applyNumberFormat="1" applyFont="1" applyBorder="1" applyAlignment="1">
      <alignment horizontal="center" vertical="center"/>
    </xf>
    <xf numFmtId="165" fontId="24" fillId="0" borderId="3" xfId="0" applyNumberFormat="1" applyFont="1" applyBorder="1" applyAlignment="1">
      <alignment horizontal="center" vertical="center"/>
    </xf>
    <xf numFmtId="9" fontId="30" fillId="0" borderId="3" xfId="2" applyFont="1" applyBorder="1" applyAlignment="1">
      <alignment horizontal="center"/>
    </xf>
    <xf numFmtId="0" fontId="24" fillId="0" borderId="4" xfId="0" applyFont="1" applyFill="1" applyBorder="1"/>
    <xf numFmtId="165" fontId="24" fillId="0" borderId="4" xfId="0" applyNumberFormat="1" applyFont="1" applyBorder="1" applyAlignment="1">
      <alignment horizontal="center" vertical="center"/>
    </xf>
    <xf numFmtId="0" fontId="24" fillId="0" borderId="0" xfId="0" applyFont="1" applyFill="1" applyBorder="1"/>
    <xf numFmtId="0" fontId="24" fillId="17" borderId="2" xfId="0" applyFont="1" applyFill="1" applyBorder="1" applyAlignment="1">
      <alignment horizontal="left" vertical="top"/>
    </xf>
    <xf numFmtId="0" fontId="24" fillId="17" borderId="14" xfId="0" applyFont="1" applyFill="1" applyBorder="1" applyAlignment="1">
      <alignment horizontal="center" vertical="center"/>
    </xf>
    <xf numFmtId="0" fontId="24" fillId="17" borderId="16" xfId="0" applyFont="1" applyFill="1" applyBorder="1" applyAlignment="1">
      <alignment horizontal="center" vertical="center"/>
    </xf>
    <xf numFmtId="0" fontId="24" fillId="15" borderId="2" xfId="0" applyFont="1" applyFill="1" applyBorder="1" applyAlignment="1">
      <alignment horizontal="left" vertical="top"/>
    </xf>
    <xf numFmtId="0" fontId="24" fillId="15" borderId="14" xfId="0" applyFont="1" applyFill="1" applyBorder="1" applyAlignment="1">
      <alignment horizontal="center" vertical="center"/>
    </xf>
    <xf numFmtId="0" fontId="24" fillId="15" borderId="16" xfId="0" applyFont="1" applyFill="1" applyBorder="1" applyAlignment="1">
      <alignment horizontal="center" vertical="center"/>
    </xf>
    <xf numFmtId="0" fontId="24" fillId="21" borderId="2" xfId="0" applyFont="1" applyFill="1" applyBorder="1" applyAlignment="1">
      <alignment horizontal="left" vertical="top"/>
    </xf>
    <xf numFmtId="0" fontId="24" fillId="21" borderId="14" xfId="0" applyFont="1" applyFill="1" applyBorder="1" applyAlignment="1">
      <alignment horizontal="center" vertical="center"/>
    </xf>
    <xf numFmtId="0" fontId="24" fillId="21" borderId="16" xfId="0" applyFont="1" applyFill="1" applyBorder="1" applyAlignment="1">
      <alignment horizontal="center" vertical="center"/>
    </xf>
    <xf numFmtId="0" fontId="24" fillId="17" borderId="4" xfId="0" applyFont="1" applyFill="1" applyBorder="1" applyAlignment="1">
      <alignment horizontal="left" vertical="top"/>
    </xf>
    <xf numFmtId="0" fontId="24" fillId="17" borderId="12" xfId="0" applyFont="1" applyFill="1" applyBorder="1" applyAlignment="1">
      <alignment horizontal="center" vertical="center"/>
    </xf>
    <xf numFmtId="0" fontId="24" fillId="15" borderId="4" xfId="0" applyFont="1" applyFill="1" applyBorder="1" applyAlignment="1">
      <alignment horizontal="left" vertical="top"/>
    </xf>
    <xf numFmtId="0" fontId="24" fillId="15" borderId="12" xfId="0" applyFont="1" applyFill="1" applyBorder="1" applyAlignment="1">
      <alignment horizontal="center" vertical="center"/>
    </xf>
    <xf numFmtId="0" fontId="24" fillId="21" borderId="4" xfId="0" applyFont="1" applyFill="1" applyBorder="1" applyAlignment="1">
      <alignment horizontal="left" vertical="top"/>
    </xf>
    <xf numFmtId="0" fontId="24" fillId="21" borderId="12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165" fontId="24" fillId="0" borderId="0" xfId="0" applyNumberFormat="1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165" fontId="24" fillId="0" borderId="13" xfId="0" applyNumberFormat="1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164" fontId="24" fillId="19" borderId="1" xfId="5" applyNumberFormat="1" applyFont="1" applyFill="1" applyBorder="1" applyAlignment="1">
      <alignment horizontal="center" vertical="center" wrapText="1"/>
    </xf>
    <xf numFmtId="164" fontId="24" fillId="20" borderId="1" xfId="5" applyNumberFormat="1" applyFont="1" applyFill="1" applyBorder="1" applyAlignment="1">
      <alignment horizontal="center" vertical="center" wrapText="1"/>
    </xf>
    <xf numFmtId="164" fontId="24" fillId="17" borderId="1" xfId="5" applyNumberFormat="1" applyFont="1" applyFill="1" applyBorder="1" applyAlignment="1">
      <alignment horizontal="center" vertical="center" wrapText="1"/>
    </xf>
    <xf numFmtId="164" fontId="24" fillId="14" borderId="1" xfId="5" applyNumberFormat="1" applyFont="1" applyFill="1" applyBorder="1" applyAlignment="1">
      <alignment horizontal="center" vertical="center" wrapText="1"/>
    </xf>
    <xf numFmtId="164" fontId="24" fillId="15" borderId="1" xfId="5" applyNumberFormat="1" applyFont="1" applyFill="1" applyBorder="1" applyAlignment="1">
      <alignment horizontal="center" vertical="center" wrapText="1"/>
    </xf>
    <xf numFmtId="0" fontId="29" fillId="0" borderId="0" xfId="0" applyFont="1" applyAlignment="1">
      <alignment horizontal="left"/>
    </xf>
    <xf numFmtId="0" fontId="24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64" fontId="24" fillId="0" borderId="0" xfId="5" applyNumberFormat="1" applyFont="1" applyFill="1" applyBorder="1" applyAlignment="1">
      <alignment horizontal="center"/>
    </xf>
    <xf numFmtId="164" fontId="29" fillId="0" borderId="0" xfId="5" applyNumberFormat="1" applyFont="1" applyFill="1" applyBorder="1" applyAlignment="1">
      <alignment horizontal="center"/>
    </xf>
    <xf numFmtId="9" fontId="30" fillId="0" borderId="14" xfId="2" applyFont="1" applyBorder="1" applyAlignment="1">
      <alignment horizontal="center"/>
    </xf>
    <xf numFmtId="9" fontId="30" fillId="0" borderId="11" xfId="2" applyFont="1" applyBorder="1" applyAlignment="1">
      <alignment horizontal="center"/>
    </xf>
    <xf numFmtId="9" fontId="30" fillId="0" borderId="12" xfId="2" applyFont="1" applyBorder="1" applyAlignment="1">
      <alignment horizontal="center"/>
    </xf>
    <xf numFmtId="164" fontId="24" fillId="19" borderId="2" xfId="5" applyNumberFormat="1" applyFont="1" applyFill="1" applyBorder="1" applyAlignment="1">
      <alignment horizontal="center"/>
    </xf>
    <xf numFmtId="164" fontId="24" fillId="20" borderId="2" xfId="5" applyNumberFormat="1" applyFont="1" applyFill="1" applyBorder="1" applyAlignment="1">
      <alignment horizontal="center"/>
    </xf>
    <xf numFmtId="164" fontId="24" fillId="17" borderId="2" xfId="5" applyNumberFormat="1" applyFont="1" applyFill="1" applyBorder="1" applyAlignment="1">
      <alignment horizontal="center"/>
    </xf>
    <xf numFmtId="164" fontId="24" fillId="14" borderId="2" xfId="5" applyNumberFormat="1" applyFont="1" applyFill="1" applyBorder="1" applyAlignment="1">
      <alignment horizontal="center"/>
    </xf>
    <xf numFmtId="164" fontId="24" fillId="15" borderId="2" xfId="5" applyNumberFormat="1" applyFont="1" applyFill="1" applyBorder="1" applyAlignment="1">
      <alignment horizontal="center"/>
    </xf>
    <xf numFmtId="1" fontId="24" fillId="0" borderId="2" xfId="5" applyNumberFormat="1" applyFont="1" applyFill="1" applyBorder="1" applyAlignment="1">
      <alignment horizontal="right" vertical="center"/>
    </xf>
    <xf numFmtId="164" fontId="24" fillId="19" borderId="3" xfId="5" applyNumberFormat="1" applyFont="1" applyFill="1" applyBorder="1" applyAlignment="1">
      <alignment horizontal="center"/>
    </xf>
    <xf numFmtId="164" fontId="24" fillId="20" borderId="3" xfId="5" applyNumberFormat="1" applyFont="1" applyFill="1" applyBorder="1" applyAlignment="1">
      <alignment horizontal="center"/>
    </xf>
    <xf numFmtId="164" fontId="24" fillId="17" borderId="3" xfId="5" applyNumberFormat="1" applyFont="1" applyFill="1" applyBorder="1" applyAlignment="1">
      <alignment horizontal="center"/>
    </xf>
    <xf numFmtId="164" fontId="24" fillId="14" borderId="3" xfId="5" applyNumberFormat="1" applyFont="1" applyFill="1" applyBorder="1" applyAlignment="1">
      <alignment horizontal="center"/>
    </xf>
    <xf numFmtId="164" fontId="24" fillId="15" borderId="3" xfId="5" applyNumberFormat="1" applyFont="1" applyFill="1" applyBorder="1" applyAlignment="1">
      <alignment horizontal="center"/>
    </xf>
    <xf numFmtId="1" fontId="24" fillId="0" borderId="3" xfId="5" applyNumberFormat="1" applyFont="1" applyFill="1" applyBorder="1" applyAlignment="1">
      <alignment horizontal="right" vertical="center"/>
    </xf>
    <xf numFmtId="1" fontId="24" fillId="0" borderId="2" xfId="5" applyNumberFormat="1" applyFont="1" applyFill="1" applyBorder="1" applyAlignment="1">
      <alignment horizontal="center" vertical="center" wrapText="1"/>
    </xf>
    <xf numFmtId="164" fontId="24" fillId="19" borderId="4" xfId="5" applyNumberFormat="1" applyFont="1" applyFill="1" applyBorder="1" applyAlignment="1">
      <alignment horizontal="center"/>
    </xf>
    <xf numFmtId="164" fontId="24" fillId="20" borderId="4" xfId="5" applyNumberFormat="1" applyFont="1" applyFill="1" applyBorder="1" applyAlignment="1">
      <alignment horizontal="center"/>
    </xf>
    <xf numFmtId="164" fontId="24" fillId="17" borderId="4" xfId="5" applyNumberFormat="1" applyFont="1" applyFill="1" applyBorder="1" applyAlignment="1">
      <alignment horizontal="center"/>
    </xf>
    <xf numFmtId="164" fontId="24" fillId="14" borderId="4" xfId="5" applyNumberFormat="1" applyFont="1" applyFill="1" applyBorder="1" applyAlignment="1">
      <alignment horizontal="center"/>
    </xf>
    <xf numFmtId="164" fontId="24" fillId="15" borderId="4" xfId="5" applyNumberFormat="1" applyFont="1" applyFill="1" applyBorder="1" applyAlignment="1">
      <alignment horizontal="center"/>
    </xf>
    <xf numFmtId="1" fontId="24" fillId="0" borderId="1" xfId="5" applyNumberFormat="1" applyFont="1" applyFill="1" applyBorder="1" applyAlignment="1">
      <alignment horizontal="right" vertical="center"/>
    </xf>
    <xf numFmtId="1" fontId="24" fillId="0" borderId="0" xfId="0" applyNumberFormat="1" applyFont="1" applyAlignment="1">
      <alignment horizontal="left"/>
    </xf>
    <xf numFmtId="9" fontId="24" fillId="0" borderId="0" xfId="2" applyFont="1" applyAlignment="1">
      <alignment horizontal="left"/>
    </xf>
    <xf numFmtId="0" fontId="31" fillId="0" borderId="0" xfId="0" applyFont="1" applyAlignment="1">
      <alignment horizontal="center" vertical="center"/>
    </xf>
    <xf numFmtId="0" fontId="32" fillId="0" borderId="0" xfId="0" applyFont="1"/>
    <xf numFmtId="0" fontId="31" fillId="9" borderId="1" xfId="0" applyFont="1" applyFill="1" applyBorder="1"/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16" fillId="0" borderId="0" xfId="0" applyFont="1" applyFill="1" applyAlignment="1">
      <alignment vertical="top"/>
    </xf>
    <xf numFmtId="0" fontId="12" fillId="0" borderId="0" xfId="0" applyFont="1" applyFill="1" applyAlignment="1">
      <alignment vertical="top"/>
    </xf>
    <xf numFmtId="0" fontId="23" fillId="0" borderId="0" xfId="0" applyFont="1" applyAlignment="1">
      <alignment vertical="top"/>
    </xf>
    <xf numFmtId="0" fontId="7" fillId="0" borderId="0" xfId="0" applyFont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2" fillId="0" borderId="0" xfId="0" applyFont="1" applyFill="1" applyBorder="1"/>
    <xf numFmtId="0" fontId="2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0" fillId="3" borderId="2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7" fillId="3" borderId="2" xfId="0" applyFont="1" applyFill="1" applyBorder="1" applyAlignment="1">
      <alignment vertical="top"/>
    </xf>
    <xf numFmtId="0" fontId="7" fillId="3" borderId="3" xfId="0" applyFont="1" applyFill="1" applyBorder="1" applyAlignment="1">
      <alignment vertical="top"/>
    </xf>
    <xf numFmtId="0" fontId="7" fillId="3" borderId="4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vertical="top"/>
    </xf>
    <xf numFmtId="0" fontId="2" fillId="3" borderId="10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2" fillId="3" borderId="9" xfId="0" applyFont="1" applyFill="1" applyBorder="1" applyAlignment="1">
      <alignment vertical="top"/>
    </xf>
    <xf numFmtId="0" fontId="0" fillId="3" borderId="10" xfId="0" applyFill="1" applyBorder="1" applyAlignment="1">
      <alignment vertical="top"/>
    </xf>
    <xf numFmtId="2" fontId="0" fillId="0" borderId="0" xfId="0" applyNumberFormat="1" applyFill="1" applyAlignment="1">
      <alignment horizontal="center" vertical="center"/>
    </xf>
    <xf numFmtId="0" fontId="7" fillId="19" borderId="0" xfId="0" applyFont="1" applyFill="1" applyBorder="1"/>
    <xf numFmtId="0" fontId="7" fillId="20" borderId="0" xfId="0" applyFont="1" applyFill="1" applyBorder="1"/>
    <xf numFmtId="0" fontId="7" fillId="17" borderId="0" xfId="0" applyFont="1" applyFill="1" applyBorder="1"/>
    <xf numFmtId="0" fontId="7" fillId="22" borderId="0" xfId="0" applyFont="1" applyFill="1" applyBorder="1"/>
    <xf numFmtId="0" fontId="7" fillId="23" borderId="0" xfId="0" applyFont="1" applyFill="1" applyBorder="1"/>
    <xf numFmtId="164" fontId="11" fillId="19" borderId="11" xfId="0" applyNumberFormat="1" applyFont="1" applyFill="1" applyBorder="1" applyAlignment="1">
      <alignment horizontal="left" vertical="center" wrapText="1"/>
    </xf>
    <xf numFmtId="0" fontId="7" fillId="19" borderId="43" xfId="0" applyFont="1" applyFill="1" applyBorder="1"/>
    <xf numFmtId="164" fontId="11" fillId="20" borderId="11" xfId="0" applyNumberFormat="1" applyFont="1" applyFill="1" applyBorder="1" applyAlignment="1">
      <alignment horizontal="left" vertical="center" wrapText="1"/>
    </xf>
    <xf numFmtId="0" fontId="7" fillId="20" borderId="43" xfId="0" applyFont="1" applyFill="1" applyBorder="1"/>
    <xf numFmtId="164" fontId="11" fillId="17" borderId="11" xfId="0" applyNumberFormat="1" applyFont="1" applyFill="1" applyBorder="1" applyAlignment="1">
      <alignment horizontal="left" vertical="center" wrapText="1"/>
    </xf>
    <xf numFmtId="0" fontId="7" fillId="17" borderId="43" xfId="0" applyFont="1" applyFill="1" applyBorder="1"/>
    <xf numFmtId="0" fontId="3" fillId="22" borderId="11" xfId="0" applyFont="1" applyFill="1" applyBorder="1" applyAlignment="1">
      <alignment vertical="top"/>
    </xf>
    <xf numFmtId="0" fontId="0" fillId="22" borderId="0" xfId="0" applyFill="1" applyBorder="1" applyAlignment="1">
      <alignment vertical="top"/>
    </xf>
    <xf numFmtId="0" fontId="0" fillId="22" borderId="43" xfId="0" applyFill="1" applyBorder="1" applyAlignment="1">
      <alignment vertical="top"/>
    </xf>
    <xf numFmtId="164" fontId="11" fillId="22" borderId="11" xfId="0" applyNumberFormat="1" applyFont="1" applyFill="1" applyBorder="1" applyAlignment="1">
      <alignment horizontal="left" vertical="center" wrapText="1"/>
    </xf>
    <xf numFmtId="0" fontId="7" fillId="22" borderId="43" xfId="0" applyFont="1" applyFill="1" applyBorder="1"/>
    <xf numFmtId="164" fontId="11" fillId="23" borderId="11" xfId="0" applyNumberFormat="1" applyFont="1" applyFill="1" applyBorder="1" applyAlignment="1">
      <alignment horizontal="left" vertical="center" wrapText="1"/>
    </xf>
    <xf numFmtId="0" fontId="7" fillId="23" borderId="43" xfId="0" applyFont="1" applyFill="1" applyBorder="1"/>
    <xf numFmtId="164" fontId="11" fillId="23" borderId="12" xfId="0" applyNumberFormat="1" applyFont="1" applyFill="1" applyBorder="1" applyAlignment="1">
      <alignment horizontal="left" vertical="center" wrapText="1"/>
    </xf>
    <xf numFmtId="0" fontId="7" fillId="23" borderId="13" xfId="0" applyFont="1" applyFill="1" applyBorder="1"/>
    <xf numFmtId="0" fontId="7" fillId="23" borderId="17" xfId="0" applyFont="1" applyFill="1" applyBorder="1"/>
    <xf numFmtId="0" fontId="0" fillId="3" borderId="16" xfId="0" applyFill="1" applyBorder="1" applyAlignment="1">
      <alignment horizontal="center" vertical="top"/>
    </xf>
    <xf numFmtId="0" fontId="0" fillId="3" borderId="43" xfId="0" applyFill="1" applyBorder="1" applyAlignment="1">
      <alignment horizontal="center" vertical="top"/>
    </xf>
    <xf numFmtId="0" fontId="7" fillId="3" borderId="43" xfId="0" applyFont="1" applyFill="1" applyBorder="1" applyAlignment="1">
      <alignment horizontal="center" vertical="top"/>
    </xf>
    <xf numFmtId="0" fontId="7" fillId="3" borderId="17" xfId="0" applyFont="1" applyFill="1" applyBorder="1" applyAlignment="1">
      <alignment horizontal="center" vertical="top"/>
    </xf>
    <xf numFmtId="0" fontId="7" fillId="3" borderId="16" xfId="0" applyFont="1" applyFill="1" applyBorder="1" applyAlignment="1">
      <alignment horizontal="left" vertical="top"/>
    </xf>
    <xf numFmtId="0" fontId="7" fillId="3" borderId="43" xfId="0" applyFont="1" applyFill="1" applyBorder="1" applyAlignment="1">
      <alignment horizontal="left" vertical="top"/>
    </xf>
    <xf numFmtId="0" fontId="7" fillId="3" borderId="17" xfId="0" applyFont="1" applyFill="1" applyBorder="1" applyAlignment="1">
      <alignment horizontal="left" vertical="top"/>
    </xf>
    <xf numFmtId="0" fontId="0" fillId="0" borderId="0" xfId="0" applyAlignment="1"/>
    <xf numFmtId="0" fontId="3" fillId="3" borderId="12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7" fillId="0" borderId="0" xfId="0" applyFont="1" applyBorder="1" applyAlignment="1">
      <alignment vertical="top"/>
    </xf>
    <xf numFmtId="0" fontId="0" fillId="17" borderId="0" xfId="0" applyFill="1" applyBorder="1" applyAlignment="1">
      <alignment vertical="top"/>
    </xf>
    <xf numFmtId="0" fontId="0" fillId="25" borderId="0" xfId="0" applyFill="1" applyBorder="1" applyAlignment="1">
      <alignment vertical="top"/>
    </xf>
    <xf numFmtId="0" fontId="7" fillId="24" borderId="0" xfId="0" applyFont="1" applyFill="1" applyBorder="1"/>
    <xf numFmtId="0" fontId="0" fillId="24" borderId="0" xfId="0" applyFill="1" applyBorder="1" applyAlignment="1">
      <alignment vertical="top"/>
    </xf>
    <xf numFmtId="164" fontId="3" fillId="24" borderId="11" xfId="0" applyNumberFormat="1" applyFont="1" applyFill="1" applyBorder="1" applyAlignment="1">
      <alignment horizontal="left" vertical="center" wrapText="1"/>
    </xf>
    <xf numFmtId="0" fontId="7" fillId="24" borderId="43" xfId="0" applyFont="1" applyFill="1" applyBorder="1"/>
    <xf numFmtId="0" fontId="3" fillId="24" borderId="11" xfId="0" applyFont="1" applyFill="1" applyBorder="1" applyAlignment="1">
      <alignment vertical="top"/>
    </xf>
    <xf numFmtId="0" fontId="0" fillId="24" borderId="43" xfId="0" applyFill="1" applyBorder="1" applyAlignment="1">
      <alignment vertical="top"/>
    </xf>
    <xf numFmtId="0" fontId="3" fillId="25" borderId="11" xfId="0" applyFont="1" applyFill="1" applyBorder="1" applyAlignment="1">
      <alignment vertical="top"/>
    </xf>
    <xf numFmtId="0" fontId="0" fillId="25" borderId="43" xfId="0" applyFill="1" applyBorder="1" applyAlignment="1">
      <alignment vertical="top"/>
    </xf>
    <xf numFmtId="0" fontId="3" fillId="17" borderId="11" xfId="0" applyFont="1" applyFill="1" applyBorder="1" applyAlignment="1">
      <alignment vertical="top"/>
    </xf>
    <xf numFmtId="0" fontId="0" fillId="17" borderId="43" xfId="0" applyFill="1" applyBorder="1" applyAlignment="1">
      <alignment vertical="top"/>
    </xf>
    <xf numFmtId="0" fontId="3" fillId="21" borderId="12" xfId="0" applyFont="1" applyFill="1" applyBorder="1" applyAlignment="1">
      <alignment vertical="top"/>
    </xf>
    <xf numFmtId="0" fontId="0" fillId="21" borderId="13" xfId="0" applyFill="1" applyBorder="1" applyAlignment="1">
      <alignment vertical="top"/>
    </xf>
    <xf numFmtId="0" fontId="0" fillId="21" borderId="17" xfId="0" applyFill="1" applyBorder="1" applyAlignment="1">
      <alignment vertical="top"/>
    </xf>
    <xf numFmtId="0" fontId="16" fillId="0" borderId="0" xfId="0" applyFont="1" applyFill="1" applyAlignment="1">
      <alignment horizontal="left" vertical="top" wrapText="1"/>
    </xf>
    <xf numFmtId="0" fontId="34" fillId="3" borderId="11" xfId="0" applyFont="1" applyFill="1" applyBorder="1" applyAlignment="1">
      <alignment horizontal="left"/>
    </xf>
    <xf numFmtId="0" fontId="34" fillId="3" borderId="0" xfId="0" applyFont="1" applyFill="1" applyBorder="1"/>
    <xf numFmtId="0" fontId="34" fillId="3" borderId="43" xfId="0" applyFont="1" applyFill="1" applyBorder="1"/>
    <xf numFmtId="0" fontId="7" fillId="3" borderId="14" xfId="0" applyFont="1" applyFill="1" applyBorder="1" applyAlignment="1">
      <alignment vertical="top"/>
    </xf>
    <xf numFmtId="0" fontId="7" fillId="3" borderId="15" xfId="0" applyFont="1" applyFill="1" applyBorder="1" applyAlignment="1">
      <alignment vertical="top"/>
    </xf>
    <xf numFmtId="0" fontId="7" fillId="3" borderId="16" xfId="0" applyFont="1" applyFill="1" applyBorder="1" applyAlignment="1">
      <alignment vertical="top"/>
    </xf>
    <xf numFmtId="0" fontId="34" fillId="3" borderId="11" xfId="0" applyFont="1" applyFill="1" applyBorder="1"/>
    <xf numFmtId="0" fontId="2" fillId="3" borderId="0" xfId="0" applyFont="1" applyFill="1" applyBorder="1"/>
    <xf numFmtId="0" fontId="2" fillId="3" borderId="43" xfId="0" applyFont="1" applyFill="1" applyBorder="1"/>
    <xf numFmtId="0" fontId="2" fillId="26" borderId="14" xfId="0" applyFont="1" applyFill="1" applyBorder="1" applyAlignment="1">
      <alignment horizontal="center" vertical="top" wrapText="1"/>
    </xf>
    <xf numFmtId="0" fontId="2" fillId="26" borderId="2" xfId="0" applyFont="1" applyFill="1" applyBorder="1" applyAlignment="1">
      <alignment horizontal="center" vertical="top" wrapText="1"/>
    </xf>
    <xf numFmtId="0" fontId="2" fillId="26" borderId="15" xfId="0" applyFont="1" applyFill="1" applyBorder="1" applyAlignment="1">
      <alignment horizontal="center" vertical="top" wrapText="1"/>
    </xf>
    <xf numFmtId="0" fontId="2" fillId="26" borderId="16" xfId="0" applyFont="1" applyFill="1" applyBorder="1" applyAlignment="1">
      <alignment horizontal="center" vertical="top" wrapText="1"/>
    </xf>
    <xf numFmtId="0" fontId="7" fillId="26" borderId="2" xfId="0" applyFont="1" applyFill="1" applyBorder="1" applyAlignment="1">
      <alignment horizontal="left" vertical="top"/>
    </xf>
    <xf numFmtId="0" fontId="0" fillId="26" borderId="2" xfId="0" applyFill="1" applyBorder="1" applyAlignment="1">
      <alignment horizontal="center" vertical="top"/>
    </xf>
    <xf numFmtId="0" fontId="7" fillId="26" borderId="3" xfId="0" applyFont="1" applyFill="1" applyBorder="1" applyAlignment="1">
      <alignment horizontal="left" vertical="top"/>
    </xf>
    <xf numFmtId="0" fontId="0" fillId="26" borderId="3" xfId="0" applyFill="1" applyBorder="1" applyAlignment="1">
      <alignment horizontal="center" vertical="top"/>
    </xf>
    <xf numFmtId="0" fontId="7" fillId="26" borderId="4" xfId="0" applyFont="1" applyFill="1" applyBorder="1" applyAlignment="1">
      <alignment horizontal="left" vertical="top"/>
    </xf>
    <xf numFmtId="0" fontId="0" fillId="26" borderId="4" xfId="0" applyFill="1" applyBorder="1" applyAlignment="1">
      <alignment horizontal="center" vertical="top"/>
    </xf>
    <xf numFmtId="1" fontId="2" fillId="26" borderId="6" xfId="0" applyNumberFormat="1" applyFont="1" applyFill="1" applyBorder="1" applyAlignment="1">
      <alignment horizontal="center" vertical="top"/>
    </xf>
    <xf numFmtId="1" fontId="2" fillId="26" borderId="5" xfId="0" applyNumberFormat="1" applyFont="1" applyFill="1" applyBorder="1" applyAlignment="1">
      <alignment horizontal="center" vertical="top"/>
    </xf>
    <xf numFmtId="1" fontId="2" fillId="26" borderId="7" xfId="0" applyNumberFormat="1" applyFont="1" applyFill="1" applyBorder="1" applyAlignment="1">
      <alignment horizontal="center" vertical="top"/>
    </xf>
    <xf numFmtId="0" fontId="25" fillId="26" borderId="51" xfId="0" applyFont="1" applyFill="1" applyBorder="1" applyAlignment="1">
      <alignment vertical="top"/>
    </xf>
    <xf numFmtId="0" fontId="3" fillId="26" borderId="54" xfId="0" applyFont="1" applyFill="1" applyBorder="1" applyAlignment="1">
      <alignment vertical="top"/>
    </xf>
    <xf numFmtId="0" fontId="3" fillId="26" borderId="0" xfId="0" applyFont="1" applyFill="1" applyBorder="1" applyAlignment="1">
      <alignment vertical="top"/>
    </xf>
    <xf numFmtId="0" fontId="0" fillId="26" borderId="43" xfId="0" applyFill="1" applyBorder="1" applyAlignment="1">
      <alignment vertical="top"/>
    </xf>
    <xf numFmtId="0" fontId="5" fillId="26" borderId="41" xfId="0" applyFont="1" applyFill="1" applyBorder="1" applyAlignment="1">
      <alignment vertical="top"/>
    </xf>
    <xf numFmtId="0" fontId="3" fillId="26" borderId="5" xfId="0" applyFont="1" applyFill="1" applyBorder="1" applyAlignment="1">
      <alignment vertical="top" wrapText="1"/>
    </xf>
    <xf numFmtId="0" fontId="3" fillId="26" borderId="31" xfId="0" applyFont="1" applyFill="1" applyBorder="1" applyAlignment="1">
      <alignment vertical="top"/>
    </xf>
    <xf numFmtId="0" fontId="0" fillId="26" borderId="46" xfId="0" applyFill="1" applyBorder="1" applyAlignment="1">
      <alignment vertical="top"/>
    </xf>
    <xf numFmtId="0" fontId="25" fillId="26" borderId="41" xfId="0" applyFont="1" applyFill="1" applyBorder="1" applyAlignment="1">
      <alignment vertical="top"/>
    </xf>
    <xf numFmtId="0" fontId="21" fillId="26" borderId="5" xfId="0" applyFont="1" applyFill="1" applyBorder="1" applyAlignment="1">
      <alignment vertical="top" wrapText="1"/>
    </xf>
    <xf numFmtId="0" fontId="3" fillId="26" borderId="30" xfId="0" applyFont="1" applyFill="1" applyBorder="1" applyAlignment="1">
      <alignment vertical="top"/>
    </xf>
    <xf numFmtId="0" fontId="0" fillId="26" borderId="49" xfId="0" applyFill="1" applyBorder="1" applyAlignment="1">
      <alignment vertical="top"/>
    </xf>
    <xf numFmtId="0" fontId="25" fillId="26" borderId="42" xfId="0" applyFont="1" applyFill="1" applyBorder="1" applyAlignment="1">
      <alignment vertical="top"/>
    </xf>
    <xf numFmtId="0" fontId="21" fillId="26" borderId="7" xfId="0" applyFont="1" applyFill="1" applyBorder="1" applyAlignment="1">
      <alignment vertical="top" wrapText="1"/>
    </xf>
    <xf numFmtId="0" fontId="3" fillId="26" borderId="13" xfId="0" applyFont="1" applyFill="1" applyBorder="1" applyAlignment="1">
      <alignment vertical="top"/>
    </xf>
    <xf numFmtId="0" fontId="0" fillId="26" borderId="17" xfId="0" applyFill="1" applyBorder="1" applyAlignment="1">
      <alignment vertical="top"/>
    </xf>
    <xf numFmtId="0" fontId="17" fillId="0" borderId="16" xfId="0" applyFont="1" applyBorder="1" applyAlignment="1">
      <alignment horizontal="left" vertical="top"/>
    </xf>
    <xf numFmtId="0" fontId="17" fillId="0" borderId="43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/>
    </xf>
    <xf numFmtId="0" fontId="20" fillId="0" borderId="0" xfId="0" applyFont="1" applyAlignment="1">
      <alignment vertical="center" wrapText="1"/>
    </xf>
    <xf numFmtId="0" fontId="20" fillId="0" borderId="0" xfId="0" quotePrefix="1" applyFont="1" applyAlignment="1">
      <alignment horizontal="left" vertical="top"/>
    </xf>
    <xf numFmtId="0" fontId="20" fillId="0" borderId="0" xfId="0" quotePrefix="1" applyFont="1" applyAlignment="1">
      <alignment vertical="top"/>
    </xf>
    <xf numFmtId="0" fontId="20" fillId="0" borderId="0" xfId="0" applyFont="1" applyAlignment="1">
      <alignment vertical="top"/>
    </xf>
    <xf numFmtId="0" fontId="7" fillId="7" borderId="11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wrapText="1"/>
    </xf>
    <xf numFmtId="0" fontId="0" fillId="0" borderId="14" xfId="0" applyFill="1" applyBorder="1" applyAlignment="1">
      <alignment horizontal="center" vertical="top"/>
    </xf>
    <xf numFmtId="0" fontId="7" fillId="0" borderId="2" xfId="0" applyFont="1" applyFill="1" applyBorder="1" applyAlignment="1">
      <alignment vertical="top"/>
    </xf>
    <xf numFmtId="0" fontId="0" fillId="0" borderId="11" xfId="0" applyFill="1" applyBorder="1" applyAlignment="1">
      <alignment horizontal="center" vertical="top"/>
    </xf>
    <xf numFmtId="0" fontId="7" fillId="0" borderId="3" xfId="0" applyFont="1" applyFill="1" applyBorder="1" applyAlignment="1">
      <alignment vertical="top"/>
    </xf>
    <xf numFmtId="0" fontId="0" fillId="0" borderId="12" xfId="0" applyFill="1" applyBorder="1" applyAlignment="1">
      <alignment horizontal="center" vertical="top"/>
    </xf>
    <xf numFmtId="0" fontId="7" fillId="0" borderId="4" xfId="0" applyFont="1" applyFill="1" applyBorder="1" applyAlignment="1">
      <alignment vertical="top"/>
    </xf>
    <xf numFmtId="0" fontId="7" fillId="0" borderId="4" xfId="0" applyFont="1" applyFill="1" applyBorder="1" applyAlignment="1">
      <alignment vertical="top" wrapText="1"/>
    </xf>
    <xf numFmtId="0" fontId="0" fillId="0" borderId="2" xfId="0" applyFill="1" applyBorder="1" applyAlignment="1">
      <alignment horizontal="center" vertical="top"/>
    </xf>
    <xf numFmtId="0" fontId="5" fillId="3" borderId="14" xfId="0" applyFont="1" applyFill="1" applyBorder="1"/>
    <xf numFmtId="0" fontId="5" fillId="3" borderId="2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11" xfId="0" applyFont="1" applyFill="1" applyBorder="1"/>
    <xf numFmtId="0" fontId="5" fillId="3" borderId="3" xfId="0" applyFont="1" applyFill="1" applyBorder="1"/>
    <xf numFmtId="0" fontId="5" fillId="3" borderId="43" xfId="0" applyFont="1" applyFill="1" applyBorder="1" applyAlignment="1">
      <alignment horizontal="center"/>
    </xf>
    <xf numFmtId="0" fontId="5" fillId="3" borderId="12" xfId="0" applyFont="1" applyFill="1" applyBorder="1"/>
    <xf numFmtId="0" fontId="5" fillId="3" borderId="4" xfId="0" applyFont="1" applyFill="1" applyBorder="1"/>
    <xf numFmtId="0" fontId="5" fillId="3" borderId="17" xfId="0" applyFont="1" applyFill="1" applyBorder="1" applyAlignment="1">
      <alignment horizontal="center"/>
    </xf>
    <xf numFmtId="1" fontId="14" fillId="3" borderId="2" xfId="5" applyNumberFormat="1" applyFont="1" applyFill="1" applyBorder="1" applyAlignment="1">
      <alignment horizontal="center" vertical="center"/>
    </xf>
    <xf numFmtId="1" fontId="14" fillId="3" borderId="3" xfId="5" applyNumberFormat="1" applyFont="1" applyFill="1" applyBorder="1" applyAlignment="1">
      <alignment horizontal="center" vertical="center"/>
    </xf>
    <xf numFmtId="1" fontId="6" fillId="3" borderId="2" xfId="5" applyNumberFormat="1" applyFont="1" applyFill="1" applyBorder="1" applyAlignment="1">
      <alignment horizontal="center" vertical="center" wrapText="1"/>
    </xf>
    <xf numFmtId="1" fontId="6" fillId="3" borderId="1" xfId="5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/>
    </xf>
    <xf numFmtId="0" fontId="5" fillId="3" borderId="2" xfId="5" applyFont="1" applyFill="1" applyBorder="1" applyAlignment="1">
      <alignment horizontal="left"/>
    </xf>
    <xf numFmtId="0" fontId="5" fillId="3" borderId="3" xfId="5" applyFont="1" applyFill="1" applyBorder="1" applyAlignment="1">
      <alignment horizontal="left"/>
    </xf>
    <xf numFmtId="0" fontId="5" fillId="3" borderId="4" xfId="5" applyFont="1" applyFill="1" applyBorder="1" applyAlignment="1">
      <alignment horizontal="left"/>
    </xf>
    <xf numFmtId="0" fontId="24" fillId="3" borderId="2" xfId="5" applyFont="1" applyFill="1" applyBorder="1" applyAlignment="1">
      <alignment horizontal="left"/>
    </xf>
    <xf numFmtId="0" fontId="24" fillId="3" borderId="3" xfId="5" applyFont="1" applyFill="1" applyBorder="1" applyAlignment="1">
      <alignment horizontal="left"/>
    </xf>
    <xf numFmtId="0" fontId="24" fillId="3" borderId="4" xfId="5" applyFont="1" applyFill="1" applyBorder="1" applyAlignment="1">
      <alignment horizontal="left"/>
    </xf>
    <xf numFmtId="0" fontId="21" fillId="0" borderId="11" xfId="0" applyFont="1" applyBorder="1" applyAlignment="1">
      <alignment horizontal="left" vertical="top"/>
    </xf>
    <xf numFmtId="0" fontId="21" fillId="0" borderId="0" xfId="0" applyFont="1" applyAlignment="1">
      <alignment horizontal="center" vertical="center" wrapText="1"/>
    </xf>
    <xf numFmtId="0" fontId="21" fillId="0" borderId="12" xfId="0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31" fillId="3" borderId="1" xfId="0" applyFont="1" applyFill="1" applyBorder="1"/>
    <xf numFmtId="0" fontId="0" fillId="0" borderId="0" xfId="0" applyAlignment="1" applyProtection="1">
      <alignment vertical="top"/>
    </xf>
    <xf numFmtId="0" fontId="0" fillId="0" borderId="0" xfId="0" applyNumberFormat="1" applyAlignment="1" applyProtection="1">
      <alignment vertical="top"/>
    </xf>
    <xf numFmtId="49" fontId="0" fillId="27" borderId="5" xfId="0" applyNumberFormat="1" applyFill="1" applyBorder="1" applyProtection="1"/>
    <xf numFmtId="49" fontId="0" fillId="27" borderId="29" xfId="0" applyNumberFormat="1" applyFill="1" applyBorder="1" applyProtection="1"/>
    <xf numFmtId="49" fontId="0" fillId="27" borderId="39" xfId="0" applyNumberFormat="1" applyFill="1" applyBorder="1" applyProtection="1"/>
    <xf numFmtId="49" fontId="0" fillId="27" borderId="7" xfId="0" applyNumberFormat="1" applyFill="1" applyBorder="1" applyProtection="1"/>
    <xf numFmtId="49" fontId="0" fillId="27" borderId="38" xfId="0" applyNumberFormat="1" applyFill="1" applyBorder="1" applyProtection="1"/>
    <xf numFmtId="49" fontId="0" fillId="27" borderId="6" xfId="0" applyNumberFormat="1" applyFill="1" applyBorder="1" applyProtection="1"/>
    <xf numFmtId="1" fontId="0" fillId="27" borderId="5" xfId="0" applyNumberFormat="1" applyFill="1" applyBorder="1" applyAlignment="1" applyProtection="1">
      <alignment horizontal="center" vertical="center"/>
    </xf>
    <xf numFmtId="1" fontId="0" fillId="27" borderId="7" xfId="0" applyNumberFormat="1" applyFill="1" applyBorder="1" applyAlignment="1" applyProtection="1">
      <alignment horizontal="center" vertical="center"/>
    </xf>
    <xf numFmtId="1" fontId="0" fillId="27" borderId="6" xfId="0" applyNumberFormat="1" applyFill="1" applyBorder="1" applyAlignment="1" applyProtection="1">
      <alignment horizontal="center" vertical="center"/>
    </xf>
    <xf numFmtId="49" fontId="0" fillId="27" borderId="24" xfId="0" applyNumberFormat="1" applyFill="1" applyBorder="1" applyProtection="1"/>
    <xf numFmtId="49" fontId="0" fillId="27" borderId="22" xfId="0" applyNumberFormat="1" applyFill="1" applyBorder="1" applyProtection="1"/>
    <xf numFmtId="49" fontId="0" fillId="27" borderId="19" xfId="0" applyNumberFormat="1" applyFill="1" applyBorder="1" applyProtection="1"/>
    <xf numFmtId="165" fontId="0" fillId="27" borderId="24" xfId="0" applyNumberFormat="1" applyFill="1" applyBorder="1" applyAlignment="1" applyProtection="1">
      <alignment horizontal="center" vertical="center"/>
    </xf>
    <xf numFmtId="165" fontId="0" fillId="27" borderId="26" xfId="0" applyNumberFormat="1" applyFill="1" applyBorder="1" applyAlignment="1" applyProtection="1">
      <alignment horizontal="center" vertical="center"/>
    </xf>
    <xf numFmtId="165" fontId="0" fillId="27" borderId="22" xfId="0" applyNumberFormat="1" applyFill="1" applyBorder="1" applyAlignment="1" applyProtection="1">
      <alignment horizontal="center" vertical="center"/>
    </xf>
    <xf numFmtId="165" fontId="0" fillId="27" borderId="23" xfId="0" applyNumberFormat="1" applyFill="1" applyBorder="1" applyAlignment="1" applyProtection="1">
      <alignment horizontal="center" vertical="center"/>
    </xf>
    <xf numFmtId="165" fontId="0" fillId="27" borderId="19" xfId="0" applyNumberFormat="1" applyFill="1" applyBorder="1" applyAlignment="1" applyProtection="1">
      <alignment horizontal="center" vertical="center"/>
    </xf>
    <xf numFmtId="165" fontId="0" fillId="27" borderId="20" xfId="0" applyNumberFormat="1" applyFill="1" applyBorder="1" applyAlignment="1" applyProtection="1">
      <alignment horizontal="center" vertical="center"/>
    </xf>
    <xf numFmtId="0" fontId="21" fillId="0" borderId="47" xfId="0" applyFont="1" applyBorder="1" applyAlignment="1"/>
    <xf numFmtId="0" fontId="21" fillId="0" borderId="48" xfId="0" applyFont="1" applyBorder="1"/>
    <xf numFmtId="0" fontId="40" fillId="3" borderId="16" xfId="0" applyFont="1" applyFill="1" applyBorder="1" applyAlignment="1">
      <alignment horizontal="center" vertical="top"/>
    </xf>
    <xf numFmtId="0" fontId="21" fillId="3" borderId="43" xfId="0" applyFont="1" applyFill="1" applyBorder="1" applyAlignment="1">
      <alignment horizontal="center" vertical="top"/>
    </xf>
    <xf numFmtId="0" fontId="21" fillId="3" borderId="17" xfId="0" applyFont="1" applyFill="1" applyBorder="1" applyAlignment="1">
      <alignment horizontal="center" vertical="top"/>
    </xf>
    <xf numFmtId="0" fontId="40" fillId="3" borderId="2" xfId="0" applyFont="1" applyFill="1" applyBorder="1" applyAlignment="1">
      <alignment horizontal="center" vertical="top"/>
    </xf>
    <xf numFmtId="0" fontId="21" fillId="3" borderId="3" xfId="0" applyFont="1" applyFill="1" applyBorder="1" applyAlignment="1">
      <alignment horizontal="center" vertical="top"/>
    </xf>
    <xf numFmtId="0" fontId="21" fillId="3" borderId="4" xfId="0" applyFont="1" applyFill="1" applyBorder="1" applyAlignment="1">
      <alignment horizontal="center" vertical="top"/>
    </xf>
    <xf numFmtId="0" fontId="2" fillId="27" borderId="1" xfId="0" applyFont="1" applyFill="1" applyBorder="1" applyAlignment="1" applyProtection="1">
      <alignment horizontal="center" wrapText="1"/>
    </xf>
    <xf numFmtId="1" fontId="0" fillId="28" borderId="19" xfId="0" applyNumberFormat="1" applyFill="1" applyBorder="1" applyAlignment="1" applyProtection="1">
      <alignment horizontal="center" vertical="center"/>
    </xf>
    <xf numFmtId="1" fontId="0" fillId="28" borderId="24" xfId="0" applyNumberFormat="1" applyFill="1" applyBorder="1" applyAlignment="1" applyProtection="1">
      <alignment horizontal="center" vertical="center"/>
    </xf>
    <xf numFmtId="1" fontId="0" fillId="28" borderId="22" xfId="0" applyNumberFormat="1" applyFill="1" applyBorder="1" applyAlignment="1" applyProtection="1">
      <alignment horizontal="center" vertical="center"/>
    </xf>
    <xf numFmtId="0" fontId="0" fillId="28" borderId="19" xfId="0" applyNumberFormat="1" applyFill="1" applyBorder="1" applyProtection="1"/>
    <xf numFmtId="165" fontId="0" fillId="28" borderId="20" xfId="0" applyNumberFormat="1" applyFill="1" applyBorder="1" applyAlignment="1" applyProtection="1">
      <alignment horizontal="center" vertical="center"/>
    </xf>
    <xf numFmtId="0" fontId="0" fillId="28" borderId="24" xfId="0" applyNumberFormat="1" applyFill="1" applyBorder="1" applyProtection="1"/>
    <xf numFmtId="165" fontId="0" fillId="28" borderId="26" xfId="0" applyNumberFormat="1" applyFill="1" applyBorder="1" applyAlignment="1" applyProtection="1">
      <alignment horizontal="center" vertical="center"/>
    </xf>
    <xf numFmtId="0" fontId="0" fillId="28" borderId="22" xfId="0" applyNumberFormat="1" applyFill="1" applyBorder="1" applyProtection="1"/>
    <xf numFmtId="165" fontId="0" fillId="28" borderId="23" xfId="0" applyNumberFormat="1" applyFill="1" applyBorder="1" applyAlignment="1" applyProtection="1">
      <alignment horizontal="center" vertical="center"/>
    </xf>
    <xf numFmtId="0" fontId="39" fillId="0" borderId="0" xfId="0" applyFont="1" applyBorder="1" applyAlignment="1">
      <alignment horizontal="left" vertical="top"/>
    </xf>
    <xf numFmtId="0" fontId="5" fillId="0" borderId="0" xfId="0" applyFont="1" applyFill="1" applyBorder="1" applyAlignment="1">
      <alignment horizontal="center" vertical="center" wrapText="1"/>
    </xf>
    <xf numFmtId="49" fontId="0" fillId="17" borderId="24" xfId="0" applyNumberFormat="1" applyFill="1" applyBorder="1" applyProtection="1"/>
    <xf numFmtId="49" fontId="0" fillId="17" borderId="22" xfId="0" applyNumberFormat="1" applyFill="1" applyBorder="1" applyProtection="1"/>
    <xf numFmtId="49" fontId="7" fillId="17" borderId="19" xfId="0" applyNumberFormat="1" applyFont="1" applyFill="1" applyBorder="1" applyProtection="1"/>
    <xf numFmtId="49" fontId="7" fillId="17" borderId="24" xfId="0" applyNumberFormat="1" applyFont="1" applyFill="1" applyBorder="1" applyProtection="1"/>
    <xf numFmtId="165" fontId="7" fillId="17" borderId="19" xfId="0" applyNumberFormat="1" applyFont="1" applyFill="1" applyBorder="1" applyAlignment="1" applyProtection="1">
      <alignment horizontal="center" vertical="center"/>
    </xf>
    <xf numFmtId="165" fontId="7" fillId="17" borderId="20" xfId="0" applyNumberFormat="1" applyFont="1" applyFill="1" applyBorder="1" applyAlignment="1" applyProtection="1">
      <alignment horizontal="center" vertical="center"/>
    </xf>
    <xf numFmtId="165" fontId="0" fillId="17" borderId="24" xfId="0" applyNumberFormat="1" applyFill="1" applyBorder="1" applyAlignment="1" applyProtection="1">
      <alignment horizontal="center" vertical="center"/>
    </xf>
    <xf numFmtId="165" fontId="0" fillId="17" borderId="26" xfId="0" applyNumberFormat="1" applyFill="1" applyBorder="1" applyAlignment="1" applyProtection="1">
      <alignment horizontal="center" vertical="center"/>
    </xf>
    <xf numFmtId="165" fontId="0" fillId="17" borderId="22" xfId="0" applyNumberFormat="1" applyFill="1" applyBorder="1" applyAlignment="1" applyProtection="1">
      <alignment horizontal="center" vertical="center"/>
    </xf>
    <xf numFmtId="165" fontId="0" fillId="17" borderId="23" xfId="0" applyNumberFormat="1" applyFill="1" applyBorder="1" applyAlignment="1" applyProtection="1">
      <alignment horizontal="center" vertical="center"/>
    </xf>
    <xf numFmtId="0" fontId="2" fillId="28" borderId="1" xfId="0" applyFont="1" applyFill="1" applyBorder="1" applyAlignment="1" applyProtection="1">
      <alignment horizontal="center" wrapText="1"/>
    </xf>
    <xf numFmtId="0" fontId="5" fillId="28" borderId="1" xfId="0" applyFont="1" applyFill="1" applyBorder="1" applyAlignment="1" applyProtection="1">
      <alignment horizontal="center" wrapText="1"/>
    </xf>
    <xf numFmtId="0" fontId="4" fillId="28" borderId="1" xfId="0" applyFont="1" applyFill="1" applyBorder="1" applyAlignment="1" applyProtection="1">
      <alignment horizontal="center" wrapText="1"/>
    </xf>
    <xf numFmtId="0" fontId="38" fillId="6" borderId="51" xfId="0" applyFont="1" applyFill="1" applyBorder="1" applyAlignment="1">
      <alignment horizontal="center" vertical="top"/>
    </xf>
    <xf numFmtId="0" fontId="38" fillId="6" borderId="41" xfId="0" applyFont="1" applyFill="1" applyBorder="1" applyAlignment="1">
      <alignment horizontal="center" vertical="top"/>
    </xf>
    <xf numFmtId="0" fontId="41" fillId="6" borderId="42" xfId="0" applyFont="1" applyFill="1" applyBorder="1" applyAlignment="1">
      <alignment horizontal="center" vertical="top"/>
    </xf>
    <xf numFmtId="0" fontId="5" fillId="28" borderId="1" xfId="0" applyFont="1" applyFill="1" applyBorder="1" applyAlignment="1">
      <alignment horizontal="center" wrapText="1"/>
    </xf>
    <xf numFmtId="0" fontId="2" fillId="28" borderId="1" xfId="0" applyFont="1" applyFill="1" applyBorder="1" applyAlignment="1" applyProtection="1">
      <alignment horizontal="center"/>
    </xf>
    <xf numFmtId="0" fontId="0" fillId="0" borderId="13" xfId="0" applyBorder="1" applyAlignment="1" applyProtection="1">
      <alignment vertical="top" wrapText="1"/>
    </xf>
    <xf numFmtId="0" fontId="7" fillId="0" borderId="0" xfId="0" applyFont="1" applyFill="1" applyBorder="1" applyAlignment="1" applyProtection="1">
      <alignment horizontal="center" wrapText="1"/>
    </xf>
    <xf numFmtId="0" fontId="2" fillId="0" borderId="0" xfId="0" applyFont="1" applyFill="1" applyBorder="1" applyAlignment="1" applyProtection="1">
      <alignment horizontal="center" wrapText="1"/>
    </xf>
    <xf numFmtId="1" fontId="7" fillId="0" borderId="0" xfId="0" applyNumberFormat="1" applyFont="1" applyFill="1" applyBorder="1" applyAlignment="1" applyProtection="1">
      <alignment horizontal="center" vertical="center"/>
    </xf>
    <xf numFmtId="1" fontId="7" fillId="17" borderId="6" xfId="0" applyNumberFormat="1" applyFont="1" applyFill="1" applyBorder="1" applyAlignment="1" applyProtection="1">
      <alignment horizontal="center" vertical="center"/>
    </xf>
    <xf numFmtId="1" fontId="0" fillId="17" borderId="5" xfId="0" applyNumberFormat="1" applyFill="1" applyBorder="1" applyAlignment="1" applyProtection="1">
      <alignment horizontal="center" vertical="center"/>
    </xf>
    <xf numFmtId="1" fontId="0" fillId="17" borderId="7" xfId="0" applyNumberFormat="1" applyFill="1" applyBorder="1" applyAlignment="1" applyProtection="1">
      <alignment horizontal="center" vertical="center"/>
    </xf>
    <xf numFmtId="1" fontId="7" fillId="6" borderId="6" xfId="0" applyNumberFormat="1" applyFont="1" applyFill="1" applyBorder="1" applyAlignment="1" applyProtection="1">
      <alignment horizontal="center" vertical="center"/>
    </xf>
    <xf numFmtId="1" fontId="0" fillId="6" borderId="5" xfId="0" applyNumberFormat="1" applyFill="1" applyBorder="1" applyAlignment="1" applyProtection="1">
      <alignment horizontal="center" vertical="center"/>
    </xf>
    <xf numFmtId="1" fontId="0" fillId="6" borderId="7" xfId="0" applyNumberFormat="1" applyFill="1" applyBorder="1" applyAlignment="1" applyProtection="1">
      <alignment horizontal="center" vertical="center"/>
    </xf>
    <xf numFmtId="1" fontId="0" fillId="28" borderId="6" xfId="0" applyNumberFormat="1" applyFill="1" applyBorder="1" applyAlignment="1" applyProtection="1">
      <alignment horizontal="center" vertical="center"/>
    </xf>
    <xf numFmtId="1" fontId="0" fillId="28" borderId="5" xfId="0" applyNumberFormat="1" applyFill="1" applyBorder="1" applyAlignment="1" applyProtection="1">
      <alignment horizontal="center" vertical="center"/>
    </xf>
    <xf numFmtId="1" fontId="0" fillId="28" borderId="7" xfId="0" applyNumberFormat="1" applyFill="1" applyBorder="1" applyAlignment="1" applyProtection="1">
      <alignment horizontal="center" vertical="center"/>
    </xf>
    <xf numFmtId="0" fontId="0" fillId="0" borderId="3" xfId="0" applyBorder="1" applyProtection="1"/>
    <xf numFmtId="0" fontId="5" fillId="28" borderId="3" xfId="0" applyFont="1" applyFill="1" applyBorder="1" applyAlignment="1">
      <alignment horizontal="center" wrapText="1"/>
    </xf>
    <xf numFmtId="0" fontId="3" fillId="0" borderId="1" xfId="0" applyNumberFormat="1" applyFont="1" applyFill="1" applyBorder="1" applyAlignment="1" applyProtection="1">
      <alignment horizontal="center"/>
    </xf>
    <xf numFmtId="0" fontId="3" fillId="0" borderId="2" xfId="0" applyNumberFormat="1" applyFont="1" applyFill="1" applyBorder="1" applyAlignment="1" applyProtection="1">
      <alignment horizontal="center"/>
    </xf>
    <xf numFmtId="0" fontId="3" fillId="0" borderId="4" xfId="0" applyNumberFormat="1" applyFont="1" applyFill="1" applyBorder="1" applyAlignment="1" applyProtection="1">
      <alignment horizontal="center"/>
    </xf>
    <xf numFmtId="49" fontId="3" fillId="0" borderId="2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35" xfId="0" applyFont="1" applyBorder="1" applyAlignment="1">
      <alignment horizontal="center" vertical="top"/>
    </xf>
    <xf numFmtId="0" fontId="5" fillId="28" borderId="12" xfId="0" applyFont="1" applyFill="1" applyBorder="1" applyAlignment="1">
      <alignment horizontal="center" wrapText="1"/>
    </xf>
    <xf numFmtId="0" fontId="38" fillId="6" borderId="54" xfId="0" applyFont="1" applyFill="1" applyBorder="1" applyAlignment="1">
      <alignment horizontal="center" vertical="top"/>
    </xf>
    <xf numFmtId="0" fontId="38" fillId="6" borderId="5" xfId="0" applyFont="1" applyFill="1" applyBorder="1" applyAlignment="1">
      <alignment horizontal="center" vertical="top"/>
    </xf>
    <xf numFmtId="0" fontId="38" fillId="6" borderId="7" xfId="0" applyFont="1" applyFill="1" applyBorder="1" applyAlignment="1">
      <alignment horizontal="center" vertical="top"/>
    </xf>
    <xf numFmtId="165" fontId="23" fillId="0" borderId="0" xfId="0" applyNumberFormat="1" applyFont="1" applyFill="1" applyBorder="1" applyAlignment="1" applyProtection="1">
      <alignment horizontal="center" vertical="center"/>
    </xf>
    <xf numFmtId="0" fontId="23" fillId="0" borderId="0" xfId="0" applyFont="1" applyFill="1" applyBorder="1" applyAlignment="1" applyProtection="1">
      <alignment horizontal="center" wrapText="1"/>
    </xf>
    <xf numFmtId="0" fontId="44" fillId="0" borderId="0" xfId="0" applyFont="1" applyFill="1" applyBorder="1" applyAlignment="1" applyProtection="1"/>
    <xf numFmtId="1" fontId="23" fillId="0" borderId="0" xfId="0" applyNumberFormat="1" applyFont="1" applyFill="1" applyBorder="1" applyAlignment="1" applyProtection="1">
      <alignment horizontal="center" vertical="center"/>
    </xf>
    <xf numFmtId="49" fontId="0" fillId="27" borderId="41" xfId="0" applyNumberFormat="1" applyFill="1" applyBorder="1" applyProtection="1"/>
    <xf numFmtId="49" fontId="0" fillId="27" borderId="42" xfId="0" applyNumberFormat="1" applyFill="1" applyBorder="1" applyProtection="1"/>
    <xf numFmtId="49" fontId="0" fillId="27" borderId="40" xfId="0" applyNumberFormat="1" applyFill="1" applyBorder="1" applyProtection="1"/>
    <xf numFmtId="0" fontId="2" fillId="11" borderId="16" xfId="0" applyFont="1" applyFill="1" applyBorder="1" applyAlignment="1" applyProtection="1">
      <alignment horizontal="center" wrapText="1"/>
    </xf>
    <xf numFmtId="1" fontId="7" fillId="10" borderId="57" xfId="0" quotePrefix="1" applyNumberFormat="1" applyFont="1" applyFill="1" applyBorder="1" applyAlignment="1" applyProtection="1">
      <alignment horizontal="center" vertical="center"/>
    </xf>
    <xf numFmtId="1" fontId="0" fillId="10" borderId="44" xfId="0" applyNumberFormat="1" applyFill="1" applyBorder="1" applyAlignment="1" applyProtection="1">
      <alignment horizontal="center" vertical="center"/>
    </xf>
    <xf numFmtId="1" fontId="0" fillId="10" borderId="53" xfId="0" applyNumberFormat="1" applyFill="1" applyBorder="1" applyAlignment="1" applyProtection="1">
      <alignment horizontal="center" vertical="center"/>
    </xf>
    <xf numFmtId="1" fontId="0" fillId="12" borderId="57" xfId="0" applyNumberFormat="1" applyFill="1" applyBorder="1" applyAlignment="1" applyProtection="1">
      <alignment horizontal="center" vertical="center"/>
    </xf>
    <xf numFmtId="1" fontId="0" fillId="12" borderId="44" xfId="0" applyNumberFormat="1" applyFill="1" applyBorder="1" applyAlignment="1" applyProtection="1">
      <alignment horizontal="center" vertical="center"/>
    </xf>
    <xf numFmtId="1" fontId="0" fillId="12" borderId="53" xfId="0" applyNumberFormat="1" applyFill="1" applyBorder="1" applyAlignment="1" applyProtection="1">
      <alignment horizontal="center" vertical="center"/>
    </xf>
    <xf numFmtId="1" fontId="7" fillId="10" borderId="6" xfId="0" applyNumberFormat="1" applyFont="1" applyFill="1" applyBorder="1" applyAlignment="1" applyProtection="1">
      <alignment horizontal="center" vertical="center"/>
    </xf>
    <xf numFmtId="0" fontId="7" fillId="0" borderId="13" xfId="0" applyFont="1" applyBorder="1" applyAlignment="1" applyProtection="1">
      <alignment wrapText="1"/>
    </xf>
    <xf numFmtId="0" fontId="2" fillId="27" borderId="3" xfId="0" applyFont="1" applyFill="1" applyBorder="1" applyAlignment="1" applyProtection="1">
      <alignment horizontal="center" wrapText="1"/>
    </xf>
    <xf numFmtId="0" fontId="2" fillId="11" borderId="1" xfId="0" applyFont="1" applyFill="1" applyBorder="1" applyProtection="1"/>
    <xf numFmtId="49" fontId="7" fillId="17" borderId="40" xfId="0" applyNumberFormat="1" applyFont="1" applyFill="1" applyBorder="1" applyProtection="1"/>
    <xf numFmtId="49" fontId="7" fillId="17" borderId="6" xfId="0" applyNumberFormat="1" applyFont="1" applyFill="1" applyBorder="1" applyProtection="1"/>
    <xf numFmtId="49" fontId="7" fillId="17" borderId="38" xfId="0" applyNumberFormat="1" applyFont="1" applyFill="1" applyBorder="1" applyProtection="1"/>
    <xf numFmtId="49" fontId="7" fillId="17" borderId="41" xfId="0" applyNumberFormat="1" applyFont="1" applyFill="1" applyBorder="1" applyProtection="1"/>
    <xf numFmtId="49" fontId="7" fillId="17" borderId="5" xfId="0" applyNumberFormat="1" applyFont="1" applyFill="1" applyBorder="1" applyProtection="1"/>
    <xf numFmtId="49" fontId="7" fillId="17" borderId="29" xfId="0" applyNumberFormat="1" applyFont="1" applyFill="1" applyBorder="1" applyProtection="1"/>
    <xf numFmtId="49" fontId="0" fillId="17" borderId="5" xfId="0" applyNumberFormat="1" applyFill="1" applyBorder="1" applyProtection="1"/>
    <xf numFmtId="49" fontId="0" fillId="17" borderId="41" xfId="0" applyNumberFormat="1" applyFill="1" applyBorder="1" applyProtection="1"/>
    <xf numFmtId="49" fontId="0" fillId="17" borderId="29" xfId="0" applyNumberFormat="1" applyFill="1" applyBorder="1" applyProtection="1"/>
    <xf numFmtId="49" fontId="0" fillId="17" borderId="42" xfId="0" applyNumberFormat="1" applyFill="1" applyBorder="1" applyProtection="1"/>
    <xf numFmtId="49" fontId="0" fillId="17" borderId="7" xfId="0" applyNumberFormat="1" applyFill="1" applyBorder="1" applyProtection="1"/>
    <xf numFmtId="49" fontId="0" fillId="17" borderId="39" xfId="0" applyNumberFormat="1" applyFill="1" applyBorder="1" applyProtection="1"/>
    <xf numFmtId="0" fontId="2" fillId="11" borderId="1" xfId="0" applyFont="1" applyFill="1" applyBorder="1" applyAlignment="1" applyProtection="1">
      <alignment horizontal="center"/>
    </xf>
    <xf numFmtId="0" fontId="0" fillId="10" borderId="5" xfId="0" applyNumberFormat="1" applyFill="1" applyBorder="1" applyAlignment="1" applyProtection="1">
      <alignment horizontal="center"/>
    </xf>
    <xf numFmtId="0" fontId="0" fillId="10" borderId="7" xfId="0" applyNumberFormat="1" applyFill="1" applyBorder="1" applyAlignment="1" applyProtection="1">
      <alignment horizontal="center"/>
    </xf>
    <xf numFmtId="0" fontId="0" fillId="12" borderId="6" xfId="0" applyNumberFormat="1" applyFill="1" applyBorder="1" applyAlignment="1" applyProtection="1">
      <alignment horizontal="center"/>
    </xf>
    <xf numFmtId="0" fontId="0" fillId="12" borderId="5" xfId="0" applyNumberFormat="1" applyFill="1" applyBorder="1" applyAlignment="1" applyProtection="1">
      <alignment horizontal="center"/>
    </xf>
    <xf numFmtId="0" fontId="0" fillId="12" borderId="7" xfId="0" applyNumberFormat="1" applyFill="1" applyBorder="1" applyAlignment="1" applyProtection="1">
      <alignment horizontal="center"/>
    </xf>
    <xf numFmtId="0" fontId="7" fillId="10" borderId="6" xfId="0" applyNumberFormat="1" applyFont="1" applyFill="1" applyBorder="1" applyAlignment="1" applyProtection="1">
      <alignment horizontal="center"/>
    </xf>
    <xf numFmtId="1" fontId="7" fillId="10" borderId="6" xfId="0" applyNumberFormat="1" applyFont="1" applyFill="1" applyBorder="1" applyAlignment="1" applyProtection="1">
      <alignment horizontal="center"/>
    </xf>
    <xf numFmtId="0" fontId="3" fillId="0" borderId="8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center" vertical="center"/>
    </xf>
    <xf numFmtId="0" fontId="0" fillId="28" borderId="0" xfId="0" applyFill="1" applyBorder="1"/>
    <xf numFmtId="0" fontId="17" fillId="28" borderId="0" xfId="0" applyFont="1" applyFill="1" applyBorder="1" applyAlignment="1">
      <alignment horizontal="center" vertical="center"/>
    </xf>
    <xf numFmtId="0" fontId="3" fillId="0" borderId="9" xfId="0" applyFont="1" applyFill="1" applyBorder="1"/>
    <xf numFmtId="0" fontId="3" fillId="0" borderId="8" xfId="0" applyFont="1" applyFill="1" applyBorder="1"/>
    <xf numFmtId="0" fontId="46" fillId="0" borderId="8" xfId="0" applyFont="1" applyFill="1" applyBorder="1" applyAlignment="1"/>
    <xf numFmtId="0" fontId="46" fillId="0" borderId="9" xfId="0" applyFont="1" applyFill="1" applyBorder="1" applyAlignment="1"/>
    <xf numFmtId="0" fontId="3" fillId="0" borderId="45" xfId="0" applyFont="1" applyBorder="1" applyAlignment="1"/>
    <xf numFmtId="0" fontId="3" fillId="0" borderId="46" xfId="0" applyFont="1" applyBorder="1"/>
    <xf numFmtId="0" fontId="7" fillId="0" borderId="12" xfId="0" applyFont="1" applyBorder="1"/>
    <xf numFmtId="0" fontId="7" fillId="0" borderId="17" xfId="0" applyFont="1" applyBorder="1"/>
    <xf numFmtId="0" fontId="3" fillId="28" borderId="0" xfId="0" applyFont="1" applyFill="1" applyBorder="1" applyAlignment="1">
      <alignment horizontal="center" vertical="center"/>
    </xf>
    <xf numFmtId="0" fontId="2" fillId="28" borderId="0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0" fillId="28" borderId="15" xfId="0" applyFill="1" applyBorder="1"/>
    <xf numFmtId="0" fontId="0" fillId="28" borderId="16" xfId="0" applyFill="1" applyBorder="1"/>
    <xf numFmtId="0" fontId="0" fillId="28" borderId="0" xfId="0" applyFill="1" applyBorder="1" applyAlignment="1">
      <alignment horizontal="left" vertical="top"/>
    </xf>
    <xf numFmtId="0" fontId="0" fillId="28" borderId="11" xfId="0" applyFill="1" applyBorder="1"/>
    <xf numFmtId="0" fontId="0" fillId="28" borderId="43" xfId="0" applyFill="1" applyBorder="1"/>
    <xf numFmtId="0" fontId="16" fillId="28" borderId="0" xfId="0" applyFont="1" applyFill="1" applyBorder="1"/>
    <xf numFmtId="0" fontId="17" fillId="28" borderId="13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/>
    </xf>
    <xf numFmtId="0" fontId="29" fillId="0" borderId="43" xfId="0" applyFont="1" applyBorder="1" applyAlignment="1">
      <alignment horizontal="center"/>
    </xf>
    <xf numFmtId="0" fontId="29" fillId="0" borderId="2" xfId="0" applyFont="1" applyBorder="1" applyAlignment="1">
      <alignment horizontal="center" vertical="center"/>
    </xf>
    <xf numFmtId="165" fontId="24" fillId="0" borderId="15" xfId="0" applyNumberFormat="1" applyFont="1" applyBorder="1" applyAlignment="1">
      <alignment horizontal="center" vertical="center"/>
    </xf>
    <xf numFmtId="9" fontId="30" fillId="0" borderId="14" xfId="2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165" fontId="24" fillId="0" borderId="0" xfId="0" applyNumberFormat="1" applyFont="1" applyBorder="1" applyAlignment="1">
      <alignment horizontal="center" vertical="center"/>
    </xf>
    <xf numFmtId="9" fontId="30" fillId="0" borderId="11" xfId="2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165" fontId="24" fillId="0" borderId="13" xfId="0" applyNumberFormat="1" applyFont="1" applyBorder="1" applyAlignment="1">
      <alignment horizontal="center" vertical="center"/>
    </xf>
    <xf numFmtId="9" fontId="30" fillId="0" borderId="12" xfId="2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9" fontId="30" fillId="0" borderId="3" xfId="2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9" fontId="30" fillId="0" borderId="4" xfId="2" applyNumberFormat="1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43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9" fontId="30" fillId="0" borderId="3" xfId="2" applyFont="1" applyBorder="1" applyAlignment="1">
      <alignment horizontal="center" vertical="center"/>
    </xf>
    <xf numFmtId="9" fontId="30" fillId="0" borderId="4" xfId="2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43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7" xfId="0" applyBorder="1" applyAlignment="1">
      <alignment vertical="top"/>
    </xf>
    <xf numFmtId="2" fontId="29" fillId="0" borderId="0" xfId="0" applyNumberFormat="1" applyFont="1" applyBorder="1" applyAlignment="1">
      <alignment horizontal="center" vertical="center"/>
    </xf>
    <xf numFmtId="9" fontId="30" fillId="0" borderId="0" xfId="2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 vertical="center"/>
    </xf>
    <xf numFmtId="9" fontId="30" fillId="0" borderId="0" xfId="2" applyNumberFormat="1" applyFont="1" applyBorder="1" applyAlignment="1">
      <alignment horizontal="center" vertical="center"/>
    </xf>
    <xf numFmtId="9" fontId="30" fillId="0" borderId="0" xfId="2" applyFont="1" applyBorder="1" applyAlignment="1">
      <alignment horizontal="center" vertical="center"/>
    </xf>
    <xf numFmtId="0" fontId="24" fillId="0" borderId="0" xfId="0" applyFont="1" applyBorder="1" applyAlignment="1">
      <alignment horizontal="center"/>
    </xf>
    <xf numFmtId="2" fontId="24" fillId="0" borderId="0" xfId="0" applyNumberFormat="1" applyFont="1" applyBorder="1" applyAlignment="1">
      <alignment horizontal="center" vertical="center"/>
    </xf>
    <xf numFmtId="0" fontId="24" fillId="0" borderId="34" xfId="0" applyFont="1" applyFill="1" applyBorder="1"/>
    <xf numFmtId="2" fontId="24" fillId="0" borderId="61" xfId="0" applyNumberFormat="1" applyFont="1" applyBorder="1" applyAlignment="1">
      <alignment horizontal="center" vertical="center"/>
    </xf>
    <xf numFmtId="165" fontId="24" fillId="0" borderId="61" xfId="0" applyNumberFormat="1" applyFont="1" applyBorder="1" applyAlignment="1">
      <alignment horizontal="center" vertical="center"/>
    </xf>
    <xf numFmtId="9" fontId="30" fillId="0" borderId="61" xfId="2" applyFont="1" applyBorder="1" applyAlignment="1">
      <alignment horizontal="center"/>
    </xf>
    <xf numFmtId="0" fontId="24" fillId="0" borderId="35" xfId="0" applyFont="1" applyBorder="1" applyAlignment="1">
      <alignment horizontal="center"/>
    </xf>
    <xf numFmtId="0" fontId="47" fillId="0" borderId="0" xfId="0" applyFont="1"/>
    <xf numFmtId="0" fontId="24" fillId="0" borderId="8" xfId="0" applyFont="1" applyFill="1" applyBorder="1"/>
    <xf numFmtId="165" fontId="24" fillId="0" borderId="50" xfId="0" applyNumberFormat="1" applyFont="1" applyBorder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/>
    </xf>
    <xf numFmtId="0" fontId="7" fillId="0" borderId="33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0" fontId="7" fillId="0" borderId="26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3" fillId="6" borderId="50" xfId="0" applyFont="1" applyFill="1" applyBorder="1" applyAlignment="1">
      <alignment horizontal="left" vertical="center"/>
    </xf>
    <xf numFmtId="0" fontId="3" fillId="6" borderId="35" xfId="0" applyFont="1" applyFill="1" applyBorder="1" applyAlignment="1">
      <alignment horizontal="center" vertical="center"/>
    </xf>
    <xf numFmtId="0" fontId="3" fillId="29" borderId="34" xfId="0" applyFont="1" applyFill="1" applyBorder="1" applyAlignment="1">
      <alignment horizontal="left" vertical="center"/>
    </xf>
    <xf numFmtId="0" fontId="3" fillId="29" borderId="35" xfId="0" applyFont="1" applyFill="1" applyBorder="1" applyAlignment="1">
      <alignment horizontal="center" vertical="center" wrapText="1"/>
    </xf>
    <xf numFmtId="0" fontId="43" fillId="28" borderId="10" xfId="0" applyFont="1" applyFill="1" applyBorder="1" applyAlignment="1" applyProtection="1">
      <alignment horizontal="center" wrapText="1"/>
    </xf>
    <xf numFmtId="1" fontId="21" fillId="6" borderId="36" xfId="0" applyNumberFormat="1" applyFont="1" applyFill="1" applyBorder="1" applyAlignment="1" applyProtection="1">
      <alignment horizontal="center" vertical="center"/>
    </xf>
    <xf numFmtId="1" fontId="21" fillId="6" borderId="28" xfId="0" applyNumberFormat="1" applyFont="1" applyFill="1" applyBorder="1" applyAlignment="1" applyProtection="1">
      <alignment horizontal="center" vertical="center"/>
    </xf>
    <xf numFmtId="1" fontId="21" fillId="6" borderId="37" xfId="0" applyNumberFormat="1" applyFont="1" applyFill="1" applyBorder="1" applyAlignment="1" applyProtection="1">
      <alignment horizontal="center" vertical="center"/>
    </xf>
    <xf numFmtId="1" fontId="21" fillId="28" borderId="36" xfId="0" applyNumberFormat="1" applyFont="1" applyFill="1" applyBorder="1" applyAlignment="1" applyProtection="1">
      <alignment horizontal="center" vertical="center"/>
    </xf>
    <xf numFmtId="1" fontId="21" fillId="28" borderId="28" xfId="0" applyNumberFormat="1" applyFont="1" applyFill="1" applyBorder="1" applyAlignment="1" applyProtection="1">
      <alignment horizontal="center" vertical="center"/>
    </xf>
    <xf numFmtId="1" fontId="21" fillId="28" borderId="37" xfId="0" applyNumberFormat="1" applyFont="1" applyFill="1" applyBorder="1" applyAlignment="1" applyProtection="1">
      <alignment horizontal="center" vertical="center"/>
    </xf>
    <xf numFmtId="0" fontId="25" fillId="28" borderId="3" xfId="0" applyFont="1" applyFill="1" applyBorder="1" applyAlignment="1">
      <alignment horizontal="center" wrapText="1"/>
    </xf>
    <xf numFmtId="49" fontId="21" fillId="0" borderId="2" xfId="0" applyNumberFormat="1" applyFont="1" applyFill="1" applyBorder="1" applyAlignment="1">
      <alignment horizontal="center" vertical="center"/>
    </xf>
    <xf numFmtId="49" fontId="21" fillId="0" borderId="1" xfId="0" applyNumberFormat="1" applyFont="1" applyFill="1" applyBorder="1" applyAlignment="1">
      <alignment horizontal="center" vertical="center"/>
    </xf>
    <xf numFmtId="49" fontId="21" fillId="0" borderId="4" xfId="0" applyNumberFormat="1" applyFont="1" applyFill="1" applyBorder="1" applyAlignment="1">
      <alignment horizontal="center" vertical="center"/>
    </xf>
    <xf numFmtId="49" fontId="21" fillId="0" borderId="1" xfId="0" applyNumberFormat="1" applyFont="1" applyFill="1" applyBorder="1" applyAlignment="1" applyProtection="1">
      <alignment horizontal="center"/>
    </xf>
    <xf numFmtId="49" fontId="21" fillId="0" borderId="2" xfId="0" applyNumberFormat="1" applyFont="1" applyFill="1" applyBorder="1" applyAlignment="1" applyProtection="1">
      <alignment horizontal="center"/>
    </xf>
    <xf numFmtId="49" fontId="21" fillId="0" borderId="4" xfId="0" applyNumberFormat="1" applyFont="1" applyFill="1" applyBorder="1" applyAlignment="1" applyProtection="1">
      <alignment horizontal="center"/>
    </xf>
    <xf numFmtId="0" fontId="3" fillId="6" borderId="8" xfId="0" applyFont="1" applyFill="1" applyBorder="1" applyAlignment="1">
      <alignment horizontal="center" vertical="top"/>
    </xf>
    <xf numFmtId="49" fontId="7" fillId="6" borderId="51" xfId="0" applyNumberFormat="1" applyFont="1" applyFill="1" applyBorder="1" applyAlignment="1">
      <alignment horizontal="center" vertical="center"/>
    </xf>
    <xf numFmtId="49" fontId="7" fillId="6" borderId="41" xfId="0" applyNumberFormat="1" applyFont="1" applyFill="1" applyBorder="1" applyAlignment="1">
      <alignment horizontal="center" vertical="center"/>
    </xf>
    <xf numFmtId="49" fontId="7" fillId="6" borderId="42" xfId="0" applyNumberFormat="1" applyFont="1" applyFill="1" applyBorder="1" applyAlignment="1">
      <alignment horizontal="center" vertical="center"/>
    </xf>
    <xf numFmtId="0" fontId="3" fillId="6" borderId="34" xfId="0" applyFont="1" applyFill="1" applyBorder="1" applyAlignment="1">
      <alignment horizontal="center" vertical="top"/>
    </xf>
    <xf numFmtId="0" fontId="7" fillId="6" borderId="32" xfId="0" applyNumberFormat="1" applyFont="1" applyFill="1" applyBorder="1" applyAlignment="1">
      <alignment horizontal="center" vertical="center"/>
    </xf>
    <xf numFmtId="0" fontId="7" fillId="6" borderId="25" xfId="0" applyNumberFormat="1" applyFont="1" applyFill="1" applyBorder="1" applyAlignment="1">
      <alignment horizontal="center" vertical="center"/>
    </xf>
    <xf numFmtId="14" fontId="17" fillId="0" borderId="43" xfId="0" applyNumberFormat="1" applyFont="1" applyBorder="1" applyAlignment="1">
      <alignment horizontal="left" vertical="top"/>
    </xf>
    <xf numFmtId="0" fontId="48" fillId="0" borderId="0" xfId="0" applyFont="1"/>
    <xf numFmtId="0" fontId="48" fillId="28" borderId="14" xfId="0" applyFont="1" applyFill="1" applyBorder="1"/>
    <xf numFmtId="0" fontId="7" fillId="0" borderId="0" xfId="0" applyFont="1" applyProtection="1"/>
    <xf numFmtId="0" fontId="0" fillId="0" borderId="14" xfId="0" applyBorder="1" applyProtection="1"/>
    <xf numFmtId="0" fontId="0" fillId="0" borderId="15" xfId="0" applyBorder="1" applyProtection="1"/>
    <xf numFmtId="0" fontId="0" fillId="0" borderId="16" xfId="0" applyBorder="1" applyProtection="1"/>
    <xf numFmtId="0" fontId="0" fillId="0" borderId="11" xfId="0" applyBorder="1" applyProtection="1"/>
    <xf numFmtId="0" fontId="0" fillId="0" borderId="43" xfId="0" applyBorder="1" applyProtection="1"/>
    <xf numFmtId="0" fontId="0" fillId="0" borderId="12" xfId="0" applyBorder="1" applyProtection="1"/>
    <xf numFmtId="0" fontId="0" fillId="0" borderId="13" xfId="0" applyBorder="1" applyProtection="1"/>
    <xf numFmtId="0" fontId="0" fillId="0" borderId="17" xfId="0" applyBorder="1" applyProtection="1"/>
    <xf numFmtId="0" fontId="3" fillId="0" borderId="0" xfId="0" applyFont="1" applyProtection="1"/>
    <xf numFmtId="0" fontId="21" fillId="0" borderId="0" xfId="0" applyFont="1" applyAlignment="1" applyProtection="1">
      <alignment horizontal="left" vertical="top" wrapText="1"/>
    </xf>
    <xf numFmtId="0" fontId="19" fillId="0" borderId="0" xfId="0" applyFont="1" applyProtection="1"/>
    <xf numFmtId="0" fontId="21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19" fillId="0" borderId="0" xfId="0" applyFont="1" applyFill="1" applyBorder="1" applyAlignment="1" applyProtection="1">
      <alignment horizontal="left" vertical="center"/>
    </xf>
    <xf numFmtId="0" fontId="7" fillId="0" borderId="0" xfId="0" applyFont="1" applyBorder="1" applyAlignment="1" applyProtection="1">
      <alignment wrapText="1"/>
    </xf>
    <xf numFmtId="0" fontId="16" fillId="0" borderId="0" xfId="0" applyFont="1" applyFill="1" applyAlignment="1">
      <alignment horizontal="left" vertical="top" wrapText="1"/>
    </xf>
    <xf numFmtId="0" fontId="21" fillId="26" borderId="2" xfId="0" applyFont="1" applyFill="1" applyBorder="1" applyAlignment="1">
      <alignment horizontal="center" vertical="top" wrapText="1"/>
    </xf>
    <xf numFmtId="0" fontId="21" fillId="26" borderId="3" xfId="0" applyFont="1" applyFill="1" applyBorder="1" applyAlignment="1">
      <alignment horizontal="center" vertical="top" wrapText="1"/>
    </xf>
    <xf numFmtId="0" fontId="21" fillId="26" borderId="4" xfId="0" applyFont="1" applyFill="1" applyBorder="1" applyAlignment="1">
      <alignment horizontal="center" vertical="top" wrapText="1"/>
    </xf>
    <xf numFmtId="0" fontId="2" fillId="26" borderId="25" xfId="0" applyFont="1" applyFill="1" applyBorder="1" applyAlignment="1">
      <alignment horizontal="center" vertical="top" wrapText="1"/>
    </xf>
    <xf numFmtId="0" fontId="2" fillId="26" borderId="27" xfId="0" applyFont="1" applyFill="1" applyBorder="1" applyAlignment="1">
      <alignment horizontal="center" vertical="top" wrapText="1"/>
    </xf>
    <xf numFmtId="0" fontId="3" fillId="3" borderId="14" xfId="0" applyFont="1" applyFill="1" applyBorder="1" applyAlignment="1">
      <alignment horizontal="center" vertical="top" wrapText="1"/>
    </xf>
    <xf numFmtId="0" fontId="3" fillId="3" borderId="11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3" fillId="26" borderId="2" xfId="0" applyFont="1" applyFill="1" applyBorder="1" applyAlignment="1">
      <alignment horizontal="center" vertical="top" wrapText="1"/>
    </xf>
    <xf numFmtId="0" fontId="3" fillId="26" borderId="3" xfId="0" applyFont="1" applyFill="1" applyBorder="1" applyAlignment="1">
      <alignment horizontal="center" vertical="top" wrapText="1"/>
    </xf>
    <xf numFmtId="0" fontId="3" fillId="26" borderId="4" xfId="0" applyFont="1" applyFill="1" applyBorder="1" applyAlignment="1">
      <alignment horizontal="center" vertical="top" wrapText="1"/>
    </xf>
    <xf numFmtId="0" fontId="7" fillId="26" borderId="2" xfId="0" applyFont="1" applyFill="1" applyBorder="1" applyAlignment="1">
      <alignment horizontal="center" vertical="top" wrapText="1"/>
    </xf>
    <xf numFmtId="0" fontId="7" fillId="26" borderId="3" xfId="0" applyFont="1" applyFill="1" applyBorder="1" applyAlignment="1">
      <alignment horizontal="center" vertical="top" wrapText="1"/>
    </xf>
    <xf numFmtId="0" fontId="7" fillId="26" borderId="4" xfId="0" applyFont="1" applyFill="1" applyBorder="1" applyAlignment="1">
      <alignment horizontal="center" vertical="top" wrapText="1"/>
    </xf>
    <xf numFmtId="0" fontId="3" fillId="26" borderId="29" xfId="0" applyFont="1" applyFill="1" applyBorder="1" applyAlignment="1">
      <alignment horizontal="left" vertical="top" wrapText="1"/>
    </xf>
    <xf numFmtId="0" fontId="3" fillId="26" borderId="44" xfId="0" applyFont="1" applyFill="1" applyBorder="1" applyAlignment="1">
      <alignment horizontal="left" vertical="top" wrapText="1"/>
    </xf>
    <xf numFmtId="0" fontId="7" fillId="26" borderId="14" xfId="0" applyFont="1" applyFill="1" applyBorder="1" applyAlignment="1">
      <alignment horizontal="center" vertical="top" wrapText="1"/>
    </xf>
    <xf numFmtId="0" fontId="7" fillId="26" borderId="15" xfId="0" applyFont="1" applyFill="1" applyBorder="1" applyAlignment="1">
      <alignment horizontal="center" vertical="top" wrapText="1"/>
    </xf>
    <xf numFmtId="0" fontId="7" fillId="26" borderId="16" xfId="0" applyFont="1" applyFill="1" applyBorder="1" applyAlignment="1">
      <alignment horizontal="center" vertical="top" wrapText="1"/>
    </xf>
    <xf numFmtId="0" fontId="7" fillId="26" borderId="12" xfId="0" applyFont="1" applyFill="1" applyBorder="1" applyAlignment="1">
      <alignment horizontal="center" vertical="top" wrapText="1"/>
    </xf>
    <xf numFmtId="0" fontId="7" fillId="26" borderId="13" xfId="0" applyFont="1" applyFill="1" applyBorder="1" applyAlignment="1">
      <alignment horizontal="center" vertical="top" wrapText="1"/>
    </xf>
    <xf numFmtId="0" fontId="7" fillId="26" borderId="17" xfId="0" applyFont="1" applyFill="1" applyBorder="1" applyAlignment="1">
      <alignment horizontal="center" vertical="top" wrapText="1"/>
    </xf>
    <xf numFmtId="0" fontId="7" fillId="3" borderId="14" xfId="0" applyFont="1" applyFill="1" applyBorder="1" applyAlignment="1">
      <alignment horizontal="left" vertical="top"/>
    </xf>
    <xf numFmtId="0" fontId="7" fillId="3" borderId="15" xfId="0" applyFont="1" applyFill="1" applyBorder="1" applyAlignment="1">
      <alignment horizontal="left" vertical="top"/>
    </xf>
    <xf numFmtId="0" fontId="7" fillId="3" borderId="16" xfId="0" applyFont="1" applyFill="1" applyBorder="1" applyAlignment="1">
      <alignment horizontal="left" vertical="top"/>
    </xf>
    <xf numFmtId="0" fontId="35" fillId="3" borderId="2" xfId="0" applyFont="1" applyFill="1" applyBorder="1" applyAlignment="1">
      <alignment horizontal="center" vertical="top" wrapText="1"/>
    </xf>
    <xf numFmtId="0" fontId="35" fillId="3" borderId="3" xfId="0" applyFont="1" applyFill="1" applyBorder="1" applyAlignment="1">
      <alignment horizontal="center" vertical="top" wrapText="1"/>
    </xf>
    <xf numFmtId="0" fontId="35" fillId="3" borderId="4" xfId="0" applyFont="1" applyFill="1" applyBorder="1" applyAlignment="1">
      <alignment horizontal="center" vertical="top" wrapText="1"/>
    </xf>
    <xf numFmtId="0" fontId="35" fillId="26" borderId="2" xfId="0" applyFont="1" applyFill="1" applyBorder="1" applyAlignment="1">
      <alignment horizontal="center" vertical="top" wrapText="1"/>
    </xf>
    <xf numFmtId="0" fontId="35" fillId="26" borderId="3" xfId="0" applyFont="1" applyFill="1" applyBorder="1" applyAlignment="1">
      <alignment horizontal="center" vertical="top" wrapText="1"/>
    </xf>
    <xf numFmtId="0" fontId="35" fillId="26" borderId="4" xfId="0" applyFont="1" applyFill="1" applyBorder="1" applyAlignment="1">
      <alignment horizontal="center" vertical="top" wrapText="1"/>
    </xf>
    <xf numFmtId="0" fontId="2" fillId="26" borderId="21" xfId="0" applyFont="1" applyFill="1" applyBorder="1" applyAlignment="1">
      <alignment horizontal="center" vertical="top" wrapText="1"/>
    </xf>
    <xf numFmtId="0" fontId="2" fillId="26" borderId="52" xfId="0" applyFont="1" applyFill="1" applyBorder="1" applyAlignment="1">
      <alignment horizontal="center" vertical="top" wrapText="1"/>
    </xf>
    <xf numFmtId="0" fontId="2" fillId="3" borderId="34" xfId="0" applyFont="1" applyFill="1" applyBorder="1" applyAlignment="1">
      <alignment horizontal="center" vertical="top" wrapText="1"/>
    </xf>
    <xf numFmtId="0" fontId="2" fillId="3" borderId="35" xfId="0" applyFont="1" applyFill="1" applyBorder="1" applyAlignment="1">
      <alignment horizontal="center" vertical="top" wrapText="1"/>
    </xf>
    <xf numFmtId="0" fontId="2" fillId="26" borderId="18" xfId="0" applyFont="1" applyFill="1" applyBorder="1" applyAlignment="1">
      <alignment horizontal="center" vertical="top" wrapText="1"/>
    </xf>
    <xf numFmtId="0" fontId="2" fillId="26" borderId="55" xfId="0" applyFont="1" applyFill="1" applyBorder="1" applyAlignment="1">
      <alignment horizontal="center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43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0" fillId="6" borderId="8" xfId="0" applyFill="1" applyBorder="1" applyAlignment="1">
      <alignment horizontal="center" vertical="top" wrapText="1"/>
    </xf>
    <xf numFmtId="0" fontId="0" fillId="6" borderId="9" xfId="0" applyFill="1" applyBorder="1" applyAlignment="1">
      <alignment horizontal="center" vertical="top" wrapText="1"/>
    </xf>
    <xf numFmtId="0" fontId="0" fillId="6" borderId="10" xfId="0" applyFill="1" applyBorder="1" applyAlignment="1">
      <alignment horizontal="center" vertical="top" wrapText="1"/>
    </xf>
    <xf numFmtId="0" fontId="7" fillId="0" borderId="14" xfId="0" applyFont="1" applyFill="1" applyBorder="1" applyAlignment="1">
      <alignment horizontal="left" vertical="top"/>
    </xf>
    <xf numFmtId="0" fontId="7" fillId="0" borderId="16" xfId="0" applyFont="1" applyFill="1" applyBorder="1" applyAlignment="1">
      <alignment horizontal="left" vertical="top"/>
    </xf>
    <xf numFmtId="0" fontId="2" fillId="7" borderId="14" xfId="0" applyFont="1" applyFill="1" applyBorder="1" applyAlignment="1">
      <alignment horizontal="center" vertical="top"/>
    </xf>
    <xf numFmtId="0" fontId="2" fillId="7" borderId="15" xfId="0" applyFont="1" applyFill="1" applyBorder="1" applyAlignment="1">
      <alignment horizontal="center" vertical="top"/>
    </xf>
    <xf numFmtId="0" fontId="2" fillId="7" borderId="16" xfId="0" applyFont="1" applyFill="1" applyBorder="1" applyAlignment="1">
      <alignment horizontal="center" vertical="top"/>
    </xf>
    <xf numFmtId="0" fontId="7" fillId="7" borderId="11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horizontal="center" wrapText="1"/>
    </xf>
    <xf numFmtId="0" fontId="7" fillId="7" borderId="43" xfId="0" applyFont="1" applyFill="1" applyBorder="1" applyAlignment="1">
      <alignment horizontal="center" wrapText="1"/>
    </xf>
    <xf numFmtId="0" fontId="7" fillId="7" borderId="12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left" vertical="top" wrapText="1"/>
    </xf>
    <xf numFmtId="0" fontId="3" fillId="6" borderId="9" xfId="0" applyFont="1" applyFill="1" applyBorder="1" applyAlignment="1">
      <alignment horizontal="left" vertical="top" wrapText="1"/>
    </xf>
    <xf numFmtId="0" fontId="3" fillId="6" borderId="10" xfId="0" applyFont="1" applyFill="1" applyBorder="1" applyAlignment="1">
      <alignment horizontal="left" vertical="top" wrapText="1"/>
    </xf>
    <xf numFmtId="0" fontId="12" fillId="6" borderId="8" xfId="0" applyFont="1" applyFill="1" applyBorder="1" applyAlignment="1" applyProtection="1">
      <alignment horizontal="center" wrapText="1"/>
    </xf>
    <xf numFmtId="0" fontId="12" fillId="6" borderId="9" xfId="0" applyFont="1" applyFill="1" applyBorder="1" applyAlignment="1" applyProtection="1">
      <alignment horizontal="center" wrapText="1"/>
    </xf>
    <xf numFmtId="0" fontId="12" fillId="6" borderId="10" xfId="0" applyFont="1" applyFill="1" applyBorder="1" applyAlignment="1" applyProtection="1">
      <alignment horizontal="center" wrapText="1"/>
    </xf>
    <xf numFmtId="0" fontId="7" fillId="0" borderId="13" xfId="0" applyFont="1" applyBorder="1" applyAlignment="1" applyProtection="1">
      <alignment horizontal="center" vertical="top" wrapText="1"/>
    </xf>
    <xf numFmtId="0" fontId="0" fillId="0" borderId="13" xfId="0" applyBorder="1" applyAlignment="1" applyProtection="1">
      <alignment horizontal="center" vertical="top" wrapText="1"/>
    </xf>
    <xf numFmtId="0" fontId="7" fillId="0" borderId="13" xfId="0" applyFont="1" applyBorder="1" applyAlignment="1" applyProtection="1">
      <alignment horizontal="center" wrapText="1"/>
    </xf>
    <xf numFmtId="0" fontId="0" fillId="28" borderId="2" xfId="0" applyNumberFormat="1" applyFill="1" applyBorder="1" applyAlignment="1" applyProtection="1">
      <alignment horizontal="center"/>
    </xf>
    <xf numFmtId="0" fontId="0" fillId="28" borderId="3" xfId="0" applyNumberFormat="1" applyFill="1" applyBorder="1" applyAlignment="1" applyProtection="1">
      <alignment horizontal="center"/>
    </xf>
    <xf numFmtId="0" fontId="0" fillId="28" borderId="4" xfId="0" applyNumberFormat="1" applyFill="1" applyBorder="1" applyAlignment="1" applyProtection="1">
      <alignment horizontal="center"/>
    </xf>
    <xf numFmtId="0" fontId="43" fillId="17" borderId="8" xfId="0" applyFont="1" applyFill="1" applyBorder="1" applyAlignment="1" applyProtection="1">
      <alignment horizontal="center" wrapText="1"/>
    </xf>
    <xf numFmtId="0" fontId="43" fillId="17" borderId="9" xfId="0" applyFont="1" applyFill="1" applyBorder="1" applyAlignment="1" applyProtection="1">
      <alignment horizontal="center" wrapText="1"/>
    </xf>
    <xf numFmtId="0" fontId="43" fillId="17" borderId="10" xfId="0" applyFont="1" applyFill="1" applyBorder="1" applyAlignment="1" applyProtection="1">
      <alignment horizontal="center" wrapText="1"/>
    </xf>
    <xf numFmtId="0" fontId="3" fillId="4" borderId="27" xfId="0" applyFont="1" applyFill="1" applyBorder="1" applyAlignment="1" applyProtection="1">
      <alignment horizontal="center" vertical="center"/>
    </xf>
    <xf numFmtId="0" fontId="3" fillId="4" borderId="44" xfId="0" applyFont="1" applyFill="1" applyBorder="1" applyAlignment="1" applyProtection="1">
      <alignment horizontal="center" vertical="center"/>
    </xf>
    <xf numFmtId="0" fontId="21" fillId="4" borderId="41" xfId="0" applyFont="1" applyFill="1" applyBorder="1" applyAlignment="1" applyProtection="1">
      <alignment horizontal="center" vertical="center"/>
    </xf>
    <xf numFmtId="0" fontId="21" fillId="4" borderId="44" xfId="0" applyFont="1" applyFill="1" applyBorder="1" applyAlignment="1" applyProtection="1">
      <alignment horizontal="center" vertical="center"/>
    </xf>
    <xf numFmtId="0" fontId="7" fillId="0" borderId="0" xfId="0" applyFont="1" applyAlignment="1" applyProtection="1">
      <alignment horizontal="left" vertical="top" wrapText="1"/>
    </xf>
    <xf numFmtId="0" fontId="3" fillId="4" borderId="41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46" fillId="0" borderId="0" xfId="0" applyFont="1" applyAlignment="1" applyProtection="1">
      <alignment horizontal="center"/>
    </xf>
    <xf numFmtId="0" fontId="12" fillId="11" borderId="8" xfId="0" applyFont="1" applyFill="1" applyBorder="1" applyAlignment="1" applyProtection="1">
      <alignment horizontal="center" vertical="center" wrapText="1"/>
    </xf>
    <xf numFmtId="0" fontId="12" fillId="11" borderId="9" xfId="0" applyFont="1" applyFill="1" applyBorder="1" applyAlignment="1" applyProtection="1">
      <alignment horizontal="center" vertical="center" wrapText="1"/>
    </xf>
    <xf numFmtId="0" fontId="12" fillId="11" borderId="10" xfId="0" applyFont="1" applyFill="1" applyBorder="1" applyAlignment="1" applyProtection="1">
      <alignment horizontal="center" vertical="center" wrapText="1"/>
    </xf>
    <xf numFmtId="0" fontId="21" fillId="4" borderId="42" xfId="0" applyFont="1" applyFill="1" applyBorder="1" applyAlignment="1" applyProtection="1">
      <alignment horizontal="center" vertical="center"/>
    </xf>
    <xf numFmtId="0" fontId="21" fillId="4" borderId="53" xfId="0" applyFont="1" applyFill="1" applyBorder="1" applyAlignment="1" applyProtection="1">
      <alignment horizontal="center" vertical="center"/>
    </xf>
    <xf numFmtId="0" fontId="3" fillId="4" borderId="42" xfId="0" applyFon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center" vertical="center"/>
    </xf>
    <xf numFmtId="0" fontId="45" fillId="17" borderId="8" xfId="0" applyFont="1" applyFill="1" applyBorder="1" applyAlignment="1" applyProtection="1">
      <alignment horizontal="center" vertical="center" wrapText="1"/>
    </xf>
    <xf numFmtId="0" fontId="45" fillId="17" borderId="9" xfId="0" applyFont="1" applyFill="1" applyBorder="1" applyAlignment="1" applyProtection="1">
      <alignment horizontal="center" vertical="center" wrapText="1"/>
    </xf>
    <xf numFmtId="0" fontId="45" fillId="17" borderId="10" xfId="0" applyFont="1" applyFill="1" applyBorder="1" applyAlignment="1" applyProtection="1">
      <alignment horizontal="center" vertical="center" wrapText="1"/>
    </xf>
    <xf numFmtId="0" fontId="3" fillId="10" borderId="14" xfId="0" applyFont="1" applyFill="1" applyBorder="1" applyAlignment="1" applyProtection="1">
      <alignment horizontal="center" vertical="center" wrapText="1"/>
    </xf>
    <xf numFmtId="0" fontId="3" fillId="10" borderId="16" xfId="0" applyFont="1" applyFill="1" applyBorder="1" applyAlignment="1" applyProtection="1">
      <alignment horizontal="center" vertical="center" wrapText="1"/>
    </xf>
    <xf numFmtId="0" fontId="3" fillId="10" borderId="12" xfId="0" applyFont="1" applyFill="1" applyBorder="1" applyAlignment="1" applyProtection="1">
      <alignment horizontal="center" vertical="center" wrapText="1"/>
    </xf>
    <xf numFmtId="0" fontId="3" fillId="10" borderId="17" xfId="0" applyFont="1" applyFill="1" applyBorder="1" applyAlignment="1" applyProtection="1">
      <alignment horizontal="center" vertical="center" wrapText="1"/>
    </xf>
    <xf numFmtId="0" fontId="3" fillId="4" borderId="53" xfId="0" applyFont="1" applyFill="1" applyBorder="1" applyAlignment="1" applyProtection="1">
      <alignment horizontal="center" vertical="center"/>
    </xf>
    <xf numFmtId="0" fontId="4" fillId="11" borderId="14" xfId="0" applyFont="1" applyFill="1" applyBorder="1" applyAlignment="1" applyProtection="1">
      <alignment horizontal="center" vertical="center" wrapText="1"/>
    </xf>
    <xf numFmtId="0" fontId="4" fillId="11" borderId="15" xfId="0" applyFont="1" applyFill="1" applyBorder="1" applyAlignment="1" applyProtection="1">
      <alignment horizontal="center" vertical="center" wrapText="1"/>
    </xf>
    <xf numFmtId="0" fontId="4" fillId="11" borderId="16" xfId="0" applyFont="1" applyFill="1" applyBorder="1" applyAlignment="1" applyProtection="1">
      <alignment horizontal="center" vertical="center" wrapText="1"/>
    </xf>
    <xf numFmtId="0" fontId="4" fillId="11" borderId="12" xfId="0" applyFont="1" applyFill="1" applyBorder="1" applyAlignment="1" applyProtection="1">
      <alignment horizontal="center" vertical="center" wrapText="1"/>
    </xf>
    <xf numFmtId="0" fontId="4" fillId="11" borderId="13" xfId="0" applyFont="1" applyFill="1" applyBorder="1" applyAlignment="1" applyProtection="1">
      <alignment horizontal="center" vertical="center" wrapText="1"/>
    </xf>
    <xf numFmtId="0" fontId="4" fillId="11" borderId="17" xfId="0" applyFont="1" applyFill="1" applyBorder="1" applyAlignment="1" applyProtection="1">
      <alignment horizontal="center" vertical="center" wrapText="1"/>
    </xf>
    <xf numFmtId="0" fontId="21" fillId="10" borderId="14" xfId="0" applyFont="1" applyFill="1" applyBorder="1" applyAlignment="1" applyProtection="1">
      <alignment horizontal="center" vertical="center" wrapText="1"/>
    </xf>
    <xf numFmtId="0" fontId="21" fillId="10" borderId="16" xfId="0" applyFont="1" applyFill="1" applyBorder="1" applyAlignment="1" applyProtection="1">
      <alignment horizontal="center" vertical="center" wrapText="1"/>
    </xf>
    <xf numFmtId="0" fontId="21" fillId="10" borderId="12" xfId="0" applyFont="1" applyFill="1" applyBorder="1" applyAlignment="1" applyProtection="1">
      <alignment horizontal="center" vertical="center" wrapText="1"/>
    </xf>
    <xf numFmtId="0" fontId="21" fillId="10" borderId="17" xfId="0" applyFont="1" applyFill="1" applyBorder="1" applyAlignment="1" applyProtection="1">
      <alignment horizontal="center" vertical="center" wrapText="1"/>
    </xf>
    <xf numFmtId="0" fontId="49" fillId="10" borderId="14" xfId="0" applyFont="1" applyFill="1" applyBorder="1" applyAlignment="1" applyProtection="1">
      <alignment horizontal="center" vertical="center" wrapText="1"/>
    </xf>
    <xf numFmtId="0" fontId="49" fillId="10" borderId="59" xfId="0" applyFont="1" applyFill="1" applyBorder="1" applyAlignment="1" applyProtection="1">
      <alignment horizontal="center" vertical="center" wrapText="1"/>
    </xf>
    <xf numFmtId="0" fontId="49" fillId="10" borderId="12" xfId="0" applyFont="1" applyFill="1" applyBorder="1" applyAlignment="1" applyProtection="1">
      <alignment horizontal="center" vertical="center" wrapText="1"/>
    </xf>
    <xf numFmtId="0" fontId="49" fillId="10" borderId="60" xfId="0" applyFont="1" applyFill="1" applyBorder="1" applyAlignment="1" applyProtection="1">
      <alignment horizontal="center" vertical="center" wrapText="1"/>
    </xf>
    <xf numFmtId="0" fontId="49" fillId="10" borderId="56" xfId="0" applyFont="1" applyFill="1" applyBorder="1" applyAlignment="1" applyProtection="1">
      <alignment horizontal="center" vertical="center" wrapText="1"/>
    </xf>
    <xf numFmtId="0" fontId="49" fillId="10" borderId="16" xfId="0" applyFont="1" applyFill="1" applyBorder="1" applyAlignment="1" applyProtection="1">
      <alignment horizontal="center" vertical="center" wrapText="1"/>
    </xf>
    <xf numFmtId="0" fontId="49" fillId="10" borderId="58" xfId="0" applyFont="1" applyFill="1" applyBorder="1" applyAlignment="1" applyProtection="1">
      <alignment horizontal="center" vertical="center" wrapText="1"/>
    </xf>
    <xf numFmtId="0" fontId="49" fillId="10" borderId="17" xfId="0" applyFont="1" applyFill="1" applyBorder="1" applyAlignment="1" applyProtection="1">
      <alignment horizontal="center" vertical="center" wrapText="1"/>
    </xf>
    <xf numFmtId="0" fontId="3" fillId="4" borderId="52" xfId="0" applyFont="1" applyFill="1" applyBorder="1" applyAlignment="1" applyProtection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top" wrapText="1"/>
    </xf>
    <xf numFmtId="0" fontId="2" fillId="0" borderId="43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43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43" xfId="0" applyFont="1" applyBorder="1" applyAlignment="1">
      <alignment horizontal="left" vertical="top"/>
    </xf>
    <xf numFmtId="0" fontId="12" fillId="0" borderId="0" xfId="0" applyFont="1" applyBorder="1" applyAlignment="1">
      <alignment horizontal="left" vertical="top" wrapText="1"/>
    </xf>
    <xf numFmtId="0" fontId="12" fillId="0" borderId="43" xfId="0" applyFont="1" applyBorder="1" applyAlignment="1">
      <alignment horizontal="left" vertical="top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4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29" borderId="14" xfId="0" applyFont="1" applyFill="1" applyBorder="1" applyAlignment="1">
      <alignment horizontal="center" vertical="center" wrapText="1"/>
    </xf>
    <xf numFmtId="0" fontId="3" fillId="29" borderId="16" xfId="0" applyFont="1" applyFill="1" applyBorder="1" applyAlignment="1">
      <alignment horizontal="center" vertical="center" wrapText="1"/>
    </xf>
    <xf numFmtId="0" fontId="3" fillId="29" borderId="11" xfId="0" applyFont="1" applyFill="1" applyBorder="1" applyAlignment="1">
      <alignment horizontal="center" vertical="center" wrapText="1"/>
    </xf>
    <xf numFmtId="0" fontId="3" fillId="29" borderId="43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2" fillId="29" borderId="8" xfId="0" applyFont="1" applyFill="1" applyBorder="1" applyAlignment="1">
      <alignment horizontal="center" vertical="center"/>
    </xf>
    <xf numFmtId="0" fontId="2" fillId="29" borderId="10" xfId="0" applyFont="1" applyFill="1" applyBorder="1" applyAlignment="1">
      <alignment horizontal="center" vertical="center"/>
    </xf>
    <xf numFmtId="0" fontId="17" fillId="29" borderId="11" xfId="0" applyFont="1" applyFill="1" applyBorder="1" applyAlignment="1">
      <alignment horizontal="center" vertical="center"/>
    </xf>
    <xf numFmtId="0" fontId="17" fillId="29" borderId="43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7" fillId="6" borderId="17" xfId="0" applyFont="1" applyFill="1" applyBorder="1" applyAlignment="1">
      <alignment horizontal="center" vertical="center"/>
    </xf>
    <xf numFmtId="0" fontId="17" fillId="29" borderId="12" xfId="0" applyFont="1" applyFill="1" applyBorder="1" applyAlignment="1">
      <alignment horizontal="center" vertical="center"/>
    </xf>
    <xf numFmtId="0" fontId="17" fillId="29" borderId="17" xfId="0" applyFont="1" applyFill="1" applyBorder="1" applyAlignment="1">
      <alignment horizontal="center" vertical="center"/>
    </xf>
    <xf numFmtId="0" fontId="17" fillId="6" borderId="0" xfId="0" applyFont="1" applyFill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16" fillId="28" borderId="0" xfId="0" applyFont="1" applyFill="1" applyBorder="1" applyAlignment="1">
      <alignment horizontal="left" vertical="top" wrapText="1"/>
    </xf>
    <xf numFmtId="0" fontId="16" fillId="28" borderId="43" xfId="0" applyFont="1" applyFill="1" applyBorder="1" applyAlignment="1">
      <alignment horizontal="left" vertical="top" wrapText="1"/>
    </xf>
    <xf numFmtId="0" fontId="21" fillId="0" borderId="14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/>
    </xf>
    <xf numFmtId="0" fontId="21" fillId="0" borderId="51" xfId="0" applyFont="1" applyBorder="1" applyAlignment="1">
      <alignment horizontal="left" vertical="center" wrapText="1"/>
    </xf>
    <xf numFmtId="0" fontId="21" fillId="0" borderId="49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top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1" fillId="8" borderId="14" xfId="0" applyFont="1" applyFill="1" applyBorder="1" applyAlignment="1">
      <alignment horizontal="center" vertical="center" wrapText="1"/>
    </xf>
    <xf numFmtId="0" fontId="21" fillId="8" borderId="16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26" fillId="0" borderId="9" xfId="0" applyFont="1" applyFill="1" applyBorder="1" applyAlignment="1">
      <alignment horizontal="center"/>
    </xf>
    <xf numFmtId="0" fontId="26" fillId="0" borderId="10" xfId="0" applyFont="1" applyFill="1" applyBorder="1" applyAlignment="1">
      <alignment horizontal="center"/>
    </xf>
    <xf numFmtId="0" fontId="7" fillId="0" borderId="14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  <xf numFmtId="0" fontId="7" fillId="0" borderId="16" xfId="0" applyFont="1" applyBorder="1" applyAlignment="1">
      <alignment horizontal="center" vertical="top"/>
    </xf>
    <xf numFmtId="0" fontId="7" fillId="0" borderId="11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12" fillId="0" borderId="13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6" fillId="0" borderId="52" xfId="0" applyFont="1" applyBorder="1" applyAlignment="1">
      <alignment horizontal="left" vertical="top" wrapText="1"/>
    </xf>
    <xf numFmtId="0" fontId="6" fillId="0" borderId="53" xfId="0" applyFont="1" applyBorder="1" applyAlignment="1">
      <alignment horizontal="left" vertical="top" wrapText="1"/>
    </xf>
    <xf numFmtId="0" fontId="2" fillId="0" borderId="55" xfId="0" applyFont="1" applyBorder="1" applyAlignment="1">
      <alignment horizontal="left" vertical="top" wrapText="1"/>
    </xf>
    <xf numFmtId="0" fontId="2" fillId="0" borderId="38" xfId="0" applyFont="1" applyBorder="1" applyAlignment="1">
      <alignment horizontal="left" vertical="top" wrapText="1"/>
    </xf>
    <xf numFmtId="0" fontId="2" fillId="0" borderId="57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44" xfId="0" applyFont="1" applyBorder="1" applyAlignment="1">
      <alignment horizontal="left" vertical="top" wrapText="1"/>
    </xf>
    <xf numFmtId="166" fontId="2" fillId="0" borderId="27" xfId="0" applyNumberFormat="1" applyFont="1" applyBorder="1" applyAlignment="1">
      <alignment horizontal="left" vertical="top" wrapText="1"/>
    </xf>
    <xf numFmtId="166" fontId="2" fillId="0" borderId="29" xfId="0" applyNumberFormat="1" applyFont="1" applyBorder="1" applyAlignment="1">
      <alignment horizontal="left" vertical="top" wrapText="1"/>
    </xf>
    <xf numFmtId="166" fontId="2" fillId="0" borderId="44" xfId="0" applyNumberFormat="1" applyFont="1" applyBorder="1" applyAlignment="1">
      <alignment horizontal="left" vertical="top" wrapText="1"/>
    </xf>
    <xf numFmtId="0" fontId="6" fillId="0" borderId="37" xfId="0" applyFont="1" applyBorder="1" applyAlignment="1">
      <alignment horizontal="left" vertical="top" wrapText="1"/>
    </xf>
    <xf numFmtId="0" fontId="2" fillId="0" borderId="52" xfId="0" applyFont="1" applyBorder="1" applyAlignment="1">
      <alignment horizontal="left" vertical="top" wrapText="1"/>
    </xf>
    <xf numFmtId="0" fontId="2" fillId="0" borderId="39" xfId="0" applyFont="1" applyBorder="1" applyAlignment="1">
      <alignment horizontal="left" vertical="top" wrapText="1"/>
    </xf>
    <xf numFmtId="0" fontId="2" fillId="0" borderId="53" xfId="0" applyFont="1" applyBorder="1" applyAlignment="1">
      <alignment horizontal="left" vertical="top" wrapText="1"/>
    </xf>
    <xf numFmtId="0" fontId="31" fillId="3" borderId="14" xfId="0" applyFont="1" applyFill="1" applyBorder="1" applyAlignment="1">
      <alignment horizontal="center" wrapText="1"/>
    </xf>
    <xf numFmtId="0" fontId="31" fillId="3" borderId="15" xfId="0" applyFont="1" applyFill="1" applyBorder="1" applyAlignment="1">
      <alignment horizontal="center" wrapText="1"/>
    </xf>
    <xf numFmtId="0" fontId="31" fillId="3" borderId="16" xfId="0" applyFont="1" applyFill="1" applyBorder="1" applyAlignment="1">
      <alignment horizontal="center" wrapText="1"/>
    </xf>
    <xf numFmtId="0" fontId="31" fillId="3" borderId="12" xfId="0" applyFont="1" applyFill="1" applyBorder="1" applyAlignment="1">
      <alignment horizontal="center" wrapText="1"/>
    </xf>
    <xf numFmtId="0" fontId="31" fillId="3" borderId="13" xfId="0" applyFont="1" applyFill="1" applyBorder="1" applyAlignment="1">
      <alignment horizontal="center" wrapText="1"/>
    </xf>
    <xf numFmtId="0" fontId="31" fillId="3" borderId="17" xfId="0" applyFont="1" applyFill="1" applyBorder="1" applyAlignment="1">
      <alignment horizont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32" fillId="0" borderId="30" xfId="0" applyFont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top"/>
    </xf>
    <xf numFmtId="0" fontId="24" fillId="17" borderId="9" xfId="0" applyFont="1" applyFill="1" applyBorder="1" applyAlignment="1">
      <alignment horizontal="center" vertical="top"/>
    </xf>
    <xf numFmtId="0" fontId="24" fillId="17" borderId="10" xfId="0" applyFont="1" applyFill="1" applyBorder="1" applyAlignment="1">
      <alignment horizontal="center" vertical="top"/>
    </xf>
    <xf numFmtId="0" fontId="24" fillId="15" borderId="8" xfId="0" applyFont="1" applyFill="1" applyBorder="1" applyAlignment="1">
      <alignment horizontal="center" vertical="top"/>
    </xf>
    <xf numFmtId="0" fontId="24" fillId="15" borderId="9" xfId="0" applyFont="1" applyFill="1" applyBorder="1" applyAlignment="1">
      <alignment horizontal="center" vertical="top"/>
    </xf>
    <xf numFmtId="0" fontId="24" fillId="15" borderId="10" xfId="0" applyFont="1" applyFill="1" applyBorder="1" applyAlignment="1">
      <alignment horizontal="center" vertical="top"/>
    </xf>
    <xf numFmtId="0" fontId="24" fillId="17" borderId="8" xfId="0" applyFont="1" applyFill="1" applyBorder="1" applyAlignment="1">
      <alignment horizontal="center" vertical="top" wrapText="1"/>
    </xf>
    <xf numFmtId="0" fontId="29" fillId="17" borderId="9" xfId="0" applyFont="1" applyFill="1" applyBorder="1" applyAlignment="1">
      <alignment horizontal="center" vertical="top" wrapText="1"/>
    </xf>
    <xf numFmtId="0" fontId="29" fillId="17" borderId="10" xfId="0" applyFont="1" applyFill="1" applyBorder="1" applyAlignment="1">
      <alignment horizontal="center" vertical="top" wrapText="1"/>
    </xf>
    <xf numFmtId="0" fontId="24" fillId="15" borderId="8" xfId="0" applyFont="1" applyFill="1" applyBorder="1" applyAlignment="1">
      <alignment horizontal="center" vertical="top" wrapText="1"/>
    </xf>
    <xf numFmtId="0" fontId="29" fillId="15" borderId="9" xfId="0" applyFont="1" applyFill="1" applyBorder="1" applyAlignment="1">
      <alignment horizontal="center" vertical="top" wrapText="1"/>
    </xf>
    <xf numFmtId="0" fontId="29" fillId="15" borderId="10" xfId="0" applyFont="1" applyFill="1" applyBorder="1" applyAlignment="1">
      <alignment horizontal="center" vertical="top" wrapText="1"/>
    </xf>
    <xf numFmtId="0" fontId="24" fillId="21" borderId="8" xfId="0" applyFont="1" applyFill="1" applyBorder="1" applyAlignment="1">
      <alignment horizontal="center" vertical="top"/>
    </xf>
    <xf numFmtId="0" fontId="24" fillId="21" borderId="9" xfId="0" applyFont="1" applyFill="1" applyBorder="1" applyAlignment="1">
      <alignment horizontal="center" vertical="top"/>
    </xf>
    <xf numFmtId="0" fontId="24" fillId="21" borderId="10" xfId="0" applyFont="1" applyFill="1" applyBorder="1" applyAlignment="1">
      <alignment horizontal="center" vertical="top"/>
    </xf>
    <xf numFmtId="0" fontId="24" fillId="21" borderId="8" xfId="0" applyFont="1" applyFill="1" applyBorder="1" applyAlignment="1">
      <alignment horizontal="center" vertical="top" wrapText="1"/>
    </xf>
    <xf numFmtId="0" fontId="29" fillId="21" borderId="9" xfId="0" applyFont="1" applyFill="1" applyBorder="1" applyAlignment="1">
      <alignment horizontal="center" vertical="top" wrapText="1"/>
    </xf>
    <xf numFmtId="0" fontId="29" fillId="21" borderId="10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49" fontId="7" fillId="17" borderId="7" xfId="0" applyNumberFormat="1" applyFont="1" applyFill="1" applyBorder="1" applyProtection="1"/>
    <xf numFmtId="49" fontId="7" fillId="27" borderId="6" xfId="0" applyNumberFormat="1" applyFont="1" applyFill="1" applyBorder="1" applyProtection="1"/>
    <xf numFmtId="49" fontId="7" fillId="27" borderId="5" xfId="0" applyNumberFormat="1" applyFont="1" applyFill="1" applyBorder="1" applyProtection="1"/>
    <xf numFmtId="49" fontId="7" fillId="17" borderId="22" xfId="0" applyNumberFormat="1" applyFont="1" applyFill="1" applyBorder="1" applyProtection="1"/>
  </cellXfs>
  <cellStyles count="6">
    <cellStyle name="Normal" xfId="0" builtinId="0"/>
    <cellStyle name="Normal 2" xfId="1"/>
    <cellStyle name="Normal 3" xfId="5"/>
    <cellStyle name="Percent" xfId="2" builtinId="5"/>
    <cellStyle name="Percent 2" xfId="4"/>
    <cellStyle name="Percent 3" xfId="3"/>
  </cellStyles>
  <dxfs count="0"/>
  <tableStyles count="0" defaultTableStyle="TableStyleMedium2" defaultPivotStyle="PivotStyleLight16"/>
  <colors>
    <mruColors>
      <color rgb="FFFCE53E"/>
      <color rgb="FFFFFF99"/>
      <color rgb="FFECF2FA"/>
      <color rgb="FF33CCFF"/>
      <color rgb="FFE86FEB"/>
      <color rgb="FFF771E7"/>
      <color rgb="FF35BAFD"/>
      <color rgb="FF00FFFF"/>
      <color rgb="FFFF33CC"/>
      <color rgb="FFC49A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85726</xdr:rowOff>
    </xdr:from>
    <xdr:to>
      <xdr:col>13</xdr:col>
      <xdr:colOff>1581150</xdr:colOff>
      <xdr:row>0</xdr:row>
      <xdr:rowOff>695325</xdr:rowOff>
    </xdr:to>
    <xdr:pic>
      <xdr:nvPicPr>
        <xdr:cNvPr id="3" name="Picture 2" descr="https://encrypted-tbn0.google.com/images?q=tbn:ANd9GcQwOzsfJQE4H_WX9MGhXHTMVj5MswTicu-pBv9A7fZpCZOZXyK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85726"/>
          <a:ext cx="2371725" cy="609599"/>
        </a:xfrm>
        <a:prstGeom prst="rect">
          <a:avLst/>
        </a:prstGeom>
        <a:noFill/>
        <a:ln w="38100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419100</xdr:colOff>
      <xdr:row>0</xdr:row>
      <xdr:rowOff>171450</xdr:rowOff>
    </xdr:from>
    <xdr:to>
      <xdr:col>9</xdr:col>
      <xdr:colOff>1895475</xdr:colOff>
      <xdr:row>0</xdr:row>
      <xdr:rowOff>733425</xdr:rowOff>
    </xdr:to>
    <xdr:pic>
      <xdr:nvPicPr>
        <xdr:cNvPr id="4" name="Picture 3" descr="https://encrypted-tbn0.google.com/images?q=tbn:ANd9GcQwOzsfJQE4H_WX9MGhXHTMVj5MswTicu-pBv9A7fZpCZOZXyK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171450"/>
          <a:ext cx="1476375" cy="561975"/>
        </a:xfrm>
        <a:prstGeom prst="rect">
          <a:avLst/>
        </a:prstGeom>
        <a:noFill/>
        <a:ln w="38100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152400</xdr:colOff>
      <xdr:row>18</xdr:row>
      <xdr:rowOff>47625</xdr:rowOff>
    </xdr:from>
    <xdr:ext cx="3324225" cy="501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1172825" y="4429125"/>
              <a:ext cx="3324225" cy="501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1">
                  <a:solidFill>
                    <a:srgbClr val="FF0000"/>
                  </a:solidFill>
                </a:rPr>
                <a:t>Dilution Factor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  <a:ea typeface="Cambria Math"/>
                    </a:rPr>
                    <m:t>=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400" i="1">
                          <a:latin typeface="Cambria Math"/>
                        </a:rPr>
                      </m:ctrlPr>
                    </m:fPr>
                    <m:num>
                      <m:r>
                        <a:rPr lang="en-US" sz="1400" b="0" i="1">
                          <a:latin typeface="Cambria Math"/>
                        </a:rPr>
                        <m:t>𝑌𝑜𝑢𝑟</m:t>
                      </m:r>
                      <m:r>
                        <a:rPr lang="en-US" sz="1400" b="0" i="1">
                          <a:latin typeface="Cambria Math"/>
                        </a:rPr>
                        <m:t> </m:t>
                      </m:r>
                      <m:r>
                        <a:rPr lang="en-US" sz="1400" b="0" i="1">
                          <a:latin typeface="Cambria Math"/>
                        </a:rPr>
                        <m:t>𝑆𝑎𝑚𝑝𝑙𝑒</m:t>
                      </m:r>
                      <m:r>
                        <a:rPr lang="en-US" sz="1400" b="0" i="1">
                          <a:latin typeface="Cambria Math"/>
                        </a:rPr>
                        <m:t> </m:t>
                      </m:r>
                      <m:r>
                        <a:rPr lang="en-US" sz="1400" b="0" i="1">
                          <a:latin typeface="Cambria Math"/>
                        </a:rPr>
                        <m:t>𝐶𝑜𝑛𝑐𝑒𝑛𝑡𝑟𝑎𝑡𝑖𝑜𝑛</m:t>
                      </m:r>
                      <m:r>
                        <a:rPr lang="en-US" sz="1400" b="0" i="1">
                          <a:latin typeface="Cambria Math"/>
                        </a:rPr>
                        <m:t> (</m:t>
                      </m:r>
                      <m:f>
                        <m:fPr>
                          <m:ctrlPr>
                            <a:rPr lang="en-US" sz="1400" b="0" i="1">
                              <a:latin typeface="Cambria Math"/>
                            </a:rPr>
                          </m:ctrlPr>
                        </m:fPr>
                        <m:num>
                          <m:r>
                            <a:rPr lang="en-US" sz="1400" b="0" i="1">
                              <a:latin typeface="Cambria Math"/>
                            </a:rPr>
                            <m:t>𝑔</m:t>
                          </m:r>
                        </m:num>
                        <m:den>
                          <m:r>
                            <a:rPr lang="en-US" sz="1400" b="0" i="1">
                              <a:latin typeface="Cambria Math"/>
                            </a:rPr>
                            <m:t>𝐿</m:t>
                          </m:r>
                        </m:den>
                      </m:f>
                      <m:r>
                        <a:rPr lang="en-US" sz="1400" b="0" i="1">
                          <a:latin typeface="Cambria Math"/>
                        </a:rPr>
                        <m:t>)</m:t>
                      </m:r>
                    </m:num>
                    <m:den>
                      <m:r>
                        <a:rPr lang="en-US" sz="1400" b="0" i="1">
                          <a:latin typeface="Cambria Math"/>
                        </a:rPr>
                        <m:t>6 </m:t>
                      </m:r>
                      <m:r>
                        <a:rPr lang="en-US" sz="1400" b="0" i="1">
                          <a:latin typeface="Cambria Math"/>
                        </a:rPr>
                        <m:t>𝑔</m:t>
                      </m:r>
                      <m:r>
                        <a:rPr lang="en-US" sz="1400" b="0" i="1">
                          <a:latin typeface="Cambria Math"/>
                        </a:rPr>
                        <m:t>/</m:t>
                      </m:r>
                      <m:r>
                        <a:rPr lang="en-US" sz="1400" b="0" i="1">
                          <a:latin typeface="Cambria Math"/>
                        </a:rPr>
                        <m:t>𝐿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1172825" y="4429125"/>
              <a:ext cx="3324225" cy="501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1">
                  <a:solidFill>
                    <a:srgbClr val="FF0000"/>
                  </a:solidFill>
                </a:rPr>
                <a:t>Dilution Factor </a:t>
              </a:r>
              <a:r>
                <a:rPr lang="en-US" sz="1100" i="0">
                  <a:latin typeface="Cambria Math"/>
                  <a:ea typeface="Cambria Math"/>
                </a:rPr>
                <a:t>=</a:t>
              </a:r>
              <a:r>
                <a:rPr lang="en-US" sz="1100"/>
                <a:t> </a:t>
              </a:r>
              <a:r>
                <a:rPr lang="en-US" sz="1400" i="0">
                  <a:latin typeface="Cambria Math"/>
                </a:rPr>
                <a:t>(</a:t>
              </a:r>
              <a:r>
                <a:rPr lang="en-US" sz="1400" b="0" i="0">
                  <a:latin typeface="Cambria Math"/>
                </a:rPr>
                <a:t>𝑌𝑜𝑢𝑟 𝑆𝑎𝑚𝑝𝑙𝑒 𝐶𝑜𝑛𝑐𝑒𝑛𝑡𝑟𝑎𝑡𝑖𝑜𝑛 (𝑔/𝐿))/(6 𝑔/𝐿)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95250</xdr:colOff>
      <xdr:row>0</xdr:row>
      <xdr:rowOff>409575</xdr:rowOff>
    </xdr:to>
    <xdr:pic>
      <xdr:nvPicPr>
        <xdr:cNvPr id="3" name="Picture 2" descr="https://encrypted-tbn0.google.com/images?q=tbn:ANd9GcQwOzsfJQE4H_WX9MGhXHTMVj5MswTicu-pBv9A7fZpCZOZXyK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71625" cy="409575"/>
        </a:xfrm>
        <a:prstGeom prst="rect">
          <a:avLst/>
        </a:prstGeom>
        <a:noFill/>
        <a:ln w="38100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  <pageSetUpPr fitToPage="1"/>
  </sheetPr>
  <dimension ref="A1:Y101"/>
  <sheetViews>
    <sheetView zoomScaleNormal="100" workbookViewId="0">
      <selection activeCell="B19" sqref="B19:B21"/>
    </sheetView>
  </sheetViews>
  <sheetFormatPr defaultRowHeight="12.75" x14ac:dyDescent="0.2"/>
  <cols>
    <col min="1" max="1" width="18" style="35" customWidth="1"/>
    <col min="2" max="2" width="18.5703125" style="35" customWidth="1"/>
    <col min="3" max="3" width="32.5703125" style="35" customWidth="1"/>
    <col min="4" max="4" width="31.28515625" style="35" customWidth="1"/>
    <col min="5" max="5" width="20" style="35" customWidth="1"/>
    <col min="6" max="6" width="53.28515625" style="35" customWidth="1"/>
    <col min="7" max="7" width="42.42578125" style="35" customWidth="1"/>
    <col min="8" max="8" width="19.140625" style="35" customWidth="1"/>
    <col min="9" max="9" width="37.85546875" style="35" customWidth="1"/>
    <col min="10" max="16384" width="9.140625" style="35"/>
  </cols>
  <sheetData>
    <row r="1" spans="1:25" ht="20.25" x14ac:dyDescent="0.2">
      <c r="A1" s="270" t="s">
        <v>301</v>
      </c>
      <c r="B1" s="270"/>
      <c r="C1" s="270"/>
      <c r="D1" s="270"/>
      <c r="E1" s="270"/>
      <c r="F1" s="270"/>
      <c r="G1" s="270"/>
      <c r="H1" s="270"/>
    </row>
    <row r="2" spans="1:25" ht="15" x14ac:dyDescent="0.2">
      <c r="A2" s="269" t="s">
        <v>238</v>
      </c>
      <c r="B2" s="269"/>
      <c r="C2" s="269"/>
      <c r="D2" s="269"/>
      <c r="E2" s="269"/>
      <c r="F2" s="269"/>
      <c r="G2" s="269"/>
      <c r="H2" s="269"/>
    </row>
    <row r="3" spans="1:25" ht="15" x14ac:dyDescent="0.2">
      <c r="A3" s="269" t="s">
        <v>258</v>
      </c>
      <c r="B3" s="269"/>
      <c r="C3" s="269"/>
      <c r="D3" s="269"/>
      <c r="E3" s="269"/>
      <c r="F3" s="269"/>
      <c r="G3" s="269"/>
      <c r="H3" s="269"/>
    </row>
    <row r="4" spans="1:25" ht="15" customHeight="1" x14ac:dyDescent="0.2">
      <c r="A4" s="678" t="s">
        <v>359</v>
      </c>
      <c r="B4" s="678"/>
      <c r="C4" s="678"/>
      <c r="D4" s="678"/>
      <c r="E4" s="678"/>
      <c r="F4" s="678"/>
      <c r="G4" s="678"/>
      <c r="H4" s="678"/>
    </row>
    <row r="5" spans="1:25" ht="15" customHeight="1" x14ac:dyDescent="0.2">
      <c r="A5" s="678"/>
      <c r="B5" s="678"/>
      <c r="C5" s="678"/>
      <c r="D5" s="678"/>
      <c r="E5" s="678"/>
      <c r="F5" s="678"/>
      <c r="G5" s="678"/>
      <c r="H5" s="678"/>
    </row>
    <row r="6" spans="1:25" ht="15" customHeight="1" x14ac:dyDescent="0.2">
      <c r="A6" s="340"/>
      <c r="B6" s="340"/>
      <c r="C6" s="340"/>
      <c r="D6" s="340"/>
      <c r="E6" s="340"/>
      <c r="F6" s="340"/>
      <c r="G6" s="340"/>
      <c r="H6" s="340"/>
    </row>
    <row r="7" spans="1:25" ht="16.5" thickBot="1" x14ac:dyDescent="0.25">
      <c r="A7" s="275" t="s">
        <v>340</v>
      </c>
      <c r="B7" s="126"/>
      <c r="C7" s="126"/>
      <c r="D7" s="271"/>
    </row>
    <row r="8" spans="1:25" ht="54.75" thickBot="1" x14ac:dyDescent="0.25">
      <c r="A8" s="350" t="s">
        <v>234</v>
      </c>
      <c r="B8" s="351" t="s">
        <v>235</v>
      </c>
      <c r="C8" s="351" t="s">
        <v>236</v>
      </c>
      <c r="D8" s="351" t="s">
        <v>247</v>
      </c>
      <c r="E8" s="352" t="s">
        <v>240</v>
      </c>
      <c r="F8" s="351" t="s">
        <v>237</v>
      </c>
      <c r="G8" s="351" t="s">
        <v>358</v>
      </c>
      <c r="H8" s="353" t="s">
        <v>241</v>
      </c>
    </row>
    <row r="9" spans="1:25" ht="18" customHeight="1" x14ac:dyDescent="0.2">
      <c r="A9" s="684" t="s">
        <v>216</v>
      </c>
      <c r="B9" s="709" t="s">
        <v>60</v>
      </c>
      <c r="C9" s="688" t="s">
        <v>353</v>
      </c>
      <c r="D9" s="684" t="s">
        <v>248</v>
      </c>
      <c r="E9" s="689" t="s">
        <v>227</v>
      </c>
      <c r="F9" s="315" t="s">
        <v>221</v>
      </c>
      <c r="G9" s="453" t="s">
        <v>344</v>
      </c>
      <c r="H9" s="311" t="s">
        <v>253</v>
      </c>
      <c r="Y9" s="126"/>
    </row>
    <row r="10" spans="1:25" x14ac:dyDescent="0.2">
      <c r="A10" s="685"/>
      <c r="B10" s="710"/>
      <c r="C10" s="686"/>
      <c r="D10" s="685"/>
      <c r="E10" s="690"/>
      <c r="F10" s="316" t="s">
        <v>219</v>
      </c>
      <c r="G10" s="454" t="s">
        <v>242</v>
      </c>
      <c r="H10" s="312"/>
      <c r="I10" s="318"/>
      <c r="Y10" s="126"/>
    </row>
    <row r="11" spans="1:25" x14ac:dyDescent="0.2">
      <c r="A11" s="685"/>
      <c r="B11" s="710"/>
      <c r="C11" s="686"/>
      <c r="D11" s="685"/>
      <c r="E11" s="690"/>
      <c r="F11" s="316" t="s">
        <v>220</v>
      </c>
      <c r="G11" s="454" t="s">
        <v>375</v>
      </c>
      <c r="H11" s="312"/>
      <c r="Y11" s="126"/>
    </row>
    <row r="12" spans="1:25" s="126" customFormat="1" x14ac:dyDescent="0.2">
      <c r="A12" s="685"/>
      <c r="B12" s="710"/>
      <c r="C12" s="686"/>
      <c r="D12" s="685"/>
      <c r="E12" s="690"/>
      <c r="F12" s="316"/>
      <c r="G12" s="454" t="s">
        <v>243</v>
      </c>
      <c r="H12" s="313"/>
    </row>
    <row r="13" spans="1:25" s="126" customFormat="1" ht="13.5" thickBot="1" x14ac:dyDescent="0.25">
      <c r="A13" s="319"/>
      <c r="B13" s="711"/>
      <c r="C13" s="320"/>
      <c r="D13" s="319"/>
      <c r="E13" s="282"/>
      <c r="F13" s="317"/>
      <c r="G13" s="455" t="s">
        <v>352</v>
      </c>
      <c r="H13" s="314"/>
    </row>
    <row r="14" spans="1:25" ht="12.75" customHeight="1" x14ac:dyDescent="0.2">
      <c r="A14" s="686" t="s">
        <v>222</v>
      </c>
      <c r="B14" s="709" t="s">
        <v>60</v>
      </c>
      <c r="C14" s="686" t="s">
        <v>244</v>
      </c>
      <c r="D14" s="321" t="s">
        <v>249</v>
      </c>
      <c r="E14" s="690" t="s">
        <v>227</v>
      </c>
      <c r="F14" s="281" t="s">
        <v>223</v>
      </c>
      <c r="G14" s="453" t="s">
        <v>344</v>
      </c>
      <c r="H14" s="278" t="s">
        <v>254</v>
      </c>
    </row>
    <row r="15" spans="1:25" ht="12.75" customHeight="1" x14ac:dyDescent="0.2">
      <c r="A15" s="686"/>
      <c r="B15" s="710"/>
      <c r="C15" s="686"/>
      <c r="D15" s="321"/>
      <c r="E15" s="690"/>
      <c r="F15" s="281" t="s">
        <v>233</v>
      </c>
      <c r="G15" s="454" t="s">
        <v>242</v>
      </c>
      <c r="H15" s="278"/>
    </row>
    <row r="16" spans="1:25" ht="12.75" customHeight="1" x14ac:dyDescent="0.2">
      <c r="A16" s="686"/>
      <c r="B16" s="710"/>
      <c r="C16" s="686"/>
      <c r="D16" s="321"/>
      <c r="E16" s="690"/>
      <c r="F16" s="281" t="s">
        <v>224</v>
      </c>
      <c r="G16" s="454" t="s">
        <v>375</v>
      </c>
      <c r="H16" s="278"/>
    </row>
    <row r="17" spans="1:25" ht="12.75" customHeight="1" x14ac:dyDescent="0.2">
      <c r="A17" s="686"/>
      <c r="B17" s="710"/>
      <c r="C17" s="686"/>
      <c r="D17" s="321"/>
      <c r="E17" s="690"/>
      <c r="F17" s="281" t="s">
        <v>225</v>
      </c>
      <c r="G17" s="454" t="s">
        <v>243</v>
      </c>
      <c r="H17" s="278"/>
    </row>
    <row r="18" spans="1:25" ht="13.5" customHeight="1" thickBot="1" x14ac:dyDescent="0.25">
      <c r="A18" s="687"/>
      <c r="B18" s="711"/>
      <c r="C18" s="687"/>
      <c r="D18" s="320"/>
      <c r="E18" s="691"/>
      <c r="F18" s="283"/>
      <c r="G18" s="455" t="s">
        <v>352</v>
      </c>
      <c r="H18" s="279"/>
    </row>
    <row r="19" spans="1:25" ht="12.75" customHeight="1" x14ac:dyDescent="0.2">
      <c r="A19" s="688" t="s">
        <v>239</v>
      </c>
      <c r="B19" s="709" t="s">
        <v>44</v>
      </c>
      <c r="C19" s="688" t="s">
        <v>245</v>
      </c>
      <c r="D19" s="129" t="s">
        <v>249</v>
      </c>
      <c r="E19" s="689" t="s">
        <v>226</v>
      </c>
      <c r="F19" s="280" t="s">
        <v>228</v>
      </c>
      <c r="G19" s="456" t="s">
        <v>344</v>
      </c>
      <c r="H19" s="277" t="s">
        <v>254</v>
      </c>
    </row>
    <row r="20" spans="1:25" ht="12.75" customHeight="1" x14ac:dyDescent="0.2">
      <c r="A20" s="686"/>
      <c r="B20" s="710"/>
      <c r="C20" s="686"/>
      <c r="D20" s="321"/>
      <c r="E20" s="690"/>
      <c r="F20" s="281" t="s">
        <v>229</v>
      </c>
      <c r="G20" s="457" t="s">
        <v>375</v>
      </c>
      <c r="H20" s="278"/>
    </row>
    <row r="21" spans="1:25" ht="32.25" customHeight="1" thickBot="1" x14ac:dyDescent="0.25">
      <c r="A21" s="687"/>
      <c r="B21" s="711"/>
      <c r="C21" s="687"/>
      <c r="D21" s="320"/>
      <c r="E21" s="691"/>
      <c r="F21" s="283" t="s">
        <v>230</v>
      </c>
      <c r="G21" s="458"/>
      <c r="H21" s="279"/>
      <c r="Y21" s="126"/>
    </row>
    <row r="22" spans="1:25" ht="12.75" customHeight="1" x14ac:dyDescent="0.2">
      <c r="A22" s="692" t="s">
        <v>216</v>
      </c>
      <c r="B22" s="712" t="s">
        <v>45</v>
      </c>
      <c r="C22" s="692" t="s">
        <v>246</v>
      </c>
      <c r="D22" s="692" t="s">
        <v>250</v>
      </c>
      <c r="E22" s="695" t="s">
        <v>251</v>
      </c>
      <c r="F22" s="354" t="s">
        <v>256</v>
      </c>
      <c r="G22" s="679" t="s">
        <v>252</v>
      </c>
      <c r="H22" s="355" t="s">
        <v>253</v>
      </c>
      <c r="Y22" s="126"/>
    </row>
    <row r="23" spans="1:25" ht="13.5" customHeight="1" x14ac:dyDescent="0.2">
      <c r="A23" s="693"/>
      <c r="B23" s="713"/>
      <c r="C23" s="693"/>
      <c r="D23" s="693"/>
      <c r="E23" s="696"/>
      <c r="F23" s="356"/>
      <c r="G23" s="680"/>
      <c r="H23" s="357"/>
    </row>
    <row r="24" spans="1:25" ht="13.5" thickBot="1" x14ac:dyDescent="0.25">
      <c r="A24" s="694"/>
      <c r="B24" s="714"/>
      <c r="C24" s="694"/>
      <c r="D24" s="694"/>
      <c r="E24" s="697"/>
      <c r="F24" s="358"/>
      <c r="G24" s="681"/>
      <c r="H24" s="359"/>
    </row>
    <row r="25" spans="1:25" ht="18" customHeight="1" x14ac:dyDescent="0.2">
      <c r="A25" s="692" t="s">
        <v>216</v>
      </c>
      <c r="B25" s="712" t="s">
        <v>46</v>
      </c>
      <c r="C25" s="692" t="s">
        <v>246</v>
      </c>
      <c r="D25" s="692" t="s">
        <v>250</v>
      </c>
      <c r="E25" s="695" t="s">
        <v>251</v>
      </c>
      <c r="F25" s="354" t="s">
        <v>256</v>
      </c>
      <c r="G25" s="679" t="s">
        <v>255</v>
      </c>
      <c r="H25" s="355" t="s">
        <v>253</v>
      </c>
    </row>
    <row r="26" spans="1:25" x14ac:dyDescent="0.2">
      <c r="A26" s="693"/>
      <c r="B26" s="713"/>
      <c r="C26" s="693"/>
      <c r="D26" s="693"/>
      <c r="E26" s="696"/>
      <c r="F26" s="356"/>
      <c r="G26" s="680"/>
      <c r="H26" s="357"/>
    </row>
    <row r="27" spans="1:25" ht="13.5" thickBot="1" x14ac:dyDescent="0.25">
      <c r="A27" s="694"/>
      <c r="B27" s="714"/>
      <c r="C27" s="694"/>
      <c r="D27" s="694"/>
      <c r="E27" s="697"/>
      <c r="F27" s="358"/>
      <c r="G27" s="681"/>
      <c r="H27" s="359"/>
    </row>
    <row r="28" spans="1:25" ht="18" customHeight="1" x14ac:dyDescent="0.2">
      <c r="A28" s="692" t="s">
        <v>216</v>
      </c>
      <c r="B28" s="712" t="s">
        <v>47</v>
      </c>
      <c r="C28" s="692" t="s">
        <v>246</v>
      </c>
      <c r="D28" s="692" t="s">
        <v>250</v>
      </c>
      <c r="E28" s="695" t="s">
        <v>251</v>
      </c>
      <c r="F28" s="354" t="s">
        <v>256</v>
      </c>
      <c r="G28" s="679" t="s">
        <v>257</v>
      </c>
      <c r="H28" s="355" t="s">
        <v>253</v>
      </c>
    </row>
    <row r="29" spans="1:25" x14ac:dyDescent="0.2">
      <c r="A29" s="693"/>
      <c r="B29" s="713"/>
      <c r="C29" s="693"/>
      <c r="D29" s="693"/>
      <c r="E29" s="696"/>
      <c r="F29" s="356"/>
      <c r="G29" s="680"/>
      <c r="H29" s="357"/>
    </row>
    <row r="30" spans="1:25" ht="13.5" thickBot="1" x14ac:dyDescent="0.25">
      <c r="A30" s="694"/>
      <c r="B30" s="714"/>
      <c r="C30" s="694"/>
      <c r="D30" s="694"/>
      <c r="E30" s="697"/>
      <c r="F30" s="358"/>
      <c r="G30" s="681"/>
      <c r="H30" s="359"/>
    </row>
    <row r="31" spans="1:25" x14ac:dyDescent="0.2">
      <c r="A31" s="128"/>
      <c r="B31" s="127"/>
      <c r="C31" s="130"/>
      <c r="D31" s="130"/>
      <c r="E31" s="130"/>
      <c r="F31" s="123"/>
      <c r="G31" s="128"/>
      <c r="H31" s="127"/>
    </row>
    <row r="32" spans="1:25" x14ac:dyDescent="0.2">
      <c r="A32" s="128"/>
      <c r="B32" s="127"/>
      <c r="C32" s="130"/>
      <c r="D32" s="130"/>
      <c r="E32" s="130"/>
      <c r="F32" s="123"/>
      <c r="G32" s="128"/>
      <c r="H32" s="127"/>
    </row>
    <row r="33" spans="1:8" x14ac:dyDescent="0.2">
      <c r="A33" s="128"/>
      <c r="B33" s="127"/>
      <c r="C33" s="130"/>
      <c r="D33" s="130"/>
      <c r="E33" s="130"/>
      <c r="F33" s="123"/>
      <c r="G33" s="128"/>
      <c r="H33" s="127"/>
    </row>
    <row r="34" spans="1:8" x14ac:dyDescent="0.2">
      <c r="A34" s="128"/>
      <c r="B34" s="127"/>
      <c r="C34" s="130"/>
      <c r="D34" s="130"/>
      <c r="E34" s="130"/>
      <c r="F34" s="123"/>
      <c r="G34" s="128"/>
      <c r="H34" s="127"/>
    </row>
    <row r="35" spans="1:8" x14ac:dyDescent="0.2">
      <c r="A35" s="128"/>
      <c r="B35" s="127"/>
      <c r="C35" s="130"/>
      <c r="D35" s="130"/>
      <c r="E35" s="130"/>
      <c r="F35" s="123"/>
      <c r="G35" s="128"/>
      <c r="H35" s="127"/>
    </row>
    <row r="36" spans="1:8" x14ac:dyDescent="0.2">
      <c r="A36" s="128"/>
      <c r="B36" s="127"/>
      <c r="C36" s="130"/>
      <c r="D36" s="130"/>
      <c r="E36" s="130"/>
      <c r="F36" s="123"/>
      <c r="G36" s="128"/>
      <c r="H36" s="127"/>
    </row>
    <row r="37" spans="1:8" ht="16.5" thickBot="1" x14ac:dyDescent="0.25">
      <c r="A37" s="276" t="s">
        <v>341</v>
      </c>
      <c r="B37" s="127"/>
      <c r="C37" s="272"/>
      <c r="D37" s="130"/>
      <c r="E37" s="275" t="s">
        <v>342</v>
      </c>
      <c r="G37" s="128"/>
      <c r="H37" s="127"/>
    </row>
    <row r="38" spans="1:8" ht="32.25" thickBot="1" x14ac:dyDescent="0.25">
      <c r="A38" s="717" t="s">
        <v>172</v>
      </c>
      <c r="B38" s="718"/>
      <c r="C38" s="284" t="s">
        <v>177</v>
      </c>
      <c r="E38" s="285" t="s">
        <v>302</v>
      </c>
      <c r="F38" s="286" t="s">
        <v>334</v>
      </c>
      <c r="G38" s="287" t="s">
        <v>303</v>
      </c>
      <c r="H38" s="288"/>
    </row>
    <row r="39" spans="1:8" ht="15.75" x14ac:dyDescent="0.2">
      <c r="A39" s="719" t="s">
        <v>28</v>
      </c>
      <c r="B39" s="720"/>
      <c r="C39" s="360">
        <v>98</v>
      </c>
      <c r="E39" s="363" t="s">
        <v>326</v>
      </c>
      <c r="F39" s="364" t="s">
        <v>337</v>
      </c>
      <c r="G39" s="365" t="s">
        <v>309</v>
      </c>
      <c r="H39" s="366"/>
    </row>
    <row r="40" spans="1:8" ht="15.75" x14ac:dyDescent="0.2">
      <c r="A40" s="682" t="s">
        <v>154</v>
      </c>
      <c r="B40" s="683"/>
      <c r="C40" s="361">
        <v>97</v>
      </c>
      <c r="E40" s="367" t="s">
        <v>327</v>
      </c>
      <c r="F40" s="368" t="s">
        <v>335</v>
      </c>
      <c r="G40" s="369" t="s">
        <v>333</v>
      </c>
      <c r="H40" s="370"/>
    </row>
    <row r="41" spans="1:8" ht="15.75" x14ac:dyDescent="0.2">
      <c r="A41" s="682" t="s">
        <v>29</v>
      </c>
      <c r="B41" s="683"/>
      <c r="C41" s="361">
        <v>96</v>
      </c>
      <c r="E41" s="371" t="s">
        <v>328</v>
      </c>
      <c r="F41" s="368" t="s">
        <v>336</v>
      </c>
      <c r="G41" s="369" t="s">
        <v>304</v>
      </c>
      <c r="H41" s="370"/>
    </row>
    <row r="42" spans="1:8" ht="30.75" customHeight="1" x14ac:dyDescent="0.2">
      <c r="A42" s="682" t="s">
        <v>173</v>
      </c>
      <c r="B42" s="683"/>
      <c r="C42" s="361">
        <v>96</v>
      </c>
      <c r="E42" s="367" t="s">
        <v>329</v>
      </c>
      <c r="F42" s="368" t="s">
        <v>305</v>
      </c>
      <c r="G42" s="698" t="s">
        <v>306</v>
      </c>
      <c r="H42" s="699"/>
    </row>
    <row r="43" spans="1:8" ht="15.75" x14ac:dyDescent="0.2">
      <c r="A43" s="682" t="s">
        <v>174</v>
      </c>
      <c r="B43" s="683"/>
      <c r="C43" s="361">
        <v>97</v>
      </c>
      <c r="E43" s="371" t="s">
        <v>330</v>
      </c>
      <c r="F43" s="372" t="s">
        <v>307</v>
      </c>
      <c r="G43" s="373" t="s">
        <v>308</v>
      </c>
      <c r="H43" s="374"/>
    </row>
    <row r="44" spans="1:8" ht="25.5" x14ac:dyDescent="0.2">
      <c r="A44" s="682" t="s">
        <v>175</v>
      </c>
      <c r="B44" s="683"/>
      <c r="C44" s="361">
        <v>98</v>
      </c>
      <c r="E44" s="371" t="s">
        <v>331</v>
      </c>
      <c r="F44" s="372" t="s">
        <v>315</v>
      </c>
      <c r="G44" s="373" t="s">
        <v>317</v>
      </c>
      <c r="H44" s="374"/>
    </row>
    <row r="45" spans="1:8" ht="26.25" thickBot="1" x14ac:dyDescent="0.25">
      <c r="A45" s="682" t="s">
        <v>167</v>
      </c>
      <c r="B45" s="683"/>
      <c r="C45" s="361">
        <v>93</v>
      </c>
      <c r="E45" s="375" t="s">
        <v>332</v>
      </c>
      <c r="F45" s="376" t="s">
        <v>316</v>
      </c>
      <c r="G45" s="377" t="s">
        <v>338</v>
      </c>
      <c r="H45" s="378"/>
    </row>
    <row r="46" spans="1:8" ht="15.75" x14ac:dyDescent="0.2">
      <c r="A46" s="682" t="s">
        <v>32</v>
      </c>
      <c r="B46" s="683"/>
      <c r="C46" s="361">
        <v>73</v>
      </c>
    </row>
    <row r="47" spans="1:8" ht="16.5" thickBot="1" x14ac:dyDescent="0.25">
      <c r="A47" s="715" t="s">
        <v>176</v>
      </c>
      <c r="B47" s="716"/>
      <c r="C47" s="362">
        <v>97</v>
      </c>
    </row>
    <row r="48" spans="1:8" ht="13.5" customHeight="1" x14ac:dyDescent="0.2">
      <c r="A48" s="700" t="s">
        <v>339</v>
      </c>
      <c r="B48" s="701"/>
      <c r="C48" s="702"/>
    </row>
    <row r="49" spans="1:10" ht="13.5" thickBot="1" x14ac:dyDescent="0.25">
      <c r="A49" s="703"/>
      <c r="B49" s="704"/>
      <c r="C49" s="705"/>
    </row>
    <row r="56" spans="1:10" ht="16.5" thickBot="1" x14ac:dyDescent="0.25">
      <c r="A56" s="275" t="s">
        <v>355</v>
      </c>
      <c r="F56" s="275" t="s">
        <v>356</v>
      </c>
    </row>
    <row r="57" spans="1:10" x14ac:dyDescent="0.2">
      <c r="A57" s="706" t="s">
        <v>351</v>
      </c>
      <c r="B57" s="707"/>
      <c r="C57" s="707"/>
      <c r="D57" s="708"/>
      <c r="F57" s="344" t="s">
        <v>354</v>
      </c>
      <c r="G57" s="345"/>
      <c r="H57" s="346"/>
      <c r="I57" s="324"/>
      <c r="J57" s="273"/>
    </row>
    <row r="58" spans="1:10" ht="15.75" x14ac:dyDescent="0.25">
      <c r="A58" s="341" t="s">
        <v>132</v>
      </c>
      <c r="B58" s="342" t="s">
        <v>113</v>
      </c>
      <c r="C58" s="342" t="s">
        <v>4</v>
      </c>
      <c r="D58" s="343" t="s">
        <v>133</v>
      </c>
      <c r="F58" s="347" t="s">
        <v>4</v>
      </c>
      <c r="G58" s="348"/>
      <c r="H58" s="349"/>
      <c r="I58" s="274"/>
      <c r="J58" s="273"/>
    </row>
    <row r="59" spans="1:10" x14ac:dyDescent="0.2">
      <c r="A59" s="295" t="s">
        <v>62</v>
      </c>
      <c r="B59" s="290" t="s">
        <v>79</v>
      </c>
      <c r="C59" s="290" t="s">
        <v>81</v>
      </c>
      <c r="D59" s="296" t="s">
        <v>81</v>
      </c>
      <c r="F59" s="329" t="s">
        <v>13</v>
      </c>
      <c r="G59" s="327"/>
      <c r="H59" s="330"/>
      <c r="I59" s="36"/>
      <c r="J59" s="273"/>
    </row>
    <row r="60" spans="1:10" x14ac:dyDescent="0.2">
      <c r="A60" s="295" t="s">
        <v>141</v>
      </c>
      <c r="B60" s="290" t="s">
        <v>80</v>
      </c>
      <c r="C60" s="290" t="s">
        <v>82</v>
      </c>
      <c r="D60" s="296" t="s">
        <v>82</v>
      </c>
      <c r="F60" s="329" t="s">
        <v>14</v>
      </c>
      <c r="G60" s="327"/>
      <c r="H60" s="330"/>
      <c r="I60" s="36"/>
      <c r="J60" s="273"/>
    </row>
    <row r="61" spans="1:10" x14ac:dyDescent="0.2">
      <c r="A61" s="295" t="s">
        <v>61</v>
      </c>
      <c r="B61" s="290" t="s">
        <v>83</v>
      </c>
      <c r="C61" s="290" t="s">
        <v>28</v>
      </c>
      <c r="D61" s="296" t="s">
        <v>28</v>
      </c>
      <c r="F61" s="329" t="s">
        <v>15</v>
      </c>
      <c r="G61" s="327"/>
      <c r="H61" s="330"/>
      <c r="I61" s="36"/>
      <c r="J61" s="273"/>
    </row>
    <row r="62" spans="1:10" x14ac:dyDescent="0.2">
      <c r="A62" s="295" t="s">
        <v>63</v>
      </c>
      <c r="B62" s="290" t="s">
        <v>104</v>
      </c>
      <c r="C62" s="290" t="s">
        <v>154</v>
      </c>
      <c r="D62" s="296" t="s">
        <v>154</v>
      </c>
      <c r="F62" s="329" t="s">
        <v>16</v>
      </c>
      <c r="G62" s="327"/>
      <c r="H62" s="330"/>
      <c r="I62" s="36"/>
      <c r="J62" s="273"/>
    </row>
    <row r="63" spans="1:10" x14ac:dyDescent="0.2">
      <c r="A63" s="295" t="s">
        <v>64</v>
      </c>
      <c r="B63" s="290" t="s">
        <v>105</v>
      </c>
      <c r="C63" s="290" t="s">
        <v>29</v>
      </c>
      <c r="D63" s="296" t="s">
        <v>29</v>
      </c>
      <c r="F63" s="329" t="s">
        <v>17</v>
      </c>
      <c r="G63" s="327"/>
      <c r="H63" s="330"/>
      <c r="I63" s="36"/>
      <c r="J63" s="273"/>
    </row>
    <row r="64" spans="1:10" x14ac:dyDescent="0.2">
      <c r="A64" s="295" t="s">
        <v>260</v>
      </c>
      <c r="B64" s="290"/>
      <c r="C64" s="290"/>
      <c r="D64" s="296"/>
      <c r="F64" s="329" t="s">
        <v>18</v>
      </c>
      <c r="G64" s="327"/>
      <c r="H64" s="330"/>
      <c r="I64" s="36"/>
      <c r="J64" s="273"/>
    </row>
    <row r="65" spans="1:10" x14ac:dyDescent="0.2">
      <c r="A65" s="295" t="s">
        <v>65</v>
      </c>
      <c r="B65" s="290" t="s">
        <v>106</v>
      </c>
      <c r="C65" s="290" t="s">
        <v>30</v>
      </c>
      <c r="D65" s="296" t="s">
        <v>30</v>
      </c>
      <c r="F65" s="329" t="s">
        <v>19</v>
      </c>
      <c r="G65" s="327"/>
      <c r="H65" s="330"/>
      <c r="I65" s="36"/>
      <c r="J65" s="273"/>
    </row>
    <row r="66" spans="1:10" x14ac:dyDescent="0.2">
      <c r="A66" s="295" t="s">
        <v>66</v>
      </c>
      <c r="B66" s="290" t="s">
        <v>107</v>
      </c>
      <c r="C66" s="290" t="s">
        <v>31</v>
      </c>
      <c r="D66" s="296" t="s">
        <v>31</v>
      </c>
      <c r="F66" s="329" t="s">
        <v>20</v>
      </c>
      <c r="G66" s="327"/>
      <c r="H66" s="330"/>
      <c r="I66" s="36"/>
      <c r="J66" s="273"/>
    </row>
    <row r="67" spans="1:10" x14ac:dyDescent="0.2">
      <c r="A67" s="297" t="s">
        <v>142</v>
      </c>
      <c r="B67" s="291"/>
      <c r="C67" s="291" t="s">
        <v>84</v>
      </c>
      <c r="D67" s="298" t="s">
        <v>114</v>
      </c>
      <c r="F67" s="331" t="s">
        <v>32</v>
      </c>
      <c r="G67" s="328"/>
      <c r="H67" s="332"/>
      <c r="I67" s="273"/>
      <c r="J67" s="273"/>
    </row>
    <row r="68" spans="1:10" x14ac:dyDescent="0.2">
      <c r="A68" s="297" t="s">
        <v>143</v>
      </c>
      <c r="B68" s="291" t="s">
        <v>108</v>
      </c>
      <c r="C68" s="291" t="s">
        <v>86</v>
      </c>
      <c r="D68" s="298" t="s">
        <v>116</v>
      </c>
      <c r="F68" s="333" t="s">
        <v>167</v>
      </c>
      <c r="G68" s="326"/>
      <c r="H68" s="334"/>
      <c r="I68" s="273"/>
      <c r="J68" s="273"/>
    </row>
    <row r="69" spans="1:10" x14ac:dyDescent="0.2">
      <c r="A69" s="297" t="s">
        <v>67</v>
      </c>
      <c r="B69" s="291"/>
      <c r="C69" s="291" t="s">
        <v>88</v>
      </c>
      <c r="D69" s="298" t="s">
        <v>118</v>
      </c>
      <c r="F69" s="335" t="s">
        <v>41</v>
      </c>
      <c r="G69" s="325"/>
      <c r="H69" s="336"/>
      <c r="I69" s="273"/>
      <c r="J69" s="273"/>
    </row>
    <row r="70" spans="1:10" x14ac:dyDescent="0.2">
      <c r="A70" s="297" t="s">
        <v>68</v>
      </c>
      <c r="B70" s="291"/>
      <c r="C70" s="291" t="s">
        <v>89</v>
      </c>
      <c r="D70" s="298" t="s">
        <v>119</v>
      </c>
      <c r="F70" s="335" t="s">
        <v>42</v>
      </c>
      <c r="G70" s="325"/>
      <c r="H70" s="336"/>
      <c r="I70" s="273"/>
      <c r="J70" s="273"/>
    </row>
    <row r="71" spans="1:10" x14ac:dyDescent="0.2">
      <c r="A71" s="297" t="s">
        <v>69</v>
      </c>
      <c r="B71" s="291" t="s">
        <v>109</v>
      </c>
      <c r="C71" s="291" t="s">
        <v>90</v>
      </c>
      <c r="D71" s="298" t="s">
        <v>120</v>
      </c>
      <c r="F71" s="335" t="s">
        <v>40</v>
      </c>
      <c r="G71" s="325"/>
      <c r="H71" s="336"/>
      <c r="I71" s="273"/>
      <c r="J71" s="273"/>
    </row>
    <row r="72" spans="1:10" ht="13.5" thickBot="1" x14ac:dyDescent="0.25">
      <c r="A72" s="297" t="s">
        <v>259</v>
      </c>
      <c r="B72" s="291"/>
      <c r="C72" s="291"/>
      <c r="D72" s="298"/>
      <c r="F72" s="337" t="s">
        <v>357</v>
      </c>
      <c r="G72" s="338"/>
      <c r="H72" s="339"/>
      <c r="I72" s="273"/>
      <c r="J72" s="273"/>
    </row>
    <row r="73" spans="1:10" x14ac:dyDescent="0.2">
      <c r="A73" s="297" t="s">
        <v>70</v>
      </c>
      <c r="B73" s="291" t="s">
        <v>110</v>
      </c>
      <c r="C73" s="291" t="s">
        <v>91</v>
      </c>
      <c r="D73" s="298" t="s">
        <v>121</v>
      </c>
      <c r="F73" s="322"/>
      <c r="G73" s="273"/>
      <c r="H73" s="273"/>
      <c r="I73" s="273"/>
      <c r="J73" s="273"/>
    </row>
    <row r="74" spans="1:10" x14ac:dyDescent="0.2">
      <c r="A74" s="297" t="s">
        <v>71</v>
      </c>
      <c r="B74" s="291" t="s">
        <v>32</v>
      </c>
      <c r="C74" s="291" t="s">
        <v>92</v>
      </c>
      <c r="D74" s="298" t="s">
        <v>122</v>
      </c>
      <c r="F74" s="323"/>
    </row>
    <row r="75" spans="1:10" x14ac:dyDescent="0.2">
      <c r="A75" s="297" t="s">
        <v>72</v>
      </c>
      <c r="B75" s="291"/>
      <c r="C75" s="291" t="s">
        <v>85</v>
      </c>
      <c r="D75" s="298" t="s">
        <v>115</v>
      </c>
    </row>
    <row r="76" spans="1:10" x14ac:dyDescent="0.2">
      <c r="A76" s="297" t="s">
        <v>73</v>
      </c>
      <c r="B76" s="291"/>
      <c r="C76" s="291" t="s">
        <v>87</v>
      </c>
      <c r="D76" s="298" t="s">
        <v>117</v>
      </c>
    </row>
    <row r="77" spans="1:10" x14ac:dyDescent="0.2">
      <c r="A77" s="297" t="s">
        <v>144</v>
      </c>
      <c r="B77" s="291"/>
      <c r="C77" s="291" t="s">
        <v>149</v>
      </c>
      <c r="D77" s="298"/>
    </row>
    <row r="78" spans="1:10" x14ac:dyDescent="0.2">
      <c r="A78" s="297" t="s">
        <v>145</v>
      </c>
      <c r="B78" s="291"/>
      <c r="C78" s="291" t="s">
        <v>150</v>
      </c>
      <c r="D78" s="298"/>
    </row>
    <row r="79" spans="1:10" x14ac:dyDescent="0.2">
      <c r="A79" s="297" t="s">
        <v>146</v>
      </c>
      <c r="B79" s="291"/>
      <c r="C79" s="291" t="s">
        <v>151</v>
      </c>
      <c r="D79" s="298"/>
    </row>
    <row r="80" spans="1:10" x14ac:dyDescent="0.2">
      <c r="A80" s="297" t="s">
        <v>147</v>
      </c>
      <c r="B80" s="291"/>
      <c r="C80" s="291" t="s">
        <v>152</v>
      </c>
      <c r="D80" s="298"/>
    </row>
    <row r="81" spans="1:4" x14ac:dyDescent="0.2">
      <c r="A81" s="297" t="s">
        <v>148</v>
      </c>
      <c r="B81" s="291"/>
      <c r="C81" s="291" t="s">
        <v>153</v>
      </c>
      <c r="D81" s="298"/>
    </row>
    <row r="82" spans="1:4" x14ac:dyDescent="0.2">
      <c r="A82" s="299" t="s">
        <v>74</v>
      </c>
      <c r="B82" s="292"/>
      <c r="C82" s="292" t="s">
        <v>93</v>
      </c>
      <c r="D82" s="300" t="s">
        <v>127</v>
      </c>
    </row>
    <row r="83" spans="1:4" x14ac:dyDescent="0.2">
      <c r="A83" s="299" t="s">
        <v>75</v>
      </c>
      <c r="B83" s="292"/>
      <c r="C83" s="292" t="s">
        <v>94</v>
      </c>
      <c r="D83" s="300" t="s">
        <v>126</v>
      </c>
    </row>
    <row r="84" spans="1:4" x14ac:dyDescent="0.2">
      <c r="A84" s="299" t="s">
        <v>76</v>
      </c>
      <c r="B84" s="292"/>
      <c r="C84" s="292" t="s">
        <v>95</v>
      </c>
      <c r="D84" s="300" t="s">
        <v>125</v>
      </c>
    </row>
    <row r="85" spans="1:4" x14ac:dyDescent="0.2">
      <c r="A85" s="299" t="s">
        <v>77</v>
      </c>
      <c r="B85" s="292"/>
      <c r="C85" s="292" t="s">
        <v>96</v>
      </c>
      <c r="D85" s="300" t="s">
        <v>124</v>
      </c>
    </row>
    <row r="86" spans="1:4" x14ac:dyDescent="0.2">
      <c r="A86" s="299" t="s">
        <v>78</v>
      </c>
      <c r="B86" s="292"/>
      <c r="C86" s="292" t="s">
        <v>97</v>
      </c>
      <c r="D86" s="300" t="s">
        <v>123</v>
      </c>
    </row>
    <row r="87" spans="1:4" x14ac:dyDescent="0.2">
      <c r="A87" s="301" t="s">
        <v>347</v>
      </c>
      <c r="B87" s="302"/>
      <c r="C87" s="302"/>
      <c r="D87" s="303"/>
    </row>
    <row r="88" spans="1:4" x14ac:dyDescent="0.2">
      <c r="A88" s="301" t="s">
        <v>348</v>
      </c>
      <c r="B88" s="302"/>
      <c r="C88" s="302"/>
      <c r="D88" s="303"/>
    </row>
    <row r="89" spans="1:4" x14ac:dyDescent="0.2">
      <c r="A89" s="301" t="s">
        <v>349</v>
      </c>
      <c r="B89" s="302"/>
      <c r="C89" s="302"/>
      <c r="D89" s="303"/>
    </row>
    <row r="90" spans="1:4" x14ac:dyDescent="0.2">
      <c r="A90" s="301" t="s">
        <v>350</v>
      </c>
      <c r="B90" s="302"/>
      <c r="C90" s="302"/>
      <c r="D90" s="303"/>
    </row>
    <row r="91" spans="1:4" x14ac:dyDescent="0.2">
      <c r="A91" s="304" t="s">
        <v>311</v>
      </c>
      <c r="B91" s="293" t="s">
        <v>103</v>
      </c>
      <c r="C91" s="293" t="s">
        <v>99</v>
      </c>
      <c r="D91" s="305" t="s">
        <v>129</v>
      </c>
    </row>
    <row r="92" spans="1:4" x14ac:dyDescent="0.2">
      <c r="A92" s="304" t="s">
        <v>313</v>
      </c>
      <c r="B92" s="293" t="s">
        <v>112</v>
      </c>
      <c r="C92" s="293" t="s">
        <v>101</v>
      </c>
      <c r="D92" s="305" t="s">
        <v>131</v>
      </c>
    </row>
    <row r="93" spans="1:4" x14ac:dyDescent="0.2">
      <c r="A93" s="304" t="s">
        <v>343</v>
      </c>
      <c r="B93" s="293"/>
      <c r="C93" s="293"/>
      <c r="D93" s="305"/>
    </row>
    <row r="94" spans="1:4" x14ac:dyDescent="0.2">
      <c r="A94" s="306" t="s">
        <v>345</v>
      </c>
      <c r="B94" s="294"/>
      <c r="C94" s="294"/>
      <c r="D94" s="307"/>
    </row>
    <row r="95" spans="1:4" x14ac:dyDescent="0.2">
      <c r="A95" s="306" t="s">
        <v>159</v>
      </c>
      <c r="B95" s="294"/>
      <c r="C95" s="294"/>
      <c r="D95" s="307"/>
    </row>
    <row r="96" spans="1:4" x14ac:dyDescent="0.2">
      <c r="A96" s="306" t="s">
        <v>346</v>
      </c>
      <c r="B96" s="294"/>
      <c r="C96" s="294"/>
      <c r="D96" s="307"/>
    </row>
    <row r="97" spans="1:5" x14ac:dyDescent="0.2">
      <c r="A97" s="306" t="s">
        <v>310</v>
      </c>
      <c r="B97" s="294" t="s">
        <v>49</v>
      </c>
      <c r="C97" s="294" t="s">
        <v>98</v>
      </c>
      <c r="D97" s="307" t="s">
        <v>128</v>
      </c>
    </row>
    <row r="98" spans="1:5" x14ac:dyDescent="0.2">
      <c r="A98" s="306" t="s">
        <v>312</v>
      </c>
      <c r="B98" s="294" t="s">
        <v>50</v>
      </c>
      <c r="C98" s="294" t="s">
        <v>100</v>
      </c>
      <c r="D98" s="307" t="s">
        <v>130</v>
      </c>
    </row>
    <row r="99" spans="1:5" ht="13.5" thickBot="1" x14ac:dyDescent="0.25">
      <c r="A99" s="308" t="s">
        <v>314</v>
      </c>
      <c r="B99" s="309" t="s">
        <v>111</v>
      </c>
      <c r="C99" s="309" t="s">
        <v>102</v>
      </c>
      <c r="D99" s="310" t="s">
        <v>38</v>
      </c>
    </row>
    <row r="101" spans="1:5" x14ac:dyDescent="0.2">
      <c r="E101" s="126" t="s">
        <v>171</v>
      </c>
    </row>
  </sheetData>
  <mergeCells count="45">
    <mergeCell ref="G42:H42"/>
    <mergeCell ref="A48:C49"/>
    <mergeCell ref="A57:D57"/>
    <mergeCell ref="B9:B13"/>
    <mergeCell ref="B14:B18"/>
    <mergeCell ref="B19:B21"/>
    <mergeCell ref="B22:B24"/>
    <mergeCell ref="B25:B27"/>
    <mergeCell ref="B28:B30"/>
    <mergeCell ref="A45:B45"/>
    <mergeCell ref="A46:B46"/>
    <mergeCell ref="A47:B47"/>
    <mergeCell ref="A38:B38"/>
    <mergeCell ref="A39:B39"/>
    <mergeCell ref="A40:B40"/>
    <mergeCell ref="A41:B41"/>
    <mergeCell ref="A42:B42"/>
    <mergeCell ref="A43:B43"/>
    <mergeCell ref="A25:A27"/>
    <mergeCell ref="C25:C27"/>
    <mergeCell ref="D25:D27"/>
    <mergeCell ref="D22:D24"/>
    <mergeCell ref="E25:E27"/>
    <mergeCell ref="G25:G27"/>
    <mergeCell ref="A28:A30"/>
    <mergeCell ref="C28:C30"/>
    <mergeCell ref="D28:D30"/>
    <mergeCell ref="E28:E30"/>
    <mergeCell ref="G28:G30"/>
    <mergeCell ref="A4:H5"/>
    <mergeCell ref="G22:G24"/>
    <mergeCell ref="A44:B44"/>
    <mergeCell ref="A9:A12"/>
    <mergeCell ref="A14:A18"/>
    <mergeCell ref="A19:A21"/>
    <mergeCell ref="E19:E21"/>
    <mergeCell ref="E9:E12"/>
    <mergeCell ref="E14:E18"/>
    <mergeCell ref="C9:C12"/>
    <mergeCell ref="C14:C18"/>
    <mergeCell ref="C19:C21"/>
    <mergeCell ref="A22:A24"/>
    <mergeCell ref="C22:C24"/>
    <mergeCell ref="E22:E24"/>
    <mergeCell ref="D9:D12"/>
  </mergeCells>
  <pageMargins left="0.7" right="0.7" top="0.75" bottom="0.75" header="0.3" footer="0.3"/>
  <pageSetup scale="3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66FF"/>
  </sheetPr>
  <dimension ref="A1:M200"/>
  <sheetViews>
    <sheetView workbookViewId="0">
      <selection activeCell="B5" sqref="B5"/>
    </sheetView>
  </sheetViews>
  <sheetFormatPr defaultColWidth="9.140625" defaultRowHeight="12.75" x14ac:dyDescent="0.2"/>
  <cols>
    <col min="1" max="1" width="18.42578125" style="10" bestFit="1" customWidth="1"/>
    <col min="2" max="2" width="5.42578125" style="17" bestFit="1" customWidth="1"/>
    <col min="3" max="3" width="15.85546875" style="15" bestFit="1" customWidth="1"/>
    <col min="4" max="4" width="11.5703125" style="18" bestFit="1" customWidth="1"/>
    <col min="5" max="5" width="9.140625" style="18"/>
    <col min="6" max="6" width="9.140625" style="18" bestFit="1" customWidth="1"/>
    <col min="7" max="7" width="9.140625" style="18"/>
    <col min="8" max="9" width="9.140625" style="18" bestFit="1" customWidth="1"/>
    <col min="10" max="10" width="9.140625" style="18"/>
    <col min="11" max="11" width="9.140625" style="18" bestFit="1" customWidth="1"/>
    <col min="12" max="12" width="9.7109375" style="10" bestFit="1" customWidth="1"/>
    <col min="13" max="13" width="18.28515625" style="29" bestFit="1" customWidth="1"/>
    <col min="14" max="16384" width="9.140625" style="10"/>
  </cols>
  <sheetData>
    <row r="1" spans="1:13" ht="15" customHeight="1" x14ac:dyDescent="0.25">
      <c r="A1" s="41" t="s">
        <v>168</v>
      </c>
      <c r="B1" s="42" t="s">
        <v>9</v>
      </c>
      <c r="C1" s="41" t="s">
        <v>10</v>
      </c>
      <c r="D1" s="83" t="s">
        <v>11</v>
      </c>
      <c r="E1" s="87" t="s">
        <v>11</v>
      </c>
      <c r="F1" s="83" t="s">
        <v>11</v>
      </c>
      <c r="G1" s="87" t="s">
        <v>11</v>
      </c>
      <c r="H1" s="83" t="s">
        <v>11</v>
      </c>
      <c r="I1" s="87" t="s">
        <v>11</v>
      </c>
      <c r="J1" s="83" t="s">
        <v>11</v>
      </c>
      <c r="K1" s="87" t="s">
        <v>11</v>
      </c>
      <c r="L1" s="83" t="s">
        <v>11</v>
      </c>
      <c r="M1" s="27"/>
    </row>
    <row r="2" spans="1:13" ht="15.75" thickBot="1" x14ac:dyDescent="0.3">
      <c r="A2" s="47" t="s">
        <v>169</v>
      </c>
      <c r="B2" s="44"/>
      <c r="C2" s="47" t="s">
        <v>170</v>
      </c>
      <c r="D2" s="84" t="s">
        <v>23</v>
      </c>
      <c r="E2" s="88" t="s">
        <v>23</v>
      </c>
      <c r="F2" s="84" t="s">
        <v>23</v>
      </c>
      <c r="G2" s="88" t="s">
        <v>23</v>
      </c>
      <c r="H2" s="84" t="s">
        <v>23</v>
      </c>
      <c r="I2" s="88" t="s">
        <v>23</v>
      </c>
      <c r="J2" s="84" t="s">
        <v>23</v>
      </c>
      <c r="K2" s="88" t="s">
        <v>23</v>
      </c>
      <c r="L2" s="84" t="s">
        <v>23</v>
      </c>
      <c r="M2" s="27"/>
    </row>
    <row r="3" spans="1:13" ht="15" x14ac:dyDescent="0.25">
      <c r="A3" s="43"/>
      <c r="B3" s="44"/>
      <c r="C3" s="43"/>
      <c r="D3" s="85" t="s">
        <v>13</v>
      </c>
      <c r="E3" s="89" t="s">
        <v>14</v>
      </c>
      <c r="F3" s="85" t="s">
        <v>15</v>
      </c>
      <c r="G3" s="89" t="s">
        <v>16</v>
      </c>
      <c r="H3" s="85" t="s">
        <v>17</v>
      </c>
      <c r="I3" s="89" t="s">
        <v>18</v>
      </c>
      <c r="J3" s="85" t="s">
        <v>19</v>
      </c>
      <c r="K3" s="89" t="s">
        <v>20</v>
      </c>
      <c r="L3" s="85" t="s">
        <v>32</v>
      </c>
      <c r="M3" s="27"/>
    </row>
    <row r="4" spans="1:13" ht="15.75" thickBot="1" x14ac:dyDescent="0.3">
      <c r="A4" s="45"/>
      <c r="B4" s="46"/>
      <c r="C4" s="45"/>
      <c r="D4" s="86" t="s">
        <v>21</v>
      </c>
      <c r="E4" s="90" t="s">
        <v>21</v>
      </c>
      <c r="F4" s="86" t="s">
        <v>21</v>
      </c>
      <c r="G4" s="90" t="s">
        <v>21</v>
      </c>
      <c r="H4" s="86" t="s">
        <v>21</v>
      </c>
      <c r="I4" s="90" t="s">
        <v>21</v>
      </c>
      <c r="J4" s="86" t="s">
        <v>21</v>
      </c>
      <c r="K4" s="90" t="s">
        <v>22</v>
      </c>
      <c r="L4" s="86" t="s">
        <v>21</v>
      </c>
      <c r="M4" s="27"/>
    </row>
    <row r="5" spans="1:13" x14ac:dyDescent="0.2">
      <c r="A5" s="54" t="str">
        <f>'LC List'!J4</f>
        <v>1_0_140506_sAA2178_300L_0-_1</v>
      </c>
      <c r="B5" s="30">
        <f>'L1 Results (mM)'!A5</f>
        <v>0</v>
      </c>
      <c r="C5" s="15">
        <f>'L1 Results (mM)'!B5</f>
        <v>0</v>
      </c>
      <c r="D5" s="16">
        <f>'L1 Results (mM)'!C5/1000*180.16</f>
        <v>0</v>
      </c>
      <c r="E5" s="16">
        <f>'L1 Results (mM)'!D5/1000*46.07</f>
        <v>0</v>
      </c>
      <c r="F5" s="16">
        <f>'L1 Results (mM)'!E5/1000*92.09</f>
        <v>0</v>
      </c>
      <c r="G5" s="16">
        <f>'L1 Results (mM)'!F5/1000*59.05</f>
        <v>0</v>
      </c>
      <c r="H5" s="16">
        <f>'L1 Results (mM)'!G5/1000*45.03</f>
        <v>0</v>
      </c>
      <c r="I5" s="16">
        <f>'L1 Results (mM)'!H5/1000*117.09</f>
        <v>0</v>
      </c>
      <c r="J5" s="16">
        <f>'L1 Results (mM)'!I5/1000*89.08</f>
        <v>0</v>
      </c>
      <c r="K5" s="16">
        <f>'L1 Results (mM)'!J5/1000*87.06</f>
        <v>0</v>
      </c>
      <c r="L5" s="16">
        <f>'L1 Results (mM)'!K5</f>
        <v>0</v>
      </c>
      <c r="M5" s="28"/>
    </row>
    <row r="6" spans="1:13" x14ac:dyDescent="0.2">
      <c r="A6" s="54" t="str">
        <f>'LC List'!J5</f>
        <v>2_0_140506_sAA2178_300L_0+_2</v>
      </c>
      <c r="B6" s="30">
        <f>'L1 Results (mM)'!A6</f>
        <v>0</v>
      </c>
      <c r="C6" s="15">
        <f>'L1 Results (mM)'!B6</f>
        <v>0</v>
      </c>
      <c r="D6" s="16">
        <f>'L1 Results (mM)'!C6/1000*180.16</f>
        <v>0</v>
      </c>
      <c r="E6" s="16">
        <f>'L1 Results (mM)'!D6/1000*46.07</f>
        <v>0</v>
      </c>
      <c r="F6" s="16">
        <f>'L1 Results (mM)'!E6/1000*92.09</f>
        <v>0</v>
      </c>
      <c r="G6" s="16">
        <f>'L1 Results (mM)'!F6/1000*59.05</f>
        <v>0</v>
      </c>
      <c r="H6" s="16">
        <f>'L1 Results (mM)'!G6/1000*45.03</f>
        <v>0</v>
      </c>
      <c r="I6" s="16">
        <f>'L1 Results (mM)'!H6/1000*117.09</f>
        <v>0</v>
      </c>
      <c r="J6" s="16">
        <f>'L1 Results (mM)'!I6/1000*89.08</f>
        <v>0</v>
      </c>
      <c r="K6" s="16">
        <f>'L1 Results (mM)'!J6/1000*87.06</f>
        <v>0</v>
      </c>
      <c r="L6" s="16">
        <f>'L1 Results (mM)'!K6</f>
        <v>0</v>
      </c>
      <c r="M6" s="28"/>
    </row>
    <row r="7" spans="1:13" x14ac:dyDescent="0.2">
      <c r="A7" s="54" t="str">
        <f>'LC List'!J6</f>
        <v>3_0_140506_sAA2178_300L_3_3</v>
      </c>
      <c r="B7" s="30">
        <f>'L1 Results (mM)'!A7</f>
        <v>0</v>
      </c>
      <c r="C7" s="15">
        <f>'L1 Results (mM)'!B7</f>
        <v>0</v>
      </c>
      <c r="D7" s="16">
        <f>'L1 Results (mM)'!C7/1000*180.16</f>
        <v>0</v>
      </c>
      <c r="E7" s="16">
        <f>'L1 Results (mM)'!D7/1000*46.07</f>
        <v>0</v>
      </c>
      <c r="F7" s="16">
        <f>'L1 Results (mM)'!E7/1000*92.09</f>
        <v>0</v>
      </c>
      <c r="G7" s="16">
        <f>'L1 Results (mM)'!F7/1000*59.05</f>
        <v>0</v>
      </c>
      <c r="H7" s="16">
        <f>'L1 Results (mM)'!G7/1000*45.03</f>
        <v>0</v>
      </c>
      <c r="I7" s="16">
        <f>'L1 Results (mM)'!H7/1000*117.09</f>
        <v>0</v>
      </c>
      <c r="J7" s="16">
        <f>'L1 Results (mM)'!I7/1000*89.08</f>
        <v>0</v>
      </c>
      <c r="K7" s="16">
        <f>'L1 Results (mM)'!J7/1000*87.06</f>
        <v>0</v>
      </c>
      <c r="L7" s="16">
        <f>'L1 Results (mM)'!K7</f>
        <v>0</v>
      </c>
      <c r="M7" s="28"/>
    </row>
    <row r="8" spans="1:13" x14ac:dyDescent="0.2">
      <c r="A8" s="54" t="str">
        <f>'LC List'!J7</f>
        <v>4_0_140506_sAA2178_300L_6_4</v>
      </c>
      <c r="B8" s="30">
        <f>'L1 Results (mM)'!A8</f>
        <v>0</v>
      </c>
      <c r="C8" s="15">
        <f>'L1 Results (mM)'!B8</f>
        <v>0</v>
      </c>
      <c r="D8" s="16">
        <f>'L1 Results (mM)'!C8/1000*180.16</f>
        <v>0</v>
      </c>
      <c r="E8" s="16">
        <f>'L1 Results (mM)'!D8/1000*46.07</f>
        <v>0</v>
      </c>
      <c r="F8" s="16">
        <f>'L1 Results (mM)'!E8/1000*92.09</f>
        <v>0</v>
      </c>
      <c r="G8" s="16">
        <f>'L1 Results (mM)'!F8/1000*59.05</f>
        <v>0</v>
      </c>
      <c r="H8" s="16">
        <f>'L1 Results (mM)'!G8/1000*45.03</f>
        <v>0</v>
      </c>
      <c r="I8" s="16">
        <f>'L1 Results (mM)'!H8/1000*117.09</f>
        <v>0</v>
      </c>
      <c r="J8" s="16">
        <f>'L1 Results (mM)'!I8/1000*89.08</f>
        <v>0</v>
      </c>
      <c r="K8" s="16">
        <f>'L1 Results (mM)'!J8/1000*87.06</f>
        <v>0</v>
      </c>
      <c r="L8" s="16">
        <f>'L1 Results (mM)'!K8</f>
        <v>0</v>
      </c>
      <c r="M8" s="28"/>
    </row>
    <row r="9" spans="1:13" x14ac:dyDescent="0.2">
      <c r="A9" s="54" t="str">
        <f>'LC List'!J8</f>
        <v>5_0_140506_sAA2178_300L_9_5</v>
      </c>
      <c r="B9" s="30">
        <f>'L1 Results (mM)'!A9</f>
        <v>0</v>
      </c>
      <c r="C9" s="15">
        <f>'L1 Results (mM)'!B9</f>
        <v>0</v>
      </c>
      <c r="D9" s="16">
        <f>'L1 Results (mM)'!C9/1000*180.16</f>
        <v>0</v>
      </c>
      <c r="E9" s="16">
        <f>'L1 Results (mM)'!D9/1000*46.07</f>
        <v>0</v>
      </c>
      <c r="F9" s="16">
        <f>'L1 Results (mM)'!E9/1000*92.09</f>
        <v>0</v>
      </c>
      <c r="G9" s="16">
        <f>'L1 Results (mM)'!F9/1000*59.05</f>
        <v>0</v>
      </c>
      <c r="H9" s="16">
        <f>'L1 Results (mM)'!G9/1000*45.03</f>
        <v>0</v>
      </c>
      <c r="I9" s="16">
        <f>'L1 Results (mM)'!H9/1000*117.09</f>
        <v>0</v>
      </c>
      <c r="J9" s="16">
        <f>'L1 Results (mM)'!I9/1000*89.08</f>
        <v>0</v>
      </c>
      <c r="K9" s="16">
        <f>'L1 Results (mM)'!J9/1000*87.06</f>
        <v>0</v>
      </c>
      <c r="L9" s="16">
        <f>'L1 Results (mM)'!K9</f>
        <v>0</v>
      </c>
      <c r="M9" s="28"/>
    </row>
    <row r="10" spans="1:13" x14ac:dyDescent="0.2">
      <c r="A10" s="54" t="str">
        <f>'LC List'!J9</f>
        <v>6_0_140506_sAA2178_300L_12_6</v>
      </c>
      <c r="B10" s="30">
        <f>'L1 Results (mM)'!A10</f>
        <v>0</v>
      </c>
      <c r="C10" s="15">
        <f>'L1 Results (mM)'!B10</f>
        <v>0</v>
      </c>
      <c r="D10" s="16">
        <f>'L1 Results (mM)'!C10/1000*180.16</f>
        <v>0</v>
      </c>
      <c r="E10" s="16">
        <f>'L1 Results (mM)'!D10/1000*46.07</f>
        <v>0</v>
      </c>
      <c r="F10" s="16">
        <f>'L1 Results (mM)'!E10/1000*92.09</f>
        <v>0</v>
      </c>
      <c r="G10" s="16">
        <f>'L1 Results (mM)'!F10/1000*59.05</f>
        <v>0</v>
      </c>
      <c r="H10" s="16">
        <f>'L1 Results (mM)'!G10/1000*45.03</f>
        <v>0</v>
      </c>
      <c r="I10" s="16">
        <f>'L1 Results (mM)'!H10/1000*117.09</f>
        <v>0</v>
      </c>
      <c r="J10" s="16">
        <f>'L1 Results (mM)'!I10/1000*89.08</f>
        <v>0</v>
      </c>
      <c r="K10" s="16">
        <f>'L1 Results (mM)'!J10/1000*87.06</f>
        <v>0</v>
      </c>
      <c r="L10" s="16">
        <f>'L1 Results (mM)'!K10</f>
        <v>0</v>
      </c>
      <c r="M10" s="28"/>
    </row>
    <row r="11" spans="1:13" x14ac:dyDescent="0.2">
      <c r="A11" s="54" t="str">
        <f>'LC List'!J10</f>
        <v>7_0_140506_sAA2178_300L_14.5_7</v>
      </c>
      <c r="B11" s="30">
        <f>'L1 Results (mM)'!A11</f>
        <v>0</v>
      </c>
      <c r="C11" s="15">
        <f>'L1 Results (mM)'!B11</f>
        <v>0</v>
      </c>
      <c r="D11" s="16">
        <f>'L1 Results (mM)'!C11/1000*180.16</f>
        <v>0</v>
      </c>
      <c r="E11" s="16">
        <f>'L1 Results (mM)'!D11/1000*46.07</f>
        <v>0</v>
      </c>
      <c r="F11" s="16">
        <f>'L1 Results (mM)'!E11/1000*92.09</f>
        <v>0</v>
      </c>
      <c r="G11" s="16">
        <f>'L1 Results (mM)'!F11/1000*59.05</f>
        <v>0</v>
      </c>
      <c r="H11" s="16">
        <f>'L1 Results (mM)'!G11/1000*45.03</f>
        <v>0</v>
      </c>
      <c r="I11" s="16">
        <f>'L1 Results (mM)'!H11/1000*117.09</f>
        <v>0</v>
      </c>
      <c r="J11" s="16">
        <f>'L1 Results (mM)'!I11/1000*89.08</f>
        <v>0</v>
      </c>
      <c r="K11" s="16">
        <f>'L1 Results (mM)'!J11/1000*87.06</f>
        <v>0</v>
      </c>
      <c r="L11" s="16">
        <f>'L1 Results (mM)'!K11</f>
        <v>0</v>
      </c>
      <c r="M11" s="28"/>
    </row>
    <row r="12" spans="1:13" x14ac:dyDescent="0.2">
      <c r="A12" s="54" t="str">
        <f>'LC List'!J11</f>
        <v>8_0_140506_sAA2178_300L_20.5_8</v>
      </c>
      <c r="B12" s="30">
        <f>'L1 Results (mM)'!A12</f>
        <v>0</v>
      </c>
      <c r="C12" s="15">
        <f>'L1 Results (mM)'!B12</f>
        <v>0</v>
      </c>
      <c r="D12" s="16">
        <f>'L1 Results (mM)'!C12/1000*180.16</f>
        <v>0</v>
      </c>
      <c r="E12" s="16">
        <f>'L1 Results (mM)'!D12/1000*46.07</f>
        <v>0</v>
      </c>
      <c r="F12" s="16">
        <f>'L1 Results (mM)'!E12/1000*92.09</f>
        <v>0</v>
      </c>
      <c r="G12" s="16">
        <f>'L1 Results (mM)'!F12/1000*59.05</f>
        <v>0</v>
      </c>
      <c r="H12" s="16">
        <f>'L1 Results (mM)'!G12/1000*45.03</f>
        <v>0</v>
      </c>
      <c r="I12" s="16">
        <f>'L1 Results (mM)'!H12/1000*117.09</f>
        <v>0</v>
      </c>
      <c r="J12" s="16">
        <f>'L1 Results (mM)'!I12/1000*89.08</f>
        <v>0</v>
      </c>
      <c r="K12" s="16">
        <f>'L1 Results (mM)'!J12/1000*87.06</f>
        <v>0</v>
      </c>
      <c r="L12" s="16">
        <f>'L1 Results (mM)'!K12</f>
        <v>0</v>
      </c>
      <c r="M12" s="28"/>
    </row>
    <row r="13" spans="1:13" x14ac:dyDescent="0.2">
      <c r="A13" s="54" t="str">
        <f>'LC List'!J12</f>
        <v>9_0_140506_sAA2178_300L_26.5_9</v>
      </c>
      <c r="B13" s="30">
        <f>'L1 Results (mM)'!A13</f>
        <v>0</v>
      </c>
      <c r="C13" s="15">
        <f>'L1 Results (mM)'!B13</f>
        <v>0</v>
      </c>
      <c r="D13" s="16">
        <f>'L1 Results (mM)'!C13/1000*180.16</f>
        <v>0</v>
      </c>
      <c r="E13" s="16">
        <f>'L1 Results (mM)'!D13/1000*46.07</f>
        <v>0</v>
      </c>
      <c r="F13" s="16">
        <f>'L1 Results (mM)'!E13/1000*92.09</f>
        <v>0</v>
      </c>
      <c r="G13" s="16">
        <f>'L1 Results (mM)'!F13/1000*59.05</f>
        <v>0</v>
      </c>
      <c r="H13" s="16">
        <f>'L1 Results (mM)'!G13/1000*45.03</f>
        <v>0</v>
      </c>
      <c r="I13" s="16">
        <f>'L1 Results (mM)'!H13/1000*117.09</f>
        <v>0</v>
      </c>
      <c r="J13" s="16">
        <f>'L1 Results (mM)'!I13/1000*89.08</f>
        <v>0</v>
      </c>
      <c r="K13" s="16">
        <f>'L1 Results (mM)'!J13/1000*87.06</f>
        <v>0</v>
      </c>
      <c r="L13" s="16">
        <f>'L1 Results (mM)'!K13</f>
        <v>0</v>
      </c>
      <c r="M13" s="28"/>
    </row>
    <row r="14" spans="1:13" x14ac:dyDescent="0.2">
      <c r="A14" s="54" t="str">
        <f>'LC List'!J13</f>
        <v>10_0_140506_sAA2178_300L_32.5_10</v>
      </c>
      <c r="B14" s="30">
        <f>'L1 Results (mM)'!A14</f>
        <v>0</v>
      </c>
      <c r="C14" s="15">
        <f>'L1 Results (mM)'!B14</f>
        <v>0</v>
      </c>
      <c r="D14" s="16">
        <f>'L1 Results (mM)'!C14/1000*180.16</f>
        <v>0</v>
      </c>
      <c r="E14" s="16">
        <f>'L1 Results (mM)'!D14/1000*46.07</f>
        <v>0</v>
      </c>
      <c r="F14" s="16">
        <f>'L1 Results (mM)'!E14/1000*92.09</f>
        <v>0</v>
      </c>
      <c r="G14" s="16">
        <f>'L1 Results (mM)'!F14/1000*59.05</f>
        <v>0</v>
      </c>
      <c r="H14" s="16">
        <f>'L1 Results (mM)'!G14/1000*45.03</f>
        <v>0</v>
      </c>
      <c r="I14" s="16">
        <f>'L1 Results (mM)'!H14/1000*117.09</f>
        <v>0</v>
      </c>
      <c r="J14" s="16">
        <f>'L1 Results (mM)'!I14/1000*89.08</f>
        <v>0</v>
      </c>
      <c r="K14" s="16">
        <f>'L1 Results (mM)'!J14/1000*87.06</f>
        <v>0</v>
      </c>
      <c r="L14" s="16">
        <f>'L1 Results (mM)'!K14</f>
        <v>0</v>
      </c>
      <c r="M14" s="28"/>
    </row>
    <row r="15" spans="1:13" x14ac:dyDescent="0.2">
      <c r="A15" s="54" t="str">
        <f>'LC List'!J14</f>
        <v>11_0_140506_sAA2178_300L_38.5_11</v>
      </c>
      <c r="B15" s="30">
        <f>'L1 Results (mM)'!A15</f>
        <v>0</v>
      </c>
      <c r="C15" s="15">
        <f>'L1 Results (mM)'!B15</f>
        <v>0</v>
      </c>
      <c r="D15" s="16">
        <f>'L1 Results (mM)'!C15/1000*180.16</f>
        <v>0</v>
      </c>
      <c r="E15" s="16">
        <f>'L1 Results (mM)'!D15/1000*46.07</f>
        <v>0</v>
      </c>
      <c r="F15" s="16">
        <f>'L1 Results (mM)'!E15/1000*92.09</f>
        <v>0</v>
      </c>
      <c r="G15" s="16">
        <f>'L1 Results (mM)'!F15/1000*59.05</f>
        <v>0</v>
      </c>
      <c r="H15" s="16">
        <f>'L1 Results (mM)'!G15/1000*45.03</f>
        <v>0</v>
      </c>
      <c r="I15" s="16">
        <f>'L1 Results (mM)'!H15/1000*117.09</f>
        <v>0</v>
      </c>
      <c r="J15" s="16">
        <f>'L1 Results (mM)'!I15/1000*89.08</f>
        <v>0</v>
      </c>
      <c r="K15" s="16">
        <f>'L1 Results (mM)'!J15/1000*87.06</f>
        <v>0</v>
      </c>
      <c r="L15" s="16">
        <f>'L1 Results (mM)'!K15</f>
        <v>0</v>
      </c>
      <c r="M15" s="28"/>
    </row>
    <row r="16" spans="1:13" x14ac:dyDescent="0.2">
      <c r="A16" s="54" t="str">
        <f>'LC List'!J15</f>
        <v>12_0_140506_sAA2178_300L_45_12</v>
      </c>
      <c r="B16" s="30">
        <f>'L1 Results (mM)'!A16</f>
        <v>0</v>
      </c>
      <c r="C16" s="15">
        <f>'L1 Results (mM)'!B16</f>
        <v>0</v>
      </c>
      <c r="D16" s="16">
        <f>'L1 Results (mM)'!C16/1000*180.16</f>
        <v>0</v>
      </c>
      <c r="E16" s="16">
        <f>'L1 Results (mM)'!D16/1000*46.07</f>
        <v>0</v>
      </c>
      <c r="F16" s="16">
        <f>'L1 Results (mM)'!E16/1000*92.09</f>
        <v>0</v>
      </c>
      <c r="G16" s="16">
        <f>'L1 Results (mM)'!F16/1000*59.05</f>
        <v>0</v>
      </c>
      <c r="H16" s="16">
        <f>'L1 Results (mM)'!G16/1000*45.03</f>
        <v>0</v>
      </c>
      <c r="I16" s="16">
        <f>'L1 Results (mM)'!H16/1000*117.09</f>
        <v>0</v>
      </c>
      <c r="J16" s="16">
        <f>'L1 Results (mM)'!I16/1000*89.08</f>
        <v>0</v>
      </c>
      <c r="K16" s="16">
        <f>'L1 Results (mM)'!J16/1000*87.06</f>
        <v>0</v>
      </c>
      <c r="L16" s="16">
        <f>'L1 Results (mM)'!K16</f>
        <v>0</v>
      </c>
      <c r="M16" s="28"/>
    </row>
    <row r="17" spans="1:13" x14ac:dyDescent="0.2">
      <c r="A17" s="54" t="str">
        <f>'LC List'!J16</f>
        <v>13_0_140506_sAA2178_300L_50.5_13</v>
      </c>
      <c r="B17" s="30">
        <f>'L1 Results (mM)'!A17</f>
        <v>0</v>
      </c>
      <c r="C17" s="15">
        <f>'L1 Results (mM)'!B17</f>
        <v>0</v>
      </c>
      <c r="D17" s="16">
        <f>'L1 Results (mM)'!C17/1000*180.16</f>
        <v>0</v>
      </c>
      <c r="E17" s="16">
        <f>'L1 Results (mM)'!D17/1000*46.07</f>
        <v>0</v>
      </c>
      <c r="F17" s="16">
        <f>'L1 Results (mM)'!E17/1000*92.09</f>
        <v>0</v>
      </c>
      <c r="G17" s="16">
        <f>'L1 Results (mM)'!F17/1000*59.05</f>
        <v>0</v>
      </c>
      <c r="H17" s="16">
        <f>'L1 Results (mM)'!G17/1000*45.03</f>
        <v>0</v>
      </c>
      <c r="I17" s="16">
        <f>'L1 Results (mM)'!H17/1000*117.09</f>
        <v>0</v>
      </c>
      <c r="J17" s="16">
        <f>'L1 Results (mM)'!I17/1000*89.08</f>
        <v>0</v>
      </c>
      <c r="K17" s="16">
        <f>'L1 Results (mM)'!J17/1000*87.06</f>
        <v>0</v>
      </c>
      <c r="L17" s="16">
        <f>'L1 Results (mM)'!K17</f>
        <v>0</v>
      </c>
      <c r="M17" s="28"/>
    </row>
    <row r="18" spans="1:13" x14ac:dyDescent="0.2">
      <c r="A18" s="54" t="str">
        <f>'LC List'!J17</f>
        <v>14_0_140506_sAA2178_300L_57_14</v>
      </c>
      <c r="B18" s="30">
        <f>'L1 Results (mM)'!A18</f>
        <v>0</v>
      </c>
      <c r="C18" s="15">
        <f>'L1 Results (mM)'!B18</f>
        <v>0</v>
      </c>
      <c r="D18" s="16">
        <f>'L1 Results (mM)'!C18/1000*180.16</f>
        <v>0</v>
      </c>
      <c r="E18" s="16">
        <f>'L1 Results (mM)'!D18/1000*46.07</f>
        <v>0</v>
      </c>
      <c r="F18" s="16">
        <f>'L1 Results (mM)'!E18/1000*92.09</f>
        <v>0</v>
      </c>
      <c r="G18" s="16">
        <f>'L1 Results (mM)'!F18/1000*59.05</f>
        <v>0</v>
      </c>
      <c r="H18" s="16">
        <f>'L1 Results (mM)'!G18/1000*45.03</f>
        <v>0</v>
      </c>
      <c r="I18" s="16">
        <f>'L1 Results (mM)'!H18/1000*117.09</f>
        <v>0</v>
      </c>
      <c r="J18" s="16">
        <f>'L1 Results (mM)'!I18/1000*89.08</f>
        <v>0</v>
      </c>
      <c r="K18" s="16">
        <f>'L1 Results (mM)'!J18/1000*87.06</f>
        <v>0</v>
      </c>
      <c r="L18" s="16">
        <f>'L1 Results (mM)'!K18</f>
        <v>0</v>
      </c>
      <c r="M18" s="28"/>
    </row>
    <row r="19" spans="1:13" x14ac:dyDescent="0.2">
      <c r="A19" s="54" t="str">
        <f>'LC List'!J18</f>
        <v>15_0_140506____</v>
      </c>
      <c r="B19" s="30">
        <f>'L1 Results (mM)'!A19</f>
        <v>0</v>
      </c>
      <c r="C19" s="15">
        <f>'L1 Results (mM)'!B19</f>
        <v>0</v>
      </c>
      <c r="D19" s="16">
        <f>'L1 Results (mM)'!C19/1000*180.16</f>
        <v>0</v>
      </c>
      <c r="E19" s="16">
        <f>'L1 Results (mM)'!D19/1000*46.07</f>
        <v>0</v>
      </c>
      <c r="F19" s="16">
        <f>'L1 Results (mM)'!E19/1000*92.09</f>
        <v>0</v>
      </c>
      <c r="G19" s="16">
        <f>'L1 Results (mM)'!F19/1000*59.05</f>
        <v>0</v>
      </c>
      <c r="H19" s="16">
        <f>'L1 Results (mM)'!G19/1000*45.03</f>
        <v>0</v>
      </c>
      <c r="I19" s="16">
        <f>'L1 Results (mM)'!H19/1000*117.09</f>
        <v>0</v>
      </c>
      <c r="J19" s="16">
        <f>'L1 Results (mM)'!I19/1000*89.08</f>
        <v>0</v>
      </c>
      <c r="K19" s="16">
        <f>'L1 Results (mM)'!J19/1000*87.06</f>
        <v>0</v>
      </c>
      <c r="L19" s="16">
        <f>'L1 Results (mM)'!K19</f>
        <v>0</v>
      </c>
      <c r="M19" s="28"/>
    </row>
    <row r="20" spans="1:13" x14ac:dyDescent="0.2">
      <c r="A20" s="54" t="str">
        <f>'LC List'!J19</f>
        <v>16_0_140506____</v>
      </c>
      <c r="B20" s="30">
        <f>'L1 Results (mM)'!A20</f>
        <v>0</v>
      </c>
      <c r="C20" s="15">
        <f>'L1 Results (mM)'!B20</f>
        <v>0</v>
      </c>
      <c r="D20" s="16">
        <f>'L1 Results (mM)'!C20/1000*180.16</f>
        <v>0</v>
      </c>
      <c r="E20" s="16">
        <f>'L1 Results (mM)'!D20/1000*46.07</f>
        <v>0</v>
      </c>
      <c r="F20" s="16">
        <f>'L1 Results (mM)'!E20/1000*92.09</f>
        <v>0</v>
      </c>
      <c r="G20" s="16">
        <f>'L1 Results (mM)'!F20/1000*59.05</f>
        <v>0</v>
      </c>
      <c r="H20" s="16">
        <f>'L1 Results (mM)'!G20/1000*45.03</f>
        <v>0</v>
      </c>
      <c r="I20" s="16">
        <f>'L1 Results (mM)'!H20/1000*117.09</f>
        <v>0</v>
      </c>
      <c r="J20" s="16">
        <f>'L1 Results (mM)'!I20/1000*89.08</f>
        <v>0</v>
      </c>
      <c r="K20" s="16">
        <f>'L1 Results (mM)'!J20/1000*87.06</f>
        <v>0</v>
      </c>
      <c r="L20" s="16">
        <f>'L1 Results (mM)'!K20</f>
        <v>0</v>
      </c>
      <c r="M20" s="28"/>
    </row>
    <row r="21" spans="1:13" x14ac:dyDescent="0.2">
      <c r="A21" s="54" t="str">
        <f>'LC List'!J20</f>
        <v>17_0_140506____</v>
      </c>
      <c r="B21" s="30">
        <f>'L1 Results (mM)'!A21</f>
        <v>0</v>
      </c>
      <c r="C21" s="15">
        <f>'L1 Results (mM)'!B21</f>
        <v>0</v>
      </c>
      <c r="D21" s="16">
        <f>'L1 Results (mM)'!C21/1000*180.16</f>
        <v>0</v>
      </c>
      <c r="E21" s="16">
        <f>'L1 Results (mM)'!D21/1000*46.07</f>
        <v>0</v>
      </c>
      <c r="F21" s="16">
        <f>'L1 Results (mM)'!E21/1000*92.09</f>
        <v>0</v>
      </c>
      <c r="G21" s="16">
        <f>'L1 Results (mM)'!F21/1000*59.05</f>
        <v>0</v>
      </c>
      <c r="H21" s="16">
        <f>'L1 Results (mM)'!G21/1000*45.03</f>
        <v>0</v>
      </c>
      <c r="I21" s="16">
        <f>'L1 Results (mM)'!H21/1000*117.09</f>
        <v>0</v>
      </c>
      <c r="J21" s="16">
        <f>'L1 Results (mM)'!I21/1000*89.08</f>
        <v>0</v>
      </c>
      <c r="K21" s="16">
        <f>'L1 Results (mM)'!J21/1000*87.06</f>
        <v>0</v>
      </c>
      <c r="L21" s="16">
        <f>'L1 Results (mM)'!K21</f>
        <v>0</v>
      </c>
      <c r="M21" s="28"/>
    </row>
    <row r="22" spans="1:13" x14ac:dyDescent="0.2">
      <c r="A22" s="54" t="str">
        <f>'LC List'!J21</f>
        <v>18_0_140506____</v>
      </c>
      <c r="B22" s="30">
        <f>'L1 Results (mM)'!A22</f>
        <v>0</v>
      </c>
      <c r="C22" s="15">
        <f>'L1 Results (mM)'!B22</f>
        <v>0</v>
      </c>
      <c r="D22" s="16">
        <f>'L1 Results (mM)'!C22/1000*180.16</f>
        <v>0</v>
      </c>
      <c r="E22" s="16">
        <f>'L1 Results (mM)'!D22/1000*46.07</f>
        <v>0</v>
      </c>
      <c r="F22" s="16">
        <f>'L1 Results (mM)'!E22/1000*92.09</f>
        <v>0</v>
      </c>
      <c r="G22" s="16">
        <f>'L1 Results (mM)'!F22/1000*59.05</f>
        <v>0</v>
      </c>
      <c r="H22" s="16">
        <f>'L1 Results (mM)'!G22/1000*45.03</f>
        <v>0</v>
      </c>
      <c r="I22" s="16">
        <f>'L1 Results (mM)'!H22/1000*117.09</f>
        <v>0</v>
      </c>
      <c r="J22" s="16">
        <f>'L1 Results (mM)'!I22/1000*89.08</f>
        <v>0</v>
      </c>
      <c r="K22" s="16">
        <f>'L1 Results (mM)'!J22/1000*87.06</f>
        <v>0</v>
      </c>
      <c r="L22" s="16">
        <f>'L1 Results (mM)'!K22</f>
        <v>0</v>
      </c>
      <c r="M22" s="28"/>
    </row>
    <row r="23" spans="1:13" x14ac:dyDescent="0.2">
      <c r="A23" s="54" t="str">
        <f>'LC List'!J22</f>
        <v>19_0_140506____</v>
      </c>
      <c r="B23" s="30">
        <f>'L1 Results (mM)'!A23</f>
        <v>0</v>
      </c>
      <c r="C23" s="15">
        <f>'L1 Results (mM)'!B23</f>
        <v>0</v>
      </c>
      <c r="D23" s="16">
        <f>'L1 Results (mM)'!C23/1000*180.16</f>
        <v>0</v>
      </c>
      <c r="E23" s="16">
        <f>'L1 Results (mM)'!D23/1000*46.07</f>
        <v>0</v>
      </c>
      <c r="F23" s="16">
        <f>'L1 Results (mM)'!E23/1000*92.09</f>
        <v>0</v>
      </c>
      <c r="G23" s="16">
        <f>'L1 Results (mM)'!F23/1000*59.05</f>
        <v>0</v>
      </c>
      <c r="H23" s="16">
        <f>'L1 Results (mM)'!G23/1000*45.03</f>
        <v>0</v>
      </c>
      <c r="I23" s="16">
        <f>'L1 Results (mM)'!H23/1000*117.09</f>
        <v>0</v>
      </c>
      <c r="J23" s="16">
        <f>'L1 Results (mM)'!I23/1000*89.08</f>
        <v>0</v>
      </c>
      <c r="K23" s="16">
        <f>'L1 Results (mM)'!J23/1000*87.06</f>
        <v>0</v>
      </c>
      <c r="L23" s="16">
        <f>'L1 Results (mM)'!K23</f>
        <v>0</v>
      </c>
      <c r="M23" s="28"/>
    </row>
    <row r="24" spans="1:13" x14ac:dyDescent="0.2">
      <c r="A24" s="54" t="str">
        <f>'LC List'!J23</f>
        <v>20_0_140506____</v>
      </c>
      <c r="B24" s="30">
        <f>'L1 Results (mM)'!A24</f>
        <v>0</v>
      </c>
      <c r="C24" s="15">
        <f>'L1 Results (mM)'!B24</f>
        <v>0</v>
      </c>
      <c r="D24" s="16">
        <f>'L1 Results (mM)'!C24/1000*180.16</f>
        <v>0</v>
      </c>
      <c r="E24" s="16">
        <f>'L1 Results (mM)'!D24/1000*46.07</f>
        <v>0</v>
      </c>
      <c r="F24" s="16">
        <f>'L1 Results (mM)'!E24/1000*92.09</f>
        <v>0</v>
      </c>
      <c r="G24" s="16">
        <f>'L1 Results (mM)'!F24/1000*59.05</f>
        <v>0</v>
      </c>
      <c r="H24" s="16">
        <f>'L1 Results (mM)'!G24/1000*45.03</f>
        <v>0</v>
      </c>
      <c r="I24" s="16">
        <f>'L1 Results (mM)'!H24/1000*117.09</f>
        <v>0</v>
      </c>
      <c r="J24" s="16">
        <f>'L1 Results (mM)'!I24/1000*89.08</f>
        <v>0</v>
      </c>
      <c r="K24" s="16">
        <f>'L1 Results (mM)'!J24/1000*87.06</f>
        <v>0</v>
      </c>
      <c r="L24" s="16">
        <f>'L1 Results (mM)'!K24</f>
        <v>0</v>
      </c>
      <c r="M24" s="28"/>
    </row>
    <row r="25" spans="1:13" x14ac:dyDescent="0.2">
      <c r="A25" s="54" t="str">
        <f>'LC List'!J24</f>
        <v>21_0_140506____</v>
      </c>
      <c r="B25" s="30">
        <f>'L1 Results (mM)'!A25</f>
        <v>0</v>
      </c>
      <c r="C25" s="15">
        <f>'L1 Results (mM)'!B25</f>
        <v>0</v>
      </c>
      <c r="D25" s="16">
        <f>'L1 Results (mM)'!C25/1000*180.16</f>
        <v>0</v>
      </c>
      <c r="E25" s="16">
        <f>'L1 Results (mM)'!D25/1000*46.07</f>
        <v>0</v>
      </c>
      <c r="F25" s="16">
        <f>'L1 Results (mM)'!E25/1000*92.09</f>
        <v>0</v>
      </c>
      <c r="G25" s="16">
        <f>'L1 Results (mM)'!F25/1000*59.05</f>
        <v>0</v>
      </c>
      <c r="H25" s="16">
        <f>'L1 Results (mM)'!G25/1000*45.03</f>
        <v>0</v>
      </c>
      <c r="I25" s="16">
        <f>'L1 Results (mM)'!H25/1000*117.09</f>
        <v>0</v>
      </c>
      <c r="J25" s="16">
        <f>'L1 Results (mM)'!I25/1000*89.08</f>
        <v>0</v>
      </c>
      <c r="K25" s="16">
        <f>'L1 Results (mM)'!J25/1000*87.06</f>
        <v>0</v>
      </c>
      <c r="L25" s="16">
        <f>'L1 Results (mM)'!K25</f>
        <v>0</v>
      </c>
      <c r="M25" s="28"/>
    </row>
    <row r="26" spans="1:13" x14ac:dyDescent="0.2">
      <c r="A26" s="54" t="str">
        <f>'LC List'!J25</f>
        <v>22_0_140506____</v>
      </c>
      <c r="B26" s="30">
        <f>'L1 Results (mM)'!A26</f>
        <v>0</v>
      </c>
      <c r="C26" s="15">
        <f>'L1 Results (mM)'!B26</f>
        <v>0</v>
      </c>
      <c r="D26" s="16">
        <f>'L1 Results (mM)'!C26/1000*180.16</f>
        <v>0</v>
      </c>
      <c r="E26" s="16">
        <f>'L1 Results (mM)'!D26/1000*46.07</f>
        <v>0</v>
      </c>
      <c r="F26" s="16">
        <f>'L1 Results (mM)'!E26/1000*92.09</f>
        <v>0</v>
      </c>
      <c r="G26" s="16">
        <f>'L1 Results (mM)'!F26/1000*59.05</f>
        <v>0</v>
      </c>
      <c r="H26" s="16">
        <f>'L1 Results (mM)'!G26/1000*45.03</f>
        <v>0</v>
      </c>
      <c r="I26" s="16">
        <f>'L1 Results (mM)'!H26/1000*117.09</f>
        <v>0</v>
      </c>
      <c r="J26" s="16">
        <f>'L1 Results (mM)'!I26/1000*89.08</f>
        <v>0</v>
      </c>
      <c r="K26" s="16">
        <f>'L1 Results (mM)'!J26/1000*87.06</f>
        <v>0</v>
      </c>
      <c r="L26" s="16">
        <f>'L1 Results (mM)'!K26</f>
        <v>0</v>
      </c>
      <c r="M26" s="28"/>
    </row>
    <row r="27" spans="1:13" x14ac:dyDescent="0.2">
      <c r="A27" s="54" t="str">
        <f>'LC List'!J26</f>
        <v>23_0_140506____</v>
      </c>
      <c r="B27" s="30">
        <f>'L1 Results (mM)'!A27</f>
        <v>0</v>
      </c>
      <c r="C27" s="15">
        <f>'L1 Results (mM)'!B27</f>
        <v>0</v>
      </c>
      <c r="D27" s="16">
        <f>'L1 Results (mM)'!C27/1000*180.16</f>
        <v>0</v>
      </c>
      <c r="E27" s="16">
        <f>'L1 Results (mM)'!D27/1000*46.07</f>
        <v>0</v>
      </c>
      <c r="F27" s="16">
        <f>'L1 Results (mM)'!E27/1000*92.09</f>
        <v>0</v>
      </c>
      <c r="G27" s="16">
        <f>'L1 Results (mM)'!F27/1000*59.05</f>
        <v>0</v>
      </c>
      <c r="H27" s="16">
        <f>'L1 Results (mM)'!G27/1000*45.03</f>
        <v>0</v>
      </c>
      <c r="I27" s="16">
        <f>'L1 Results (mM)'!H27/1000*117.09</f>
        <v>0</v>
      </c>
      <c r="J27" s="16">
        <f>'L1 Results (mM)'!I27/1000*89.08</f>
        <v>0</v>
      </c>
      <c r="K27" s="16">
        <f>'L1 Results (mM)'!J27/1000*87.06</f>
        <v>0</v>
      </c>
      <c r="L27" s="16">
        <f>'L1 Results (mM)'!K27</f>
        <v>0</v>
      </c>
      <c r="M27" s="28"/>
    </row>
    <row r="28" spans="1:13" x14ac:dyDescent="0.2">
      <c r="A28" s="54" t="str">
        <f>'LC List'!J27</f>
        <v>24_0_140506____</v>
      </c>
      <c r="B28" s="30">
        <f>'L1 Results (mM)'!A28</f>
        <v>0</v>
      </c>
      <c r="C28" s="15">
        <f>'L1 Results (mM)'!B28</f>
        <v>0</v>
      </c>
      <c r="D28" s="16">
        <f>'L1 Results (mM)'!C28/1000*180.16</f>
        <v>0</v>
      </c>
      <c r="E28" s="16">
        <f>'L1 Results (mM)'!D28/1000*46.07</f>
        <v>0</v>
      </c>
      <c r="F28" s="16">
        <f>'L1 Results (mM)'!E28/1000*92.09</f>
        <v>0</v>
      </c>
      <c r="G28" s="16">
        <f>'L1 Results (mM)'!F28/1000*59.05</f>
        <v>0</v>
      </c>
      <c r="H28" s="16">
        <f>'L1 Results (mM)'!G28/1000*45.03</f>
        <v>0</v>
      </c>
      <c r="I28" s="16">
        <f>'L1 Results (mM)'!H28/1000*117.09</f>
        <v>0</v>
      </c>
      <c r="J28" s="16">
        <f>'L1 Results (mM)'!I28/1000*89.08</f>
        <v>0</v>
      </c>
      <c r="K28" s="16">
        <f>'L1 Results (mM)'!J28/1000*87.06</f>
        <v>0</v>
      </c>
      <c r="L28" s="16">
        <f>'L1 Results (mM)'!K28</f>
        <v>0</v>
      </c>
      <c r="M28" s="28"/>
    </row>
    <row r="29" spans="1:13" x14ac:dyDescent="0.2">
      <c r="A29" s="54" t="str">
        <f>'LC List'!J28</f>
        <v>25_0_140506____</v>
      </c>
      <c r="B29" s="30">
        <f>'L1 Results (mM)'!A29</f>
        <v>0</v>
      </c>
      <c r="C29" s="15">
        <f>'L1 Results (mM)'!B29</f>
        <v>0</v>
      </c>
      <c r="D29" s="16">
        <f>'L1 Results (mM)'!C29/1000*180.16</f>
        <v>0</v>
      </c>
      <c r="E29" s="16">
        <f>'L1 Results (mM)'!D29/1000*46.07</f>
        <v>0</v>
      </c>
      <c r="F29" s="16">
        <f>'L1 Results (mM)'!E29/1000*92.09</f>
        <v>0</v>
      </c>
      <c r="G29" s="16">
        <f>'L1 Results (mM)'!F29/1000*59.05</f>
        <v>0</v>
      </c>
      <c r="H29" s="16">
        <f>'L1 Results (mM)'!G29/1000*45.03</f>
        <v>0</v>
      </c>
      <c r="I29" s="16">
        <f>'L1 Results (mM)'!H29/1000*117.09</f>
        <v>0</v>
      </c>
      <c r="J29" s="16">
        <f>'L1 Results (mM)'!I29/1000*89.08</f>
        <v>0</v>
      </c>
      <c r="K29" s="16">
        <f>'L1 Results (mM)'!J29/1000*87.06</f>
        <v>0</v>
      </c>
      <c r="L29" s="16">
        <f>'L1 Results (mM)'!K29</f>
        <v>0</v>
      </c>
      <c r="M29" s="28"/>
    </row>
    <row r="30" spans="1:13" x14ac:dyDescent="0.2">
      <c r="A30" s="54" t="str">
        <f>'LC List'!J29</f>
        <v>26_0_140506____</v>
      </c>
      <c r="B30" s="30">
        <f>'L1 Results (mM)'!A30</f>
        <v>0</v>
      </c>
      <c r="C30" s="15">
        <f>'L1 Results (mM)'!B30</f>
        <v>0</v>
      </c>
      <c r="D30" s="16">
        <f>'L1 Results (mM)'!C30/1000*180.16</f>
        <v>0</v>
      </c>
      <c r="E30" s="16">
        <f>'L1 Results (mM)'!D30/1000*46.07</f>
        <v>0</v>
      </c>
      <c r="F30" s="16">
        <f>'L1 Results (mM)'!E30/1000*92.09</f>
        <v>0</v>
      </c>
      <c r="G30" s="16">
        <f>'L1 Results (mM)'!F30/1000*59.05</f>
        <v>0</v>
      </c>
      <c r="H30" s="16">
        <f>'L1 Results (mM)'!G30/1000*45.03</f>
        <v>0</v>
      </c>
      <c r="I30" s="16">
        <f>'L1 Results (mM)'!H30/1000*117.09</f>
        <v>0</v>
      </c>
      <c r="J30" s="16">
        <f>'L1 Results (mM)'!I30/1000*89.08</f>
        <v>0</v>
      </c>
      <c r="K30" s="16">
        <f>'L1 Results (mM)'!J30/1000*87.06</f>
        <v>0</v>
      </c>
      <c r="L30" s="16">
        <f>'L1 Results (mM)'!K30</f>
        <v>0</v>
      </c>
      <c r="M30" s="28"/>
    </row>
    <row r="31" spans="1:13" x14ac:dyDescent="0.2">
      <c r="A31" s="54" t="str">
        <f>'LC List'!J30</f>
        <v>27_0_140506____</v>
      </c>
      <c r="B31" s="30">
        <f>'L1 Results (mM)'!A31</f>
        <v>0</v>
      </c>
      <c r="C31" s="15">
        <f>'L1 Results (mM)'!B31</f>
        <v>0</v>
      </c>
      <c r="D31" s="16">
        <f>'L1 Results (mM)'!C31/1000*180.16</f>
        <v>0</v>
      </c>
      <c r="E31" s="16">
        <f>'L1 Results (mM)'!D31/1000*46.07</f>
        <v>0</v>
      </c>
      <c r="F31" s="16">
        <f>'L1 Results (mM)'!E31/1000*92.09</f>
        <v>0</v>
      </c>
      <c r="G31" s="16">
        <f>'L1 Results (mM)'!F31/1000*59.05</f>
        <v>0</v>
      </c>
      <c r="H31" s="16">
        <f>'L1 Results (mM)'!G31/1000*45.03</f>
        <v>0</v>
      </c>
      <c r="I31" s="16">
        <f>'L1 Results (mM)'!H31/1000*117.09</f>
        <v>0</v>
      </c>
      <c r="J31" s="16">
        <f>'L1 Results (mM)'!I31/1000*89.08</f>
        <v>0</v>
      </c>
      <c r="K31" s="16">
        <f>'L1 Results (mM)'!J31/1000*87.06</f>
        <v>0</v>
      </c>
      <c r="L31" s="16">
        <f>'L1 Results (mM)'!K31</f>
        <v>0</v>
      </c>
      <c r="M31" s="28"/>
    </row>
    <row r="32" spans="1:13" x14ac:dyDescent="0.2">
      <c r="A32" s="54" t="str">
        <f>'LC List'!J31</f>
        <v>28_0_140506____</v>
      </c>
      <c r="B32" s="30">
        <f>'L1 Results (mM)'!A32</f>
        <v>0</v>
      </c>
      <c r="C32" s="15">
        <f>'L1 Results (mM)'!B32</f>
        <v>0</v>
      </c>
      <c r="D32" s="16">
        <f>'L1 Results (mM)'!C32/1000*180.16</f>
        <v>0</v>
      </c>
      <c r="E32" s="16">
        <f>'L1 Results (mM)'!D32/1000*46.07</f>
        <v>0</v>
      </c>
      <c r="F32" s="16">
        <f>'L1 Results (mM)'!E32/1000*92.09</f>
        <v>0</v>
      </c>
      <c r="G32" s="16">
        <f>'L1 Results (mM)'!F32/1000*59.05</f>
        <v>0</v>
      </c>
      <c r="H32" s="16">
        <f>'L1 Results (mM)'!G32/1000*45.03</f>
        <v>0</v>
      </c>
      <c r="I32" s="16">
        <f>'L1 Results (mM)'!H32/1000*117.09</f>
        <v>0</v>
      </c>
      <c r="J32" s="16">
        <f>'L1 Results (mM)'!I32/1000*89.08</f>
        <v>0</v>
      </c>
      <c r="K32" s="16">
        <f>'L1 Results (mM)'!J32/1000*87.06</f>
        <v>0</v>
      </c>
      <c r="L32" s="16">
        <f>'L1 Results (mM)'!K32</f>
        <v>0</v>
      </c>
      <c r="M32" s="28"/>
    </row>
    <row r="33" spans="1:13" x14ac:dyDescent="0.2">
      <c r="A33" s="54" t="str">
        <f>'LC List'!J32</f>
        <v>29_0_140506____</v>
      </c>
      <c r="B33" s="30">
        <f>'L1 Results (mM)'!A33</f>
        <v>0</v>
      </c>
      <c r="C33" s="15">
        <f>'L1 Results (mM)'!B33</f>
        <v>0</v>
      </c>
      <c r="D33" s="16">
        <f>'L1 Results (mM)'!C33/1000*180.16</f>
        <v>0</v>
      </c>
      <c r="E33" s="16">
        <f>'L1 Results (mM)'!D33/1000*46.07</f>
        <v>0</v>
      </c>
      <c r="F33" s="16">
        <f>'L1 Results (mM)'!E33/1000*92.09</f>
        <v>0</v>
      </c>
      <c r="G33" s="16">
        <f>'L1 Results (mM)'!F33/1000*59.05</f>
        <v>0</v>
      </c>
      <c r="H33" s="16">
        <f>'L1 Results (mM)'!G33/1000*45.03</f>
        <v>0</v>
      </c>
      <c r="I33" s="16">
        <f>'L1 Results (mM)'!H33/1000*117.09</f>
        <v>0</v>
      </c>
      <c r="J33" s="16">
        <f>'L1 Results (mM)'!I33/1000*89.08</f>
        <v>0</v>
      </c>
      <c r="K33" s="16">
        <f>'L1 Results (mM)'!J33/1000*87.06</f>
        <v>0</v>
      </c>
      <c r="L33" s="16">
        <f>'L1 Results (mM)'!K33</f>
        <v>0</v>
      </c>
      <c r="M33" s="28"/>
    </row>
    <row r="34" spans="1:13" x14ac:dyDescent="0.2">
      <c r="A34" s="54" t="str">
        <f>'LC List'!J33</f>
        <v>30_0_140506____</v>
      </c>
      <c r="B34" s="30">
        <f>'L1 Results (mM)'!A34</f>
        <v>0</v>
      </c>
      <c r="C34" s="15">
        <f>'L1 Results (mM)'!B34</f>
        <v>0</v>
      </c>
      <c r="D34" s="16">
        <f>'L1 Results (mM)'!C34/1000*180.16</f>
        <v>0</v>
      </c>
      <c r="E34" s="16">
        <f>'L1 Results (mM)'!D34/1000*46.07</f>
        <v>0</v>
      </c>
      <c r="F34" s="16">
        <f>'L1 Results (mM)'!E34/1000*92.09</f>
        <v>0</v>
      </c>
      <c r="G34" s="16">
        <f>'L1 Results (mM)'!F34/1000*59.05</f>
        <v>0</v>
      </c>
      <c r="H34" s="16">
        <f>'L1 Results (mM)'!G34/1000*45.03</f>
        <v>0</v>
      </c>
      <c r="I34" s="16">
        <f>'L1 Results (mM)'!H34/1000*117.09</f>
        <v>0</v>
      </c>
      <c r="J34" s="16">
        <f>'L1 Results (mM)'!I34/1000*89.08</f>
        <v>0</v>
      </c>
      <c r="K34" s="16">
        <f>'L1 Results (mM)'!J34/1000*87.06</f>
        <v>0</v>
      </c>
      <c r="L34" s="16">
        <f>'L1 Results (mM)'!K34</f>
        <v>0</v>
      </c>
      <c r="M34" s="28"/>
    </row>
    <row r="35" spans="1:13" x14ac:dyDescent="0.2">
      <c r="A35" s="54" t="str">
        <f>'LC List'!J34</f>
        <v>31_0_140506____</v>
      </c>
      <c r="B35" s="30">
        <f>'L1 Results (mM)'!A35</f>
        <v>0</v>
      </c>
      <c r="C35" s="15">
        <f>'L1 Results (mM)'!B35</f>
        <v>0</v>
      </c>
      <c r="D35" s="16">
        <f>'L1 Results (mM)'!C35/1000*180.16</f>
        <v>0</v>
      </c>
      <c r="E35" s="16">
        <f>'L1 Results (mM)'!D35/1000*46.07</f>
        <v>0</v>
      </c>
      <c r="F35" s="16">
        <f>'L1 Results (mM)'!E35/1000*92.09</f>
        <v>0</v>
      </c>
      <c r="G35" s="16">
        <f>'L1 Results (mM)'!F35/1000*59.05</f>
        <v>0</v>
      </c>
      <c r="H35" s="16">
        <f>'L1 Results (mM)'!G35/1000*45.03</f>
        <v>0</v>
      </c>
      <c r="I35" s="16">
        <f>'L1 Results (mM)'!H35/1000*117.09</f>
        <v>0</v>
      </c>
      <c r="J35" s="16">
        <f>'L1 Results (mM)'!I35/1000*89.08</f>
        <v>0</v>
      </c>
      <c r="K35" s="16">
        <f>'L1 Results (mM)'!J35/1000*87.06</f>
        <v>0</v>
      </c>
      <c r="L35" s="16">
        <f>'L1 Results (mM)'!K35</f>
        <v>0</v>
      </c>
      <c r="M35" s="28"/>
    </row>
    <row r="36" spans="1:13" x14ac:dyDescent="0.2">
      <c r="A36" s="54" t="str">
        <f>'LC List'!J35</f>
        <v>32_0_140506____</v>
      </c>
      <c r="B36" s="30">
        <f>'L1 Results (mM)'!A36</f>
        <v>0</v>
      </c>
      <c r="C36" s="15">
        <f>'L1 Results (mM)'!B36</f>
        <v>0</v>
      </c>
      <c r="D36" s="16">
        <f>'L1 Results (mM)'!C36/1000*180.16</f>
        <v>0</v>
      </c>
      <c r="E36" s="16">
        <f>'L1 Results (mM)'!D36/1000*46.07</f>
        <v>0</v>
      </c>
      <c r="F36" s="16">
        <f>'L1 Results (mM)'!E36/1000*92.09</f>
        <v>0</v>
      </c>
      <c r="G36" s="16">
        <f>'L1 Results (mM)'!F36/1000*59.05</f>
        <v>0</v>
      </c>
      <c r="H36" s="16">
        <f>'L1 Results (mM)'!G36/1000*45.03</f>
        <v>0</v>
      </c>
      <c r="I36" s="16">
        <f>'L1 Results (mM)'!H36/1000*117.09</f>
        <v>0</v>
      </c>
      <c r="J36" s="16">
        <f>'L1 Results (mM)'!I36/1000*89.08</f>
        <v>0</v>
      </c>
      <c r="K36" s="16">
        <f>'L1 Results (mM)'!J36/1000*87.06</f>
        <v>0</v>
      </c>
      <c r="L36" s="16">
        <f>'L1 Results (mM)'!K36</f>
        <v>0</v>
      </c>
      <c r="M36" s="28"/>
    </row>
    <row r="37" spans="1:13" x14ac:dyDescent="0.2">
      <c r="A37" s="54" t="str">
        <f>'LC List'!J36</f>
        <v>33_0_140506____</v>
      </c>
      <c r="B37" s="30">
        <f>'L1 Results (mM)'!A37</f>
        <v>0</v>
      </c>
      <c r="C37" s="15">
        <f>'L1 Results (mM)'!B37</f>
        <v>0</v>
      </c>
      <c r="D37" s="16">
        <f>'L1 Results (mM)'!C37/1000*180.16</f>
        <v>0</v>
      </c>
      <c r="E37" s="16">
        <f>'L1 Results (mM)'!D37/1000*46.07</f>
        <v>0</v>
      </c>
      <c r="F37" s="16">
        <f>'L1 Results (mM)'!E37/1000*92.09</f>
        <v>0</v>
      </c>
      <c r="G37" s="16">
        <f>'L1 Results (mM)'!F37/1000*59.05</f>
        <v>0</v>
      </c>
      <c r="H37" s="16">
        <f>'L1 Results (mM)'!G37/1000*45.03</f>
        <v>0</v>
      </c>
      <c r="I37" s="16">
        <f>'L1 Results (mM)'!H37/1000*117.09</f>
        <v>0</v>
      </c>
      <c r="J37" s="16">
        <f>'L1 Results (mM)'!I37/1000*89.08</f>
        <v>0</v>
      </c>
      <c r="K37" s="16">
        <f>'L1 Results (mM)'!J37/1000*87.06</f>
        <v>0</v>
      </c>
      <c r="L37" s="16">
        <f>'L1 Results (mM)'!K37</f>
        <v>0</v>
      </c>
      <c r="M37" s="28"/>
    </row>
    <row r="38" spans="1:13" x14ac:dyDescent="0.2">
      <c r="A38" s="54" t="str">
        <f>'LC List'!J37</f>
        <v>34_0_140506____</v>
      </c>
      <c r="B38" s="30">
        <f>'L1 Results (mM)'!A38</f>
        <v>0</v>
      </c>
      <c r="C38" s="15">
        <f>'L1 Results (mM)'!B38</f>
        <v>0</v>
      </c>
      <c r="D38" s="16">
        <f>'L1 Results (mM)'!C38/1000*180.16</f>
        <v>0</v>
      </c>
      <c r="E38" s="16">
        <f>'L1 Results (mM)'!D38/1000*46.07</f>
        <v>0</v>
      </c>
      <c r="F38" s="16">
        <f>'L1 Results (mM)'!E38/1000*92.09</f>
        <v>0</v>
      </c>
      <c r="G38" s="16">
        <f>'L1 Results (mM)'!F38/1000*59.05</f>
        <v>0</v>
      </c>
      <c r="H38" s="16">
        <f>'L1 Results (mM)'!G38/1000*45.03</f>
        <v>0</v>
      </c>
      <c r="I38" s="16">
        <f>'L1 Results (mM)'!H38/1000*117.09</f>
        <v>0</v>
      </c>
      <c r="J38" s="16">
        <f>'L1 Results (mM)'!I38/1000*89.08</f>
        <v>0</v>
      </c>
      <c r="K38" s="16">
        <f>'L1 Results (mM)'!J38/1000*87.06</f>
        <v>0</v>
      </c>
      <c r="L38" s="16">
        <f>'L1 Results (mM)'!K38</f>
        <v>0</v>
      </c>
      <c r="M38" s="28"/>
    </row>
    <row r="39" spans="1:13" x14ac:dyDescent="0.2">
      <c r="A39" s="54" t="str">
        <f>'LC List'!J38</f>
        <v>35_0_140506____</v>
      </c>
      <c r="B39" s="30">
        <f>'L1 Results (mM)'!A39</f>
        <v>0</v>
      </c>
      <c r="C39" s="15">
        <f>'L1 Results (mM)'!B39</f>
        <v>0</v>
      </c>
      <c r="D39" s="16">
        <f>'L1 Results (mM)'!C39/1000*180.16</f>
        <v>0</v>
      </c>
      <c r="E39" s="16">
        <f>'L1 Results (mM)'!D39/1000*46.07</f>
        <v>0</v>
      </c>
      <c r="F39" s="16">
        <f>'L1 Results (mM)'!E39/1000*92.09</f>
        <v>0</v>
      </c>
      <c r="G39" s="16">
        <f>'L1 Results (mM)'!F39/1000*59.05</f>
        <v>0</v>
      </c>
      <c r="H39" s="16">
        <f>'L1 Results (mM)'!G39/1000*45.03</f>
        <v>0</v>
      </c>
      <c r="I39" s="16">
        <f>'L1 Results (mM)'!H39/1000*117.09</f>
        <v>0</v>
      </c>
      <c r="J39" s="16">
        <f>'L1 Results (mM)'!I39/1000*89.08</f>
        <v>0</v>
      </c>
      <c r="K39" s="16">
        <f>'L1 Results (mM)'!J39/1000*87.06</f>
        <v>0</v>
      </c>
      <c r="L39" s="16">
        <f>'L1 Results (mM)'!K39</f>
        <v>0</v>
      </c>
      <c r="M39" s="28"/>
    </row>
    <row r="40" spans="1:13" x14ac:dyDescent="0.2">
      <c r="A40" s="54" t="str">
        <f>'LC List'!J39</f>
        <v>36_0_140506____</v>
      </c>
      <c r="B40" s="30">
        <f>'L1 Results (mM)'!A40</f>
        <v>0</v>
      </c>
      <c r="C40" s="15">
        <f>'L1 Results (mM)'!B40</f>
        <v>0</v>
      </c>
      <c r="D40" s="16">
        <f>'L1 Results (mM)'!C40/1000*180.16</f>
        <v>0</v>
      </c>
      <c r="E40" s="16">
        <f>'L1 Results (mM)'!D40/1000*46.07</f>
        <v>0</v>
      </c>
      <c r="F40" s="16">
        <f>'L1 Results (mM)'!E40/1000*92.09</f>
        <v>0</v>
      </c>
      <c r="G40" s="16">
        <f>'L1 Results (mM)'!F40/1000*59.05</f>
        <v>0</v>
      </c>
      <c r="H40" s="16">
        <f>'L1 Results (mM)'!G40/1000*45.03</f>
        <v>0</v>
      </c>
      <c r="I40" s="16">
        <f>'L1 Results (mM)'!H40/1000*117.09</f>
        <v>0</v>
      </c>
      <c r="J40" s="16">
        <f>'L1 Results (mM)'!I40/1000*89.08</f>
        <v>0</v>
      </c>
      <c r="K40" s="16">
        <f>'L1 Results (mM)'!J40/1000*87.06</f>
        <v>0</v>
      </c>
      <c r="L40" s="16">
        <f>'L1 Results (mM)'!K40</f>
        <v>0</v>
      </c>
      <c r="M40" s="28"/>
    </row>
    <row r="41" spans="1:13" x14ac:dyDescent="0.2">
      <c r="A41" s="54" t="str">
        <f>'LC List'!J40</f>
        <v>37_0_140506____</v>
      </c>
      <c r="B41" s="30">
        <f>'L1 Results (mM)'!A41</f>
        <v>0</v>
      </c>
      <c r="C41" s="15">
        <f>'L1 Results (mM)'!B41</f>
        <v>0</v>
      </c>
      <c r="D41" s="16">
        <f>'L1 Results (mM)'!C41/1000*180.16</f>
        <v>0</v>
      </c>
      <c r="E41" s="16">
        <f>'L1 Results (mM)'!D41/1000*46.07</f>
        <v>0</v>
      </c>
      <c r="F41" s="16">
        <f>'L1 Results (mM)'!E41/1000*92.09</f>
        <v>0</v>
      </c>
      <c r="G41" s="16">
        <f>'L1 Results (mM)'!F41/1000*59.05</f>
        <v>0</v>
      </c>
      <c r="H41" s="16">
        <f>'L1 Results (mM)'!G41/1000*45.03</f>
        <v>0</v>
      </c>
      <c r="I41" s="16">
        <f>'L1 Results (mM)'!H41/1000*117.09</f>
        <v>0</v>
      </c>
      <c r="J41" s="16">
        <f>'L1 Results (mM)'!I41/1000*89.08</f>
        <v>0</v>
      </c>
      <c r="K41" s="16">
        <f>'L1 Results (mM)'!J41/1000*87.06</f>
        <v>0</v>
      </c>
      <c r="L41" s="16">
        <f>'L1 Results (mM)'!K41</f>
        <v>0</v>
      </c>
      <c r="M41" s="28"/>
    </row>
    <row r="42" spans="1:13" x14ac:dyDescent="0.2">
      <c r="A42" s="54" t="str">
        <f>'LC List'!J41</f>
        <v>38_0_140506____</v>
      </c>
      <c r="B42" s="30">
        <f>'L1 Results (mM)'!A42</f>
        <v>0</v>
      </c>
      <c r="C42" s="15">
        <f>'L1 Results (mM)'!B42</f>
        <v>0</v>
      </c>
      <c r="D42" s="16">
        <f>'L1 Results (mM)'!C42/1000*180.16</f>
        <v>0</v>
      </c>
      <c r="E42" s="16">
        <f>'L1 Results (mM)'!D42/1000*46.07</f>
        <v>0</v>
      </c>
      <c r="F42" s="16">
        <f>'L1 Results (mM)'!E42/1000*92.09</f>
        <v>0</v>
      </c>
      <c r="G42" s="16">
        <f>'L1 Results (mM)'!F42/1000*59.05</f>
        <v>0</v>
      </c>
      <c r="H42" s="16">
        <f>'L1 Results (mM)'!G42/1000*45.03</f>
        <v>0</v>
      </c>
      <c r="I42" s="16">
        <f>'L1 Results (mM)'!H42/1000*117.09</f>
        <v>0</v>
      </c>
      <c r="J42" s="16">
        <f>'L1 Results (mM)'!I42/1000*89.08</f>
        <v>0</v>
      </c>
      <c r="K42" s="16">
        <f>'L1 Results (mM)'!J42/1000*87.06</f>
        <v>0</v>
      </c>
      <c r="L42" s="16">
        <f>'L1 Results (mM)'!K42</f>
        <v>0</v>
      </c>
      <c r="M42" s="28"/>
    </row>
    <row r="43" spans="1:13" x14ac:dyDescent="0.2">
      <c r="A43" s="54" t="str">
        <f>'LC List'!J42</f>
        <v>39_0_140506____</v>
      </c>
      <c r="B43" s="30">
        <f>'L1 Results (mM)'!A43</f>
        <v>0</v>
      </c>
      <c r="C43" s="15">
        <f>'L1 Results (mM)'!B43</f>
        <v>0</v>
      </c>
      <c r="D43" s="16">
        <f>'L1 Results (mM)'!C43/1000*180.16</f>
        <v>0</v>
      </c>
      <c r="E43" s="16">
        <f>'L1 Results (mM)'!D43/1000*46.07</f>
        <v>0</v>
      </c>
      <c r="F43" s="16">
        <f>'L1 Results (mM)'!E43/1000*92.09</f>
        <v>0</v>
      </c>
      <c r="G43" s="16">
        <f>'L1 Results (mM)'!F43/1000*59.05</f>
        <v>0</v>
      </c>
      <c r="H43" s="16">
        <f>'L1 Results (mM)'!G43/1000*45.03</f>
        <v>0</v>
      </c>
      <c r="I43" s="16">
        <f>'L1 Results (mM)'!H43/1000*117.09</f>
        <v>0</v>
      </c>
      <c r="J43" s="16">
        <f>'L1 Results (mM)'!I43/1000*89.08</f>
        <v>0</v>
      </c>
      <c r="K43" s="16">
        <f>'L1 Results (mM)'!J43/1000*87.06</f>
        <v>0</v>
      </c>
      <c r="L43" s="16">
        <f>'L1 Results (mM)'!K43</f>
        <v>0</v>
      </c>
      <c r="M43" s="28"/>
    </row>
    <row r="44" spans="1:13" x14ac:dyDescent="0.2">
      <c r="A44" s="54" t="str">
        <f>'LC List'!J43</f>
        <v>40_0_140506____</v>
      </c>
      <c r="B44" s="30">
        <f>'L1 Results (mM)'!A44</f>
        <v>0</v>
      </c>
      <c r="C44" s="15">
        <f>'L1 Results (mM)'!B44</f>
        <v>0</v>
      </c>
      <c r="D44" s="16">
        <f>'L1 Results (mM)'!C44/1000*180.16</f>
        <v>0</v>
      </c>
      <c r="E44" s="16">
        <f>'L1 Results (mM)'!D44/1000*46.07</f>
        <v>0</v>
      </c>
      <c r="F44" s="16">
        <f>'L1 Results (mM)'!E44/1000*92.09</f>
        <v>0</v>
      </c>
      <c r="G44" s="16">
        <f>'L1 Results (mM)'!F44/1000*59.05</f>
        <v>0</v>
      </c>
      <c r="H44" s="16">
        <f>'L1 Results (mM)'!G44/1000*45.03</f>
        <v>0</v>
      </c>
      <c r="I44" s="16">
        <f>'L1 Results (mM)'!H44/1000*117.09</f>
        <v>0</v>
      </c>
      <c r="J44" s="16">
        <f>'L1 Results (mM)'!I44/1000*89.08</f>
        <v>0</v>
      </c>
      <c r="K44" s="16">
        <f>'L1 Results (mM)'!J44/1000*87.06</f>
        <v>0</v>
      </c>
      <c r="L44" s="16">
        <f>'L1 Results (mM)'!K44</f>
        <v>0</v>
      </c>
      <c r="M44" s="28"/>
    </row>
    <row r="45" spans="1:13" x14ac:dyDescent="0.2">
      <c r="A45" s="54" t="str">
        <f>'LC List'!J44</f>
        <v>41_0_140506____</v>
      </c>
      <c r="B45" s="30">
        <f>'L1 Results (mM)'!A45</f>
        <v>0</v>
      </c>
      <c r="C45" s="15">
        <f>'L1 Results (mM)'!B45</f>
        <v>0</v>
      </c>
      <c r="D45" s="16">
        <f>'L1 Results (mM)'!C45/1000*180.16</f>
        <v>0</v>
      </c>
      <c r="E45" s="16">
        <f>'L1 Results (mM)'!D45/1000*46.07</f>
        <v>0</v>
      </c>
      <c r="F45" s="16">
        <f>'L1 Results (mM)'!E45/1000*92.09</f>
        <v>0</v>
      </c>
      <c r="G45" s="16">
        <f>'L1 Results (mM)'!F45/1000*59.05</f>
        <v>0</v>
      </c>
      <c r="H45" s="16">
        <f>'L1 Results (mM)'!G45/1000*45.03</f>
        <v>0</v>
      </c>
      <c r="I45" s="16">
        <f>'L1 Results (mM)'!H45/1000*117.09</f>
        <v>0</v>
      </c>
      <c r="J45" s="16">
        <f>'L1 Results (mM)'!I45/1000*89.08</f>
        <v>0</v>
      </c>
      <c r="K45" s="16">
        <f>'L1 Results (mM)'!J45/1000*87.06</f>
        <v>0</v>
      </c>
      <c r="L45" s="16">
        <f>'L1 Results (mM)'!K45</f>
        <v>0</v>
      </c>
      <c r="M45" s="28"/>
    </row>
    <row r="46" spans="1:13" x14ac:dyDescent="0.2">
      <c r="A46" s="54" t="str">
        <f>'LC List'!J45</f>
        <v>42_0_140506____</v>
      </c>
      <c r="B46" s="30">
        <f>'L1 Results (mM)'!A46</f>
        <v>0</v>
      </c>
      <c r="C46" s="15">
        <f>'L1 Results (mM)'!B46</f>
        <v>0</v>
      </c>
      <c r="D46" s="16">
        <f>'L1 Results (mM)'!C46/1000*180.16</f>
        <v>0</v>
      </c>
      <c r="E46" s="16">
        <f>'L1 Results (mM)'!D46/1000*46.07</f>
        <v>0</v>
      </c>
      <c r="F46" s="16">
        <f>'L1 Results (mM)'!E46/1000*92.09</f>
        <v>0</v>
      </c>
      <c r="G46" s="16">
        <f>'L1 Results (mM)'!F46/1000*59.05</f>
        <v>0</v>
      </c>
      <c r="H46" s="16">
        <f>'L1 Results (mM)'!G46/1000*45.03</f>
        <v>0</v>
      </c>
      <c r="I46" s="16">
        <f>'L1 Results (mM)'!H46/1000*117.09</f>
        <v>0</v>
      </c>
      <c r="J46" s="16">
        <f>'L1 Results (mM)'!I46/1000*89.08</f>
        <v>0</v>
      </c>
      <c r="K46" s="16">
        <f>'L1 Results (mM)'!J46/1000*87.06</f>
        <v>0</v>
      </c>
      <c r="L46" s="16">
        <f>'L1 Results (mM)'!K46</f>
        <v>0</v>
      </c>
      <c r="M46" s="28"/>
    </row>
    <row r="47" spans="1:13" x14ac:dyDescent="0.2">
      <c r="A47" s="54" t="str">
        <f>'LC List'!J46</f>
        <v>43_0_140506____</v>
      </c>
      <c r="B47" s="30">
        <f>'L1 Results (mM)'!A47</f>
        <v>0</v>
      </c>
      <c r="C47" s="15">
        <f>'L1 Results (mM)'!B47</f>
        <v>0</v>
      </c>
      <c r="D47" s="16">
        <f>'L1 Results (mM)'!C47/1000*180.16</f>
        <v>0</v>
      </c>
      <c r="E47" s="16">
        <f>'L1 Results (mM)'!D47/1000*46.07</f>
        <v>0</v>
      </c>
      <c r="F47" s="16">
        <f>'L1 Results (mM)'!E47/1000*92.09</f>
        <v>0</v>
      </c>
      <c r="G47" s="16">
        <f>'L1 Results (mM)'!F47/1000*59.05</f>
        <v>0</v>
      </c>
      <c r="H47" s="16">
        <f>'L1 Results (mM)'!G47/1000*45.03</f>
        <v>0</v>
      </c>
      <c r="I47" s="16">
        <f>'L1 Results (mM)'!H47/1000*117.09</f>
        <v>0</v>
      </c>
      <c r="J47" s="16">
        <f>'L1 Results (mM)'!I47/1000*89.08</f>
        <v>0</v>
      </c>
      <c r="K47" s="16">
        <f>'L1 Results (mM)'!J47/1000*87.06</f>
        <v>0</v>
      </c>
      <c r="L47" s="16">
        <f>'L1 Results (mM)'!K47</f>
        <v>0</v>
      </c>
      <c r="M47" s="28"/>
    </row>
    <row r="48" spans="1:13" x14ac:dyDescent="0.2">
      <c r="A48" s="54" t="str">
        <f>'LC List'!J47</f>
        <v>44_0_140506____</v>
      </c>
      <c r="B48" s="30">
        <f>'L1 Results (mM)'!A48</f>
        <v>0</v>
      </c>
      <c r="C48" s="15">
        <f>'L1 Results (mM)'!B48</f>
        <v>0</v>
      </c>
      <c r="D48" s="16">
        <f>'L1 Results (mM)'!C48/1000*180.16</f>
        <v>0</v>
      </c>
      <c r="E48" s="16">
        <f>'L1 Results (mM)'!D48/1000*46.07</f>
        <v>0</v>
      </c>
      <c r="F48" s="16">
        <f>'L1 Results (mM)'!E48/1000*92.09</f>
        <v>0</v>
      </c>
      <c r="G48" s="16">
        <f>'L1 Results (mM)'!F48/1000*59.05</f>
        <v>0</v>
      </c>
      <c r="H48" s="16">
        <f>'L1 Results (mM)'!G48/1000*45.03</f>
        <v>0</v>
      </c>
      <c r="I48" s="16">
        <f>'L1 Results (mM)'!H48/1000*117.09</f>
        <v>0</v>
      </c>
      <c r="J48" s="16">
        <f>'L1 Results (mM)'!I48/1000*89.08</f>
        <v>0</v>
      </c>
      <c r="K48" s="16">
        <f>'L1 Results (mM)'!J48/1000*87.06</f>
        <v>0</v>
      </c>
      <c r="L48" s="16">
        <f>'L1 Results (mM)'!K48</f>
        <v>0</v>
      </c>
      <c r="M48" s="28"/>
    </row>
    <row r="49" spans="1:13" x14ac:dyDescent="0.2">
      <c r="A49" s="54" t="str">
        <f>'LC List'!J48</f>
        <v>45_0_140506____</v>
      </c>
      <c r="B49" s="30">
        <f>'L1 Results (mM)'!A49</f>
        <v>0</v>
      </c>
      <c r="C49" s="15">
        <f>'L1 Results (mM)'!B49</f>
        <v>0</v>
      </c>
      <c r="D49" s="16">
        <f>'L1 Results (mM)'!C49/1000*180.16</f>
        <v>0</v>
      </c>
      <c r="E49" s="16">
        <f>'L1 Results (mM)'!D49/1000*46.07</f>
        <v>0</v>
      </c>
      <c r="F49" s="16">
        <f>'L1 Results (mM)'!E49/1000*92.09</f>
        <v>0</v>
      </c>
      <c r="G49" s="16">
        <f>'L1 Results (mM)'!F49/1000*59.05</f>
        <v>0</v>
      </c>
      <c r="H49" s="16">
        <f>'L1 Results (mM)'!G49/1000*45.03</f>
        <v>0</v>
      </c>
      <c r="I49" s="16">
        <f>'L1 Results (mM)'!H49/1000*117.09</f>
        <v>0</v>
      </c>
      <c r="J49" s="16">
        <f>'L1 Results (mM)'!I49/1000*89.08</f>
        <v>0</v>
      </c>
      <c r="K49" s="16">
        <f>'L1 Results (mM)'!J49/1000*87.06</f>
        <v>0</v>
      </c>
      <c r="L49" s="16">
        <f>'L1 Results (mM)'!K49</f>
        <v>0</v>
      </c>
      <c r="M49" s="28"/>
    </row>
    <row r="50" spans="1:13" x14ac:dyDescent="0.2">
      <c r="A50" s="54" t="str">
        <f>'LC List'!J49</f>
        <v>46_0_140506____</v>
      </c>
      <c r="B50" s="30">
        <f>'L1 Results (mM)'!A50</f>
        <v>0</v>
      </c>
      <c r="C50" s="15">
        <f>'L1 Results (mM)'!B50</f>
        <v>0</v>
      </c>
      <c r="D50" s="16">
        <f>'L1 Results (mM)'!C50/1000*180.16</f>
        <v>0</v>
      </c>
      <c r="E50" s="16">
        <f>'L1 Results (mM)'!D50/1000*46.07</f>
        <v>0</v>
      </c>
      <c r="F50" s="16">
        <f>'L1 Results (mM)'!E50/1000*92.09</f>
        <v>0</v>
      </c>
      <c r="G50" s="16">
        <f>'L1 Results (mM)'!F50/1000*59.05</f>
        <v>0</v>
      </c>
      <c r="H50" s="16">
        <f>'L1 Results (mM)'!G50/1000*45.03</f>
        <v>0</v>
      </c>
      <c r="I50" s="16">
        <f>'L1 Results (mM)'!H50/1000*117.09</f>
        <v>0</v>
      </c>
      <c r="J50" s="16">
        <f>'L1 Results (mM)'!I50/1000*89.08</f>
        <v>0</v>
      </c>
      <c r="K50" s="16">
        <f>'L1 Results (mM)'!J50/1000*87.06</f>
        <v>0</v>
      </c>
      <c r="L50" s="16">
        <f>'L1 Results (mM)'!K50</f>
        <v>0</v>
      </c>
      <c r="M50" s="28"/>
    </row>
    <row r="51" spans="1:13" x14ac:dyDescent="0.2">
      <c r="A51" s="54" t="str">
        <f>'LC List'!J50</f>
        <v>47_0_140506____</v>
      </c>
      <c r="B51" s="30">
        <f>'L1 Results (mM)'!A51</f>
        <v>0</v>
      </c>
      <c r="C51" s="15">
        <f>'L1 Results (mM)'!B51</f>
        <v>0</v>
      </c>
      <c r="D51" s="16">
        <f>'L1 Results (mM)'!C51/1000*180.16</f>
        <v>0</v>
      </c>
      <c r="E51" s="16">
        <f>'L1 Results (mM)'!D51/1000*46.07</f>
        <v>0</v>
      </c>
      <c r="F51" s="16">
        <f>'L1 Results (mM)'!E51/1000*92.09</f>
        <v>0</v>
      </c>
      <c r="G51" s="16">
        <f>'L1 Results (mM)'!F51/1000*59.05</f>
        <v>0</v>
      </c>
      <c r="H51" s="16">
        <f>'L1 Results (mM)'!G51/1000*45.03</f>
        <v>0</v>
      </c>
      <c r="I51" s="16">
        <f>'L1 Results (mM)'!H51/1000*117.09</f>
        <v>0</v>
      </c>
      <c r="J51" s="16">
        <f>'L1 Results (mM)'!I51/1000*89.08</f>
        <v>0</v>
      </c>
      <c r="K51" s="16">
        <f>'L1 Results (mM)'!J51/1000*87.06</f>
        <v>0</v>
      </c>
      <c r="L51" s="16">
        <f>'L1 Results (mM)'!K51</f>
        <v>0</v>
      </c>
      <c r="M51" s="28"/>
    </row>
    <row r="52" spans="1:13" x14ac:dyDescent="0.2">
      <c r="A52" s="54" t="str">
        <f>'LC List'!J51</f>
        <v>48_0_140506____</v>
      </c>
      <c r="B52" s="30">
        <f>'L1 Results (mM)'!A52</f>
        <v>0</v>
      </c>
      <c r="C52" s="15">
        <f>'L1 Results (mM)'!B52</f>
        <v>0</v>
      </c>
      <c r="D52" s="16">
        <f>'L1 Results (mM)'!C52/1000*180.16</f>
        <v>0</v>
      </c>
      <c r="E52" s="16">
        <f>'L1 Results (mM)'!D52/1000*46.07</f>
        <v>0</v>
      </c>
      <c r="F52" s="16">
        <f>'L1 Results (mM)'!E52/1000*92.09</f>
        <v>0</v>
      </c>
      <c r="G52" s="16">
        <f>'L1 Results (mM)'!F52/1000*59.05</f>
        <v>0</v>
      </c>
      <c r="H52" s="16">
        <f>'L1 Results (mM)'!G52/1000*45.03</f>
        <v>0</v>
      </c>
      <c r="I52" s="16">
        <f>'L1 Results (mM)'!H52/1000*117.09</f>
        <v>0</v>
      </c>
      <c r="J52" s="16">
        <f>'L1 Results (mM)'!I52/1000*89.08</f>
        <v>0</v>
      </c>
      <c r="K52" s="16">
        <f>'L1 Results (mM)'!J52/1000*87.06</f>
        <v>0</v>
      </c>
      <c r="L52" s="16">
        <f>'L1 Results (mM)'!K52</f>
        <v>0</v>
      </c>
      <c r="M52" s="28"/>
    </row>
    <row r="53" spans="1:13" x14ac:dyDescent="0.2">
      <c r="A53" s="54" t="str">
        <f>'LC List'!J52</f>
        <v>49_0_140506____</v>
      </c>
      <c r="B53" s="30">
        <f>'L1 Results (mM)'!A53</f>
        <v>0</v>
      </c>
      <c r="C53" s="15">
        <f>'L1 Results (mM)'!B53</f>
        <v>0</v>
      </c>
      <c r="D53" s="16">
        <f>'L1 Results (mM)'!C53/1000*180.16</f>
        <v>0</v>
      </c>
      <c r="E53" s="16">
        <f>'L1 Results (mM)'!D53/1000*46.07</f>
        <v>0</v>
      </c>
      <c r="F53" s="16">
        <f>'L1 Results (mM)'!E53/1000*92.09</f>
        <v>0</v>
      </c>
      <c r="G53" s="16">
        <f>'L1 Results (mM)'!F53/1000*59.05</f>
        <v>0</v>
      </c>
      <c r="H53" s="16">
        <f>'L1 Results (mM)'!G53/1000*45.03</f>
        <v>0</v>
      </c>
      <c r="I53" s="16">
        <f>'L1 Results (mM)'!H53/1000*117.09</f>
        <v>0</v>
      </c>
      <c r="J53" s="16">
        <f>'L1 Results (mM)'!I53/1000*89.08</f>
        <v>0</v>
      </c>
      <c r="K53" s="16">
        <f>'L1 Results (mM)'!J53/1000*87.06</f>
        <v>0</v>
      </c>
      <c r="L53" s="16">
        <f>'L1 Results (mM)'!K53</f>
        <v>0</v>
      </c>
      <c r="M53" s="28"/>
    </row>
    <row r="54" spans="1:13" x14ac:dyDescent="0.2">
      <c r="A54" s="54" t="str">
        <f>'LC List'!J53</f>
        <v>50_0_140506____</v>
      </c>
      <c r="B54" s="30">
        <f>'L1 Results (mM)'!A54</f>
        <v>0</v>
      </c>
      <c r="C54" s="15">
        <f>'L1 Results (mM)'!B54</f>
        <v>0</v>
      </c>
      <c r="D54" s="16">
        <f>'L1 Results (mM)'!C54/1000*180.16</f>
        <v>0</v>
      </c>
      <c r="E54" s="16">
        <f>'L1 Results (mM)'!D54/1000*46.07</f>
        <v>0</v>
      </c>
      <c r="F54" s="16">
        <f>'L1 Results (mM)'!E54/1000*92.09</f>
        <v>0</v>
      </c>
      <c r="G54" s="16">
        <f>'L1 Results (mM)'!F54/1000*59.05</f>
        <v>0</v>
      </c>
      <c r="H54" s="16">
        <f>'L1 Results (mM)'!G54/1000*45.03</f>
        <v>0</v>
      </c>
      <c r="I54" s="16">
        <f>'L1 Results (mM)'!H54/1000*117.09</f>
        <v>0</v>
      </c>
      <c r="J54" s="16">
        <f>'L1 Results (mM)'!I54/1000*89.08</f>
        <v>0</v>
      </c>
      <c r="K54" s="16">
        <f>'L1 Results (mM)'!J54/1000*87.06</f>
        <v>0</v>
      </c>
      <c r="L54" s="16">
        <f>'L1 Results (mM)'!K54</f>
        <v>0</v>
      </c>
      <c r="M54" s="28"/>
    </row>
    <row r="55" spans="1:13" x14ac:dyDescent="0.2">
      <c r="A55" s="54" t="str">
        <f>'LC List'!J54</f>
        <v>51_0_140506____</v>
      </c>
      <c r="B55" s="30">
        <f>'L1 Results (mM)'!A55</f>
        <v>0</v>
      </c>
      <c r="C55" s="15">
        <f>'L1 Results (mM)'!B55</f>
        <v>0</v>
      </c>
      <c r="D55" s="16">
        <f>'L1 Results (mM)'!C55/1000*180.16</f>
        <v>0</v>
      </c>
      <c r="E55" s="16">
        <f>'L1 Results (mM)'!D55/1000*46.07</f>
        <v>0</v>
      </c>
      <c r="F55" s="16">
        <f>'L1 Results (mM)'!E55/1000*92.09</f>
        <v>0</v>
      </c>
      <c r="G55" s="16">
        <f>'L1 Results (mM)'!F55/1000*59.05</f>
        <v>0</v>
      </c>
      <c r="H55" s="16">
        <f>'L1 Results (mM)'!G55/1000*45.03</f>
        <v>0</v>
      </c>
      <c r="I55" s="16">
        <f>'L1 Results (mM)'!H55/1000*117.09</f>
        <v>0</v>
      </c>
      <c r="J55" s="16">
        <f>'L1 Results (mM)'!I55/1000*89.08</f>
        <v>0</v>
      </c>
      <c r="K55" s="16">
        <f>'L1 Results (mM)'!J55/1000*87.06</f>
        <v>0</v>
      </c>
      <c r="L55" s="16">
        <f>'L1 Results (mM)'!K55</f>
        <v>0</v>
      </c>
      <c r="M55" s="28"/>
    </row>
    <row r="56" spans="1:13" x14ac:dyDescent="0.2">
      <c r="A56" s="54" t="str">
        <f>'LC List'!J55</f>
        <v>52_0_140506____</v>
      </c>
      <c r="B56" s="30">
        <f>'L1 Results (mM)'!A56</f>
        <v>0</v>
      </c>
      <c r="C56" s="15">
        <f>'L1 Results (mM)'!B56</f>
        <v>0</v>
      </c>
      <c r="D56" s="16">
        <f>'L1 Results (mM)'!C56/1000*180.16</f>
        <v>0</v>
      </c>
      <c r="E56" s="16">
        <f>'L1 Results (mM)'!D56/1000*46.07</f>
        <v>0</v>
      </c>
      <c r="F56" s="16">
        <f>'L1 Results (mM)'!E56/1000*92.09</f>
        <v>0</v>
      </c>
      <c r="G56" s="16">
        <f>'L1 Results (mM)'!F56/1000*59.05</f>
        <v>0</v>
      </c>
      <c r="H56" s="16">
        <f>'L1 Results (mM)'!G56/1000*45.03</f>
        <v>0</v>
      </c>
      <c r="I56" s="16">
        <f>'L1 Results (mM)'!H56/1000*117.09</f>
        <v>0</v>
      </c>
      <c r="J56" s="16">
        <f>'L1 Results (mM)'!I56/1000*89.08</f>
        <v>0</v>
      </c>
      <c r="K56" s="16">
        <f>'L1 Results (mM)'!J56/1000*87.06</f>
        <v>0</v>
      </c>
      <c r="L56" s="16">
        <f>'L1 Results (mM)'!K56</f>
        <v>0</v>
      </c>
      <c r="M56" s="28"/>
    </row>
    <row r="57" spans="1:13" x14ac:dyDescent="0.2">
      <c r="A57" s="54" t="str">
        <f>'LC List'!J56</f>
        <v>53_0_140506____</v>
      </c>
      <c r="B57" s="30">
        <f>'L1 Results (mM)'!A57</f>
        <v>0</v>
      </c>
      <c r="C57" s="15">
        <f>'L1 Results (mM)'!B57</f>
        <v>0</v>
      </c>
      <c r="D57" s="16">
        <f>'L1 Results (mM)'!C57/1000*180.16</f>
        <v>0</v>
      </c>
      <c r="E57" s="16">
        <f>'L1 Results (mM)'!D57/1000*46.07</f>
        <v>0</v>
      </c>
      <c r="F57" s="16">
        <f>'L1 Results (mM)'!E57/1000*92.09</f>
        <v>0</v>
      </c>
      <c r="G57" s="16">
        <f>'L1 Results (mM)'!F57/1000*59.05</f>
        <v>0</v>
      </c>
      <c r="H57" s="16">
        <f>'L1 Results (mM)'!G57/1000*45.03</f>
        <v>0</v>
      </c>
      <c r="I57" s="16">
        <f>'L1 Results (mM)'!H57/1000*117.09</f>
        <v>0</v>
      </c>
      <c r="J57" s="16">
        <f>'L1 Results (mM)'!I57/1000*89.08</f>
        <v>0</v>
      </c>
      <c r="K57" s="16">
        <f>'L1 Results (mM)'!J57/1000*87.06</f>
        <v>0</v>
      </c>
      <c r="L57" s="16">
        <f>'L1 Results (mM)'!K57</f>
        <v>0</v>
      </c>
      <c r="M57" s="28"/>
    </row>
    <row r="58" spans="1:13" x14ac:dyDescent="0.2">
      <c r="A58" s="54" t="str">
        <f>'LC List'!J57</f>
        <v>54_0_140506____</v>
      </c>
      <c r="B58" s="30">
        <f>'L1 Results (mM)'!A58</f>
        <v>0</v>
      </c>
      <c r="C58" s="15">
        <f>'L1 Results (mM)'!B58</f>
        <v>0</v>
      </c>
      <c r="D58" s="16">
        <f>'L1 Results (mM)'!C58/1000*180.16</f>
        <v>0</v>
      </c>
      <c r="E58" s="16">
        <f>'L1 Results (mM)'!D58/1000*46.07</f>
        <v>0</v>
      </c>
      <c r="F58" s="16">
        <f>'L1 Results (mM)'!E58/1000*92.09</f>
        <v>0</v>
      </c>
      <c r="G58" s="16">
        <f>'L1 Results (mM)'!F58/1000*59.05</f>
        <v>0</v>
      </c>
      <c r="H58" s="16">
        <f>'L1 Results (mM)'!G58/1000*45.03</f>
        <v>0</v>
      </c>
      <c r="I58" s="16">
        <f>'L1 Results (mM)'!H58/1000*117.09</f>
        <v>0</v>
      </c>
      <c r="J58" s="16">
        <f>'L1 Results (mM)'!I58/1000*89.08</f>
        <v>0</v>
      </c>
      <c r="K58" s="16">
        <f>'L1 Results (mM)'!J58/1000*87.06</f>
        <v>0</v>
      </c>
      <c r="L58" s="16">
        <f>'L1 Results (mM)'!K58</f>
        <v>0</v>
      </c>
      <c r="M58" s="28"/>
    </row>
    <row r="59" spans="1:13" x14ac:dyDescent="0.2">
      <c r="A59" s="54" t="str">
        <f>'LC List'!J58</f>
        <v>55_0_140506____</v>
      </c>
      <c r="B59" s="30">
        <f>'L1 Results (mM)'!A59</f>
        <v>0</v>
      </c>
      <c r="C59" s="15">
        <f>'L1 Results (mM)'!B59</f>
        <v>0</v>
      </c>
      <c r="D59" s="16">
        <f>'L1 Results (mM)'!C59/1000*180.16</f>
        <v>0</v>
      </c>
      <c r="E59" s="16">
        <f>'L1 Results (mM)'!D59/1000*46.07</f>
        <v>0</v>
      </c>
      <c r="F59" s="16">
        <f>'L1 Results (mM)'!E59/1000*92.09</f>
        <v>0</v>
      </c>
      <c r="G59" s="16">
        <f>'L1 Results (mM)'!F59/1000*59.05</f>
        <v>0</v>
      </c>
      <c r="H59" s="16">
        <f>'L1 Results (mM)'!G59/1000*45.03</f>
        <v>0</v>
      </c>
      <c r="I59" s="16">
        <f>'L1 Results (mM)'!H59/1000*117.09</f>
        <v>0</v>
      </c>
      <c r="J59" s="16">
        <f>'L1 Results (mM)'!I59/1000*89.08</f>
        <v>0</v>
      </c>
      <c r="K59" s="16">
        <f>'L1 Results (mM)'!J59/1000*87.06</f>
        <v>0</v>
      </c>
      <c r="L59" s="16">
        <f>'L1 Results (mM)'!K59</f>
        <v>0</v>
      </c>
      <c r="M59" s="28"/>
    </row>
    <row r="60" spans="1:13" x14ac:dyDescent="0.2">
      <c r="A60" s="54" t="str">
        <f>'LC List'!J59</f>
        <v>56_0_140506____</v>
      </c>
      <c r="B60" s="30">
        <f>'L1 Results (mM)'!A60</f>
        <v>0</v>
      </c>
      <c r="C60" s="15">
        <f>'L1 Results (mM)'!B60</f>
        <v>0</v>
      </c>
      <c r="D60" s="16">
        <f>'L1 Results (mM)'!C60/1000*180.16</f>
        <v>0</v>
      </c>
      <c r="E60" s="16">
        <f>'L1 Results (mM)'!D60/1000*46.07</f>
        <v>0</v>
      </c>
      <c r="F60" s="16">
        <f>'L1 Results (mM)'!E60/1000*92.09</f>
        <v>0</v>
      </c>
      <c r="G60" s="16">
        <f>'L1 Results (mM)'!F60/1000*59.05</f>
        <v>0</v>
      </c>
      <c r="H60" s="16">
        <f>'L1 Results (mM)'!G60/1000*45.03</f>
        <v>0</v>
      </c>
      <c r="I60" s="16">
        <f>'L1 Results (mM)'!H60/1000*117.09</f>
        <v>0</v>
      </c>
      <c r="J60" s="16">
        <f>'L1 Results (mM)'!I60/1000*89.08</f>
        <v>0</v>
      </c>
      <c r="K60" s="16">
        <f>'L1 Results (mM)'!J60/1000*87.06</f>
        <v>0</v>
      </c>
      <c r="L60" s="16">
        <f>'L1 Results (mM)'!K60</f>
        <v>0</v>
      </c>
      <c r="M60" s="28"/>
    </row>
    <row r="61" spans="1:13" x14ac:dyDescent="0.2">
      <c r="A61" s="54" t="str">
        <f>'LC List'!J60</f>
        <v>57_0_140506____</v>
      </c>
      <c r="B61" s="30">
        <f>'L1 Results (mM)'!A61</f>
        <v>0</v>
      </c>
      <c r="C61" s="15">
        <f>'L1 Results (mM)'!B61</f>
        <v>0</v>
      </c>
      <c r="D61" s="16">
        <f>'L1 Results (mM)'!C61/1000*180.16</f>
        <v>0</v>
      </c>
      <c r="E61" s="16">
        <f>'L1 Results (mM)'!D61/1000*46.07</f>
        <v>0</v>
      </c>
      <c r="F61" s="16">
        <f>'L1 Results (mM)'!E61/1000*92.09</f>
        <v>0</v>
      </c>
      <c r="G61" s="16">
        <f>'L1 Results (mM)'!F61/1000*59.05</f>
        <v>0</v>
      </c>
      <c r="H61" s="16">
        <f>'L1 Results (mM)'!G61/1000*45.03</f>
        <v>0</v>
      </c>
      <c r="I61" s="16">
        <f>'L1 Results (mM)'!H61/1000*117.09</f>
        <v>0</v>
      </c>
      <c r="J61" s="16">
        <f>'L1 Results (mM)'!I61/1000*89.08</f>
        <v>0</v>
      </c>
      <c r="K61" s="16">
        <f>'L1 Results (mM)'!J61/1000*87.06</f>
        <v>0</v>
      </c>
      <c r="L61" s="16">
        <f>'L1 Results (mM)'!K61</f>
        <v>0</v>
      </c>
      <c r="M61" s="28"/>
    </row>
    <row r="62" spans="1:13" x14ac:dyDescent="0.2">
      <c r="A62" s="54" t="str">
        <f>'LC List'!J61</f>
        <v>58_0_140506____</v>
      </c>
      <c r="B62" s="30">
        <f>'L1 Results (mM)'!A62</f>
        <v>0</v>
      </c>
      <c r="C62" s="15">
        <f>'L1 Results (mM)'!B62</f>
        <v>0</v>
      </c>
      <c r="D62" s="16">
        <f>'L1 Results (mM)'!C62/1000*180.16</f>
        <v>0</v>
      </c>
      <c r="E62" s="16">
        <f>'L1 Results (mM)'!D62/1000*46.07</f>
        <v>0</v>
      </c>
      <c r="F62" s="16">
        <f>'L1 Results (mM)'!E62/1000*92.09</f>
        <v>0</v>
      </c>
      <c r="G62" s="16">
        <f>'L1 Results (mM)'!F62/1000*59.05</f>
        <v>0</v>
      </c>
      <c r="H62" s="16">
        <f>'L1 Results (mM)'!G62/1000*45.03</f>
        <v>0</v>
      </c>
      <c r="I62" s="16">
        <f>'L1 Results (mM)'!H62/1000*117.09</f>
        <v>0</v>
      </c>
      <c r="J62" s="16">
        <f>'L1 Results (mM)'!I62/1000*89.08</f>
        <v>0</v>
      </c>
      <c r="K62" s="16">
        <f>'L1 Results (mM)'!J62/1000*87.06</f>
        <v>0</v>
      </c>
      <c r="L62" s="16">
        <f>'L1 Results (mM)'!K62</f>
        <v>0</v>
      </c>
      <c r="M62" s="28"/>
    </row>
    <row r="63" spans="1:13" x14ac:dyDescent="0.2">
      <c r="A63" s="54" t="str">
        <f>'LC List'!J62</f>
        <v>59_0_140506____</v>
      </c>
      <c r="B63" s="30">
        <f>'L1 Results (mM)'!A63</f>
        <v>0</v>
      </c>
      <c r="C63" s="15">
        <f>'L1 Results (mM)'!B63</f>
        <v>0</v>
      </c>
      <c r="D63" s="16">
        <f>'L1 Results (mM)'!C63/1000*180.16</f>
        <v>0</v>
      </c>
      <c r="E63" s="16">
        <f>'L1 Results (mM)'!D63/1000*46.07</f>
        <v>0</v>
      </c>
      <c r="F63" s="16">
        <f>'L1 Results (mM)'!E63/1000*92.09</f>
        <v>0</v>
      </c>
      <c r="G63" s="16">
        <f>'L1 Results (mM)'!F63/1000*59.05</f>
        <v>0</v>
      </c>
      <c r="H63" s="16">
        <f>'L1 Results (mM)'!G63/1000*45.03</f>
        <v>0</v>
      </c>
      <c r="I63" s="16">
        <f>'L1 Results (mM)'!H63/1000*117.09</f>
        <v>0</v>
      </c>
      <c r="J63" s="16">
        <f>'L1 Results (mM)'!I63/1000*89.08</f>
        <v>0</v>
      </c>
      <c r="K63" s="16">
        <f>'L1 Results (mM)'!J63/1000*87.06</f>
        <v>0</v>
      </c>
      <c r="L63" s="16">
        <f>'L1 Results (mM)'!K63</f>
        <v>0</v>
      </c>
      <c r="M63" s="28"/>
    </row>
    <row r="64" spans="1:13" x14ac:dyDescent="0.2">
      <c r="A64" s="54" t="str">
        <f>'LC List'!J63</f>
        <v>60_0_140506____</v>
      </c>
      <c r="B64" s="30">
        <f>'L1 Results (mM)'!A64</f>
        <v>0</v>
      </c>
      <c r="C64" s="15">
        <f>'L1 Results (mM)'!B64</f>
        <v>0</v>
      </c>
      <c r="D64" s="16">
        <f>'L1 Results (mM)'!C64/1000*180.16</f>
        <v>0</v>
      </c>
      <c r="E64" s="16">
        <f>'L1 Results (mM)'!D64/1000*46.07</f>
        <v>0</v>
      </c>
      <c r="F64" s="16">
        <f>'L1 Results (mM)'!E64/1000*92.09</f>
        <v>0</v>
      </c>
      <c r="G64" s="16">
        <f>'L1 Results (mM)'!F64/1000*59.05</f>
        <v>0</v>
      </c>
      <c r="H64" s="16">
        <f>'L1 Results (mM)'!G64/1000*45.03</f>
        <v>0</v>
      </c>
      <c r="I64" s="16">
        <f>'L1 Results (mM)'!H64/1000*117.09</f>
        <v>0</v>
      </c>
      <c r="J64" s="16">
        <f>'L1 Results (mM)'!I64/1000*89.08</f>
        <v>0</v>
      </c>
      <c r="K64" s="16">
        <f>'L1 Results (mM)'!J64/1000*87.06</f>
        <v>0</v>
      </c>
      <c r="L64" s="16">
        <f>'L1 Results (mM)'!K64</f>
        <v>0</v>
      </c>
      <c r="M64" s="28"/>
    </row>
    <row r="65" spans="1:13" x14ac:dyDescent="0.2">
      <c r="A65" s="54" t="str">
        <f>'LC List'!J64</f>
        <v>61_0_140506____</v>
      </c>
      <c r="B65" s="30">
        <f>'L1 Results (mM)'!A65</f>
        <v>0</v>
      </c>
      <c r="C65" s="15">
        <f>'L1 Results (mM)'!B65</f>
        <v>0</v>
      </c>
      <c r="D65" s="16">
        <f>'L1 Results (mM)'!C65/1000*180.16</f>
        <v>0</v>
      </c>
      <c r="E65" s="16">
        <f>'L1 Results (mM)'!D65/1000*46.07</f>
        <v>0</v>
      </c>
      <c r="F65" s="16">
        <f>'L1 Results (mM)'!E65/1000*92.09</f>
        <v>0</v>
      </c>
      <c r="G65" s="16">
        <f>'L1 Results (mM)'!F65/1000*59.05</f>
        <v>0</v>
      </c>
      <c r="H65" s="16">
        <f>'L1 Results (mM)'!G65/1000*45.03</f>
        <v>0</v>
      </c>
      <c r="I65" s="16">
        <f>'L1 Results (mM)'!H65/1000*117.09</f>
        <v>0</v>
      </c>
      <c r="J65" s="16">
        <f>'L1 Results (mM)'!I65/1000*89.08</f>
        <v>0</v>
      </c>
      <c r="K65" s="16">
        <f>'L1 Results (mM)'!J65/1000*87.06</f>
        <v>0</v>
      </c>
      <c r="L65" s="16">
        <f>'L1 Results (mM)'!K65</f>
        <v>0</v>
      </c>
      <c r="M65" s="28"/>
    </row>
    <row r="66" spans="1:13" x14ac:dyDescent="0.2">
      <c r="A66" s="54" t="str">
        <f>'LC List'!J65</f>
        <v>62_0_140506____</v>
      </c>
      <c r="B66" s="30">
        <f>'L1 Results (mM)'!A66</f>
        <v>0</v>
      </c>
      <c r="C66" s="15">
        <f>'L1 Results (mM)'!B66</f>
        <v>0</v>
      </c>
      <c r="D66" s="16">
        <f>'L1 Results (mM)'!C66/1000*180.16</f>
        <v>0</v>
      </c>
      <c r="E66" s="16">
        <f>'L1 Results (mM)'!D66/1000*46.07</f>
        <v>0</v>
      </c>
      <c r="F66" s="16">
        <f>'L1 Results (mM)'!E66/1000*92.09</f>
        <v>0</v>
      </c>
      <c r="G66" s="16">
        <f>'L1 Results (mM)'!F66/1000*59.05</f>
        <v>0</v>
      </c>
      <c r="H66" s="16">
        <f>'L1 Results (mM)'!G66/1000*45.03</f>
        <v>0</v>
      </c>
      <c r="I66" s="16">
        <f>'L1 Results (mM)'!H66/1000*117.09</f>
        <v>0</v>
      </c>
      <c r="J66" s="16">
        <f>'L1 Results (mM)'!I66/1000*89.08</f>
        <v>0</v>
      </c>
      <c r="K66" s="16">
        <f>'L1 Results (mM)'!J66/1000*87.06</f>
        <v>0</v>
      </c>
      <c r="L66" s="16">
        <f>'L1 Results (mM)'!K66</f>
        <v>0</v>
      </c>
      <c r="M66" s="28"/>
    </row>
    <row r="67" spans="1:13" x14ac:dyDescent="0.2">
      <c r="A67" s="54" t="str">
        <f>'LC List'!J66</f>
        <v>63_0_140506____</v>
      </c>
      <c r="B67" s="30">
        <f>'L1 Results (mM)'!A67</f>
        <v>0</v>
      </c>
      <c r="C67" s="15">
        <f>'L1 Results (mM)'!B67</f>
        <v>0</v>
      </c>
      <c r="D67" s="16">
        <f>'L1 Results (mM)'!C67/1000*180.16</f>
        <v>0</v>
      </c>
      <c r="E67" s="16">
        <f>'L1 Results (mM)'!D67/1000*46.07</f>
        <v>0</v>
      </c>
      <c r="F67" s="16">
        <f>'L1 Results (mM)'!E67/1000*92.09</f>
        <v>0</v>
      </c>
      <c r="G67" s="16">
        <f>'L1 Results (mM)'!F67/1000*59.05</f>
        <v>0</v>
      </c>
      <c r="H67" s="16">
        <f>'L1 Results (mM)'!G67/1000*45.03</f>
        <v>0</v>
      </c>
      <c r="I67" s="16">
        <f>'L1 Results (mM)'!H67/1000*117.09</f>
        <v>0</v>
      </c>
      <c r="J67" s="16">
        <f>'L1 Results (mM)'!I67/1000*89.08</f>
        <v>0</v>
      </c>
      <c r="K67" s="16">
        <f>'L1 Results (mM)'!J67/1000*87.06</f>
        <v>0</v>
      </c>
      <c r="L67" s="16">
        <f>'L1 Results (mM)'!K67</f>
        <v>0</v>
      </c>
      <c r="M67" s="28"/>
    </row>
    <row r="68" spans="1:13" x14ac:dyDescent="0.2">
      <c r="A68" s="54" t="str">
        <f>'LC List'!J67</f>
        <v>64_0_140506____</v>
      </c>
      <c r="B68" s="30">
        <f>'L1 Results (mM)'!A68</f>
        <v>0</v>
      </c>
      <c r="C68" s="15">
        <f>'L1 Results (mM)'!B68</f>
        <v>0</v>
      </c>
      <c r="D68" s="16">
        <f>'L1 Results (mM)'!C68/1000*180.16</f>
        <v>0</v>
      </c>
      <c r="E68" s="16">
        <f>'L1 Results (mM)'!D68/1000*46.07</f>
        <v>0</v>
      </c>
      <c r="F68" s="16">
        <f>'L1 Results (mM)'!E68/1000*92.09</f>
        <v>0</v>
      </c>
      <c r="G68" s="16">
        <f>'L1 Results (mM)'!F68/1000*59.05</f>
        <v>0</v>
      </c>
      <c r="H68" s="16">
        <f>'L1 Results (mM)'!G68/1000*45.03</f>
        <v>0</v>
      </c>
      <c r="I68" s="16">
        <f>'L1 Results (mM)'!H68/1000*117.09</f>
        <v>0</v>
      </c>
      <c r="J68" s="16">
        <f>'L1 Results (mM)'!I68/1000*89.08</f>
        <v>0</v>
      </c>
      <c r="K68" s="16">
        <f>'L1 Results (mM)'!J68/1000*87.06</f>
        <v>0</v>
      </c>
      <c r="L68" s="16">
        <f>'L1 Results (mM)'!K68</f>
        <v>0</v>
      </c>
      <c r="M68" s="28"/>
    </row>
    <row r="69" spans="1:13" x14ac:dyDescent="0.2">
      <c r="A69" s="54" t="str">
        <f>'LC List'!J68</f>
        <v>65_0_140506____</v>
      </c>
      <c r="B69" s="30">
        <f>'L1 Results (mM)'!A69</f>
        <v>0</v>
      </c>
      <c r="C69" s="15">
        <f>'L1 Results (mM)'!B69</f>
        <v>0</v>
      </c>
      <c r="D69" s="16">
        <f>'L1 Results (mM)'!C69/1000*180.16</f>
        <v>0</v>
      </c>
      <c r="E69" s="16">
        <f>'L1 Results (mM)'!D69/1000*46.07</f>
        <v>0</v>
      </c>
      <c r="F69" s="16">
        <f>'L1 Results (mM)'!E69/1000*92.09</f>
        <v>0</v>
      </c>
      <c r="G69" s="16">
        <f>'L1 Results (mM)'!F69/1000*59.05</f>
        <v>0</v>
      </c>
      <c r="H69" s="16">
        <f>'L1 Results (mM)'!G69/1000*45.03</f>
        <v>0</v>
      </c>
      <c r="I69" s="16">
        <f>'L1 Results (mM)'!H69/1000*117.09</f>
        <v>0</v>
      </c>
      <c r="J69" s="16">
        <f>'L1 Results (mM)'!I69/1000*89.08</f>
        <v>0</v>
      </c>
      <c r="K69" s="16">
        <f>'L1 Results (mM)'!J69/1000*87.06</f>
        <v>0</v>
      </c>
      <c r="L69" s="16">
        <f>'L1 Results (mM)'!K69</f>
        <v>0</v>
      </c>
      <c r="M69" s="28"/>
    </row>
    <row r="70" spans="1:13" x14ac:dyDescent="0.2">
      <c r="A70" s="54" t="str">
        <f>'LC List'!J69</f>
        <v>66_0_140506____</v>
      </c>
      <c r="B70" s="30">
        <f>'L1 Results (mM)'!A70</f>
        <v>0</v>
      </c>
      <c r="C70" s="15">
        <f>'L1 Results (mM)'!B70</f>
        <v>0</v>
      </c>
      <c r="D70" s="16">
        <f>'L1 Results (mM)'!C70/1000*180.16</f>
        <v>0</v>
      </c>
      <c r="E70" s="16">
        <f>'L1 Results (mM)'!D70/1000*46.07</f>
        <v>0</v>
      </c>
      <c r="F70" s="16">
        <f>'L1 Results (mM)'!E70/1000*92.09</f>
        <v>0</v>
      </c>
      <c r="G70" s="16">
        <f>'L1 Results (mM)'!F70/1000*59.05</f>
        <v>0</v>
      </c>
      <c r="H70" s="16">
        <f>'L1 Results (mM)'!G70/1000*45.03</f>
        <v>0</v>
      </c>
      <c r="I70" s="16">
        <f>'L1 Results (mM)'!H70/1000*117.09</f>
        <v>0</v>
      </c>
      <c r="J70" s="16">
        <f>'L1 Results (mM)'!I70/1000*89.08</f>
        <v>0</v>
      </c>
      <c r="K70" s="16">
        <f>'L1 Results (mM)'!J70/1000*87.06</f>
        <v>0</v>
      </c>
      <c r="L70" s="16">
        <f>'L1 Results (mM)'!K70</f>
        <v>0</v>
      </c>
      <c r="M70" s="28"/>
    </row>
    <row r="71" spans="1:13" x14ac:dyDescent="0.2">
      <c r="A71" s="54" t="str">
        <f>'LC List'!J70</f>
        <v>67_0_140506____</v>
      </c>
      <c r="B71" s="30">
        <f>'L1 Results (mM)'!A71</f>
        <v>0</v>
      </c>
      <c r="C71" s="15">
        <f>'L1 Results (mM)'!B71</f>
        <v>0</v>
      </c>
      <c r="D71" s="16">
        <f>'L1 Results (mM)'!C71/1000*180.16</f>
        <v>0</v>
      </c>
      <c r="E71" s="16">
        <f>'L1 Results (mM)'!D71/1000*46.07</f>
        <v>0</v>
      </c>
      <c r="F71" s="16">
        <f>'L1 Results (mM)'!E71/1000*92.09</f>
        <v>0</v>
      </c>
      <c r="G71" s="16">
        <f>'L1 Results (mM)'!F71/1000*59.05</f>
        <v>0</v>
      </c>
      <c r="H71" s="16">
        <f>'L1 Results (mM)'!G71/1000*45.03</f>
        <v>0</v>
      </c>
      <c r="I71" s="16">
        <f>'L1 Results (mM)'!H71/1000*117.09</f>
        <v>0</v>
      </c>
      <c r="J71" s="16">
        <f>'L1 Results (mM)'!I71/1000*89.08</f>
        <v>0</v>
      </c>
      <c r="K71" s="16">
        <f>'L1 Results (mM)'!J71/1000*87.06</f>
        <v>0</v>
      </c>
      <c r="L71" s="16">
        <f>'L1 Results (mM)'!K71</f>
        <v>0</v>
      </c>
      <c r="M71" s="28"/>
    </row>
    <row r="72" spans="1:13" x14ac:dyDescent="0.2">
      <c r="A72" s="54" t="str">
        <f>'LC List'!J71</f>
        <v>68_0_140506____</v>
      </c>
      <c r="B72" s="30">
        <f>'L1 Results (mM)'!A72</f>
        <v>0</v>
      </c>
      <c r="C72" s="15">
        <f>'L1 Results (mM)'!B72</f>
        <v>0</v>
      </c>
      <c r="D72" s="16">
        <f>'L1 Results (mM)'!C72/1000*180.16</f>
        <v>0</v>
      </c>
      <c r="E72" s="16">
        <f>'L1 Results (mM)'!D72/1000*46.07</f>
        <v>0</v>
      </c>
      <c r="F72" s="16">
        <f>'L1 Results (mM)'!E72/1000*92.09</f>
        <v>0</v>
      </c>
      <c r="G72" s="16">
        <f>'L1 Results (mM)'!F72/1000*59.05</f>
        <v>0</v>
      </c>
      <c r="H72" s="16">
        <f>'L1 Results (mM)'!G72/1000*45.03</f>
        <v>0</v>
      </c>
      <c r="I72" s="16">
        <f>'L1 Results (mM)'!H72/1000*117.09</f>
        <v>0</v>
      </c>
      <c r="J72" s="16">
        <f>'L1 Results (mM)'!I72/1000*89.08</f>
        <v>0</v>
      </c>
      <c r="K72" s="16">
        <f>'L1 Results (mM)'!J72/1000*87.06</f>
        <v>0</v>
      </c>
      <c r="L72" s="16">
        <f>'L1 Results (mM)'!K72</f>
        <v>0</v>
      </c>
      <c r="M72" s="28"/>
    </row>
    <row r="73" spans="1:13" x14ac:dyDescent="0.2">
      <c r="A73" s="54" t="str">
        <f>'LC List'!J72</f>
        <v>69_0_140506____</v>
      </c>
      <c r="B73" s="30">
        <f>'L1 Results (mM)'!A73</f>
        <v>0</v>
      </c>
      <c r="C73" s="15">
        <f>'L1 Results (mM)'!B73</f>
        <v>0</v>
      </c>
      <c r="D73" s="16">
        <f>'L1 Results (mM)'!C73/1000*180.16</f>
        <v>0</v>
      </c>
      <c r="E73" s="16">
        <f>'L1 Results (mM)'!D73/1000*46.07</f>
        <v>0</v>
      </c>
      <c r="F73" s="16">
        <f>'L1 Results (mM)'!E73/1000*92.09</f>
        <v>0</v>
      </c>
      <c r="G73" s="16">
        <f>'L1 Results (mM)'!F73/1000*59.05</f>
        <v>0</v>
      </c>
      <c r="H73" s="16">
        <f>'L1 Results (mM)'!G73/1000*45.03</f>
        <v>0</v>
      </c>
      <c r="I73" s="16">
        <f>'L1 Results (mM)'!H73/1000*117.09</f>
        <v>0</v>
      </c>
      <c r="J73" s="16">
        <f>'L1 Results (mM)'!I73/1000*89.08</f>
        <v>0</v>
      </c>
      <c r="K73" s="16">
        <f>'L1 Results (mM)'!J73/1000*87.06</f>
        <v>0</v>
      </c>
      <c r="L73" s="16">
        <f>'L1 Results (mM)'!K73</f>
        <v>0</v>
      </c>
      <c r="M73" s="28"/>
    </row>
    <row r="74" spans="1:13" x14ac:dyDescent="0.2">
      <c r="A74" s="54" t="str">
        <f>'LC List'!J73</f>
        <v>70_0_140506____</v>
      </c>
      <c r="B74" s="30">
        <f>'L1 Results (mM)'!A74</f>
        <v>0</v>
      </c>
      <c r="C74" s="15">
        <f>'L1 Results (mM)'!B74</f>
        <v>0</v>
      </c>
      <c r="D74" s="16">
        <f>'L1 Results (mM)'!C74/1000*180.16</f>
        <v>0</v>
      </c>
      <c r="E74" s="16">
        <f>'L1 Results (mM)'!D74/1000*46.07</f>
        <v>0</v>
      </c>
      <c r="F74" s="16">
        <f>'L1 Results (mM)'!E74/1000*92.09</f>
        <v>0</v>
      </c>
      <c r="G74" s="16">
        <f>'L1 Results (mM)'!F74/1000*59.05</f>
        <v>0</v>
      </c>
      <c r="H74" s="16">
        <f>'L1 Results (mM)'!G74/1000*45.03</f>
        <v>0</v>
      </c>
      <c r="I74" s="16">
        <f>'L1 Results (mM)'!H74/1000*117.09</f>
        <v>0</v>
      </c>
      <c r="J74" s="16">
        <f>'L1 Results (mM)'!I74/1000*89.08</f>
        <v>0</v>
      </c>
      <c r="K74" s="16">
        <f>'L1 Results (mM)'!J74/1000*87.06</f>
        <v>0</v>
      </c>
      <c r="L74" s="16">
        <f>'L1 Results (mM)'!K74</f>
        <v>0</v>
      </c>
      <c r="M74" s="28"/>
    </row>
    <row r="75" spans="1:13" x14ac:dyDescent="0.2">
      <c r="A75" s="54" t="str">
        <f>'LC List'!J74</f>
        <v>71_0_140506____</v>
      </c>
      <c r="B75" s="30">
        <f>'L1 Results (mM)'!A75</f>
        <v>0</v>
      </c>
      <c r="C75" s="15">
        <f>'L1 Results (mM)'!B75</f>
        <v>0</v>
      </c>
      <c r="D75" s="16">
        <f>'L1 Results (mM)'!C75/1000*180.16</f>
        <v>0</v>
      </c>
      <c r="E75" s="16">
        <f>'L1 Results (mM)'!D75/1000*46.07</f>
        <v>0</v>
      </c>
      <c r="F75" s="16">
        <f>'L1 Results (mM)'!E75/1000*92.09</f>
        <v>0</v>
      </c>
      <c r="G75" s="16">
        <f>'L1 Results (mM)'!F75/1000*59.05</f>
        <v>0</v>
      </c>
      <c r="H75" s="16">
        <f>'L1 Results (mM)'!G75/1000*45.03</f>
        <v>0</v>
      </c>
      <c r="I75" s="16">
        <f>'L1 Results (mM)'!H75/1000*117.09</f>
        <v>0</v>
      </c>
      <c r="J75" s="16">
        <f>'L1 Results (mM)'!I75/1000*89.08</f>
        <v>0</v>
      </c>
      <c r="K75" s="16">
        <f>'L1 Results (mM)'!J75/1000*87.06</f>
        <v>0</v>
      </c>
      <c r="L75" s="16">
        <f>'L1 Results (mM)'!K75</f>
        <v>0</v>
      </c>
      <c r="M75" s="28"/>
    </row>
    <row r="76" spans="1:13" x14ac:dyDescent="0.2">
      <c r="A76" s="54" t="str">
        <f>'LC List'!J75</f>
        <v>72_0_140506____</v>
      </c>
      <c r="B76" s="30">
        <f>'L1 Results (mM)'!A76</f>
        <v>0</v>
      </c>
      <c r="C76" s="15">
        <f>'L1 Results (mM)'!B76</f>
        <v>0</v>
      </c>
      <c r="D76" s="16">
        <f>'L1 Results (mM)'!C76/1000*180.16</f>
        <v>0</v>
      </c>
      <c r="E76" s="16">
        <f>'L1 Results (mM)'!D76/1000*46.07</f>
        <v>0</v>
      </c>
      <c r="F76" s="16">
        <f>'L1 Results (mM)'!E76/1000*92.09</f>
        <v>0</v>
      </c>
      <c r="G76" s="16">
        <f>'L1 Results (mM)'!F76/1000*59.05</f>
        <v>0</v>
      </c>
      <c r="H76" s="16">
        <f>'L1 Results (mM)'!G76/1000*45.03</f>
        <v>0</v>
      </c>
      <c r="I76" s="16">
        <f>'L1 Results (mM)'!H76/1000*117.09</f>
        <v>0</v>
      </c>
      <c r="J76" s="16">
        <f>'L1 Results (mM)'!I76/1000*89.08</f>
        <v>0</v>
      </c>
      <c r="K76" s="16">
        <f>'L1 Results (mM)'!J76/1000*87.06</f>
        <v>0</v>
      </c>
      <c r="L76" s="16">
        <f>'L1 Results (mM)'!K76</f>
        <v>0</v>
      </c>
      <c r="M76" s="28"/>
    </row>
    <row r="77" spans="1:13" x14ac:dyDescent="0.2">
      <c r="A77" s="54" t="str">
        <f>'LC List'!J76</f>
        <v>73_0_140506____</v>
      </c>
      <c r="B77" s="30">
        <f>'L1 Results (mM)'!A77</f>
        <v>0</v>
      </c>
      <c r="C77" s="15">
        <f>'L1 Results (mM)'!B77</f>
        <v>0</v>
      </c>
      <c r="D77" s="16">
        <f>'L1 Results (mM)'!C77/1000*180.16</f>
        <v>0</v>
      </c>
      <c r="E77" s="16">
        <f>'L1 Results (mM)'!D77/1000*46.07</f>
        <v>0</v>
      </c>
      <c r="F77" s="16">
        <f>'L1 Results (mM)'!E77/1000*92.09</f>
        <v>0</v>
      </c>
      <c r="G77" s="16">
        <f>'L1 Results (mM)'!F77/1000*59.05</f>
        <v>0</v>
      </c>
      <c r="H77" s="16">
        <f>'L1 Results (mM)'!G77/1000*45.03</f>
        <v>0</v>
      </c>
      <c r="I77" s="16">
        <f>'L1 Results (mM)'!H77/1000*117.09</f>
        <v>0</v>
      </c>
      <c r="J77" s="16">
        <f>'L1 Results (mM)'!I77/1000*89.08</f>
        <v>0</v>
      </c>
      <c r="K77" s="16">
        <f>'L1 Results (mM)'!J77/1000*87.06</f>
        <v>0</v>
      </c>
      <c r="L77" s="16">
        <f>'L1 Results (mM)'!K77</f>
        <v>0</v>
      </c>
      <c r="M77" s="28"/>
    </row>
    <row r="78" spans="1:13" x14ac:dyDescent="0.2">
      <c r="A78" s="54" t="str">
        <f>'LC List'!J77</f>
        <v>74_0_140506____</v>
      </c>
      <c r="B78" s="30">
        <f>'L1 Results (mM)'!A78</f>
        <v>0</v>
      </c>
      <c r="C78" s="15">
        <f>'L1 Results (mM)'!B78</f>
        <v>0</v>
      </c>
      <c r="D78" s="16">
        <f>'L1 Results (mM)'!C78/1000*180.16</f>
        <v>0</v>
      </c>
      <c r="E78" s="16">
        <f>'L1 Results (mM)'!D78/1000*46.07</f>
        <v>0</v>
      </c>
      <c r="F78" s="16">
        <f>'L1 Results (mM)'!E78/1000*92.09</f>
        <v>0</v>
      </c>
      <c r="G78" s="16">
        <f>'L1 Results (mM)'!F78/1000*59.05</f>
        <v>0</v>
      </c>
      <c r="H78" s="16">
        <f>'L1 Results (mM)'!G78/1000*45.03</f>
        <v>0</v>
      </c>
      <c r="I78" s="16">
        <f>'L1 Results (mM)'!H78/1000*117.09</f>
        <v>0</v>
      </c>
      <c r="J78" s="16">
        <f>'L1 Results (mM)'!I78/1000*89.08</f>
        <v>0</v>
      </c>
      <c r="K78" s="16">
        <f>'L1 Results (mM)'!J78/1000*87.06</f>
        <v>0</v>
      </c>
      <c r="L78" s="16">
        <f>'L1 Results (mM)'!K78</f>
        <v>0</v>
      </c>
      <c r="M78" s="28"/>
    </row>
    <row r="79" spans="1:13" x14ac:dyDescent="0.2">
      <c r="A79" s="54" t="str">
        <f>'LC List'!J78</f>
        <v>75_0_140506____</v>
      </c>
      <c r="B79" s="30">
        <f>'L1 Results (mM)'!A79</f>
        <v>0</v>
      </c>
      <c r="C79" s="15">
        <f>'L1 Results (mM)'!B79</f>
        <v>0</v>
      </c>
      <c r="D79" s="16">
        <f>'L1 Results (mM)'!C79/1000*180.16</f>
        <v>0</v>
      </c>
      <c r="E79" s="16">
        <f>'L1 Results (mM)'!D79/1000*46.07</f>
        <v>0</v>
      </c>
      <c r="F79" s="16">
        <f>'L1 Results (mM)'!E79/1000*92.09</f>
        <v>0</v>
      </c>
      <c r="G79" s="16">
        <f>'L1 Results (mM)'!F79/1000*59.05</f>
        <v>0</v>
      </c>
      <c r="H79" s="16">
        <f>'L1 Results (mM)'!G79/1000*45.03</f>
        <v>0</v>
      </c>
      <c r="I79" s="16">
        <f>'L1 Results (mM)'!H79/1000*117.09</f>
        <v>0</v>
      </c>
      <c r="J79" s="16">
        <f>'L1 Results (mM)'!I79/1000*89.08</f>
        <v>0</v>
      </c>
      <c r="K79" s="16">
        <f>'L1 Results (mM)'!J79/1000*87.06</f>
        <v>0</v>
      </c>
      <c r="L79" s="16">
        <f>'L1 Results (mM)'!K79</f>
        <v>0</v>
      </c>
      <c r="M79" s="28"/>
    </row>
    <row r="80" spans="1:13" x14ac:dyDescent="0.2">
      <c r="A80" s="54" t="str">
        <f>'LC List'!J79</f>
        <v>76_0_140506____</v>
      </c>
      <c r="B80" s="30">
        <f>'L1 Results (mM)'!A80</f>
        <v>0</v>
      </c>
      <c r="C80" s="15">
        <f>'L1 Results (mM)'!B80</f>
        <v>0</v>
      </c>
      <c r="D80" s="16">
        <f>'L1 Results (mM)'!C80/1000*180.16</f>
        <v>0</v>
      </c>
      <c r="E80" s="16">
        <f>'L1 Results (mM)'!D80/1000*46.07</f>
        <v>0</v>
      </c>
      <c r="F80" s="16">
        <f>'L1 Results (mM)'!E80/1000*92.09</f>
        <v>0</v>
      </c>
      <c r="G80" s="16">
        <f>'L1 Results (mM)'!F80/1000*59.05</f>
        <v>0</v>
      </c>
      <c r="H80" s="16">
        <f>'L1 Results (mM)'!G80/1000*45.03</f>
        <v>0</v>
      </c>
      <c r="I80" s="16">
        <f>'L1 Results (mM)'!H80/1000*117.09</f>
        <v>0</v>
      </c>
      <c r="J80" s="16">
        <f>'L1 Results (mM)'!I80/1000*89.08</f>
        <v>0</v>
      </c>
      <c r="K80" s="16">
        <f>'L1 Results (mM)'!J80/1000*87.06</f>
        <v>0</v>
      </c>
      <c r="L80" s="16">
        <f>'L1 Results (mM)'!K80</f>
        <v>0</v>
      </c>
      <c r="M80" s="28"/>
    </row>
    <row r="81" spans="1:13" x14ac:dyDescent="0.2">
      <c r="A81" s="54" t="str">
        <f>'LC List'!J80</f>
        <v>77_0_140506____</v>
      </c>
      <c r="B81" s="30">
        <f>'L1 Results (mM)'!A81</f>
        <v>0</v>
      </c>
      <c r="C81" s="15">
        <f>'L1 Results (mM)'!B81</f>
        <v>0</v>
      </c>
      <c r="D81" s="16">
        <f>'L1 Results (mM)'!C81/1000*180.16</f>
        <v>0</v>
      </c>
      <c r="E81" s="16">
        <f>'L1 Results (mM)'!D81/1000*46.07</f>
        <v>0</v>
      </c>
      <c r="F81" s="16">
        <f>'L1 Results (mM)'!E81/1000*92.09</f>
        <v>0</v>
      </c>
      <c r="G81" s="16">
        <f>'L1 Results (mM)'!F81/1000*59.05</f>
        <v>0</v>
      </c>
      <c r="H81" s="16">
        <f>'L1 Results (mM)'!G81/1000*45.03</f>
        <v>0</v>
      </c>
      <c r="I81" s="16">
        <f>'L1 Results (mM)'!H81/1000*117.09</f>
        <v>0</v>
      </c>
      <c r="J81" s="16">
        <f>'L1 Results (mM)'!I81/1000*89.08</f>
        <v>0</v>
      </c>
      <c r="K81" s="16">
        <f>'L1 Results (mM)'!J81/1000*87.06</f>
        <v>0</v>
      </c>
      <c r="L81" s="16">
        <f>'L1 Results (mM)'!K81</f>
        <v>0</v>
      </c>
      <c r="M81" s="28"/>
    </row>
    <row r="82" spans="1:13" x14ac:dyDescent="0.2">
      <c r="A82" s="54" t="str">
        <f>'LC List'!J81</f>
        <v>78_0_140506____</v>
      </c>
      <c r="B82" s="30">
        <f>'L1 Results (mM)'!A82</f>
        <v>0</v>
      </c>
      <c r="C82" s="15">
        <f>'L1 Results (mM)'!B82</f>
        <v>0</v>
      </c>
      <c r="D82" s="16">
        <f>'L1 Results (mM)'!C82/1000*180.16</f>
        <v>0</v>
      </c>
      <c r="E82" s="16">
        <f>'L1 Results (mM)'!D82/1000*46.07</f>
        <v>0</v>
      </c>
      <c r="F82" s="16">
        <f>'L1 Results (mM)'!E82/1000*92.09</f>
        <v>0</v>
      </c>
      <c r="G82" s="16">
        <f>'L1 Results (mM)'!F82/1000*59.05</f>
        <v>0</v>
      </c>
      <c r="H82" s="16">
        <f>'L1 Results (mM)'!G82/1000*45.03</f>
        <v>0</v>
      </c>
      <c r="I82" s="16">
        <f>'L1 Results (mM)'!H82/1000*117.09</f>
        <v>0</v>
      </c>
      <c r="J82" s="16">
        <f>'L1 Results (mM)'!I82/1000*89.08</f>
        <v>0</v>
      </c>
      <c r="K82" s="16">
        <f>'L1 Results (mM)'!J82/1000*87.06</f>
        <v>0</v>
      </c>
      <c r="L82" s="16">
        <f>'L1 Results (mM)'!K82</f>
        <v>0</v>
      </c>
      <c r="M82" s="28"/>
    </row>
    <row r="83" spans="1:13" x14ac:dyDescent="0.2">
      <c r="A83" s="54" t="str">
        <f>'LC List'!J82</f>
        <v>79_0_140506____</v>
      </c>
      <c r="B83" s="30">
        <f>'L1 Results (mM)'!A83</f>
        <v>0</v>
      </c>
      <c r="C83" s="15">
        <f>'L1 Results (mM)'!B83</f>
        <v>0</v>
      </c>
      <c r="D83" s="16">
        <f>'L1 Results (mM)'!C83/1000*180.16</f>
        <v>0</v>
      </c>
      <c r="E83" s="16">
        <f>'L1 Results (mM)'!D83/1000*46.07</f>
        <v>0</v>
      </c>
      <c r="F83" s="16">
        <f>'L1 Results (mM)'!E83/1000*92.09</f>
        <v>0</v>
      </c>
      <c r="G83" s="16">
        <f>'L1 Results (mM)'!F83/1000*59.05</f>
        <v>0</v>
      </c>
      <c r="H83" s="16">
        <f>'L1 Results (mM)'!G83/1000*45.03</f>
        <v>0</v>
      </c>
      <c r="I83" s="16">
        <f>'L1 Results (mM)'!H83/1000*117.09</f>
        <v>0</v>
      </c>
      <c r="J83" s="16">
        <f>'L1 Results (mM)'!I83/1000*89.08</f>
        <v>0</v>
      </c>
      <c r="K83" s="16">
        <f>'L1 Results (mM)'!J83/1000*87.06</f>
        <v>0</v>
      </c>
      <c r="L83" s="16">
        <f>'L1 Results (mM)'!K83</f>
        <v>0</v>
      </c>
      <c r="M83" s="28"/>
    </row>
    <row r="84" spans="1:13" x14ac:dyDescent="0.2">
      <c r="A84" s="54" t="str">
        <f>'LC List'!J83</f>
        <v>80_0_140506____</v>
      </c>
      <c r="B84" s="30">
        <f>'L1 Results (mM)'!A84</f>
        <v>0</v>
      </c>
      <c r="C84" s="15">
        <f>'L1 Results (mM)'!B84</f>
        <v>0</v>
      </c>
      <c r="D84" s="16">
        <f>'L1 Results (mM)'!C84/1000*180.16</f>
        <v>0</v>
      </c>
      <c r="E84" s="16">
        <f>'L1 Results (mM)'!D84/1000*46.07</f>
        <v>0</v>
      </c>
      <c r="F84" s="16">
        <f>'L1 Results (mM)'!E84/1000*92.09</f>
        <v>0</v>
      </c>
      <c r="G84" s="16">
        <f>'L1 Results (mM)'!F84/1000*59.05</f>
        <v>0</v>
      </c>
      <c r="H84" s="16">
        <f>'L1 Results (mM)'!G84/1000*45.03</f>
        <v>0</v>
      </c>
      <c r="I84" s="16">
        <f>'L1 Results (mM)'!H84/1000*117.09</f>
        <v>0</v>
      </c>
      <c r="J84" s="16">
        <f>'L1 Results (mM)'!I84/1000*89.08</f>
        <v>0</v>
      </c>
      <c r="K84" s="16">
        <f>'L1 Results (mM)'!J84/1000*87.06</f>
        <v>0</v>
      </c>
      <c r="L84" s="16">
        <f>'L1 Results (mM)'!K84</f>
        <v>0</v>
      </c>
      <c r="M84" s="28"/>
    </row>
    <row r="85" spans="1:13" x14ac:dyDescent="0.2">
      <c r="A85" s="54" t="str">
        <f>'LC List'!J84</f>
        <v>81_0_140506____</v>
      </c>
      <c r="B85" s="30">
        <f>'L1 Results (mM)'!A85</f>
        <v>0</v>
      </c>
      <c r="C85" s="15">
        <f>'L1 Results (mM)'!B85</f>
        <v>0</v>
      </c>
      <c r="D85" s="16">
        <f>'L1 Results (mM)'!C85/1000*180.16</f>
        <v>0</v>
      </c>
      <c r="E85" s="16">
        <f>'L1 Results (mM)'!D85/1000*46.07</f>
        <v>0</v>
      </c>
      <c r="F85" s="16">
        <f>'L1 Results (mM)'!E85/1000*92.09</f>
        <v>0</v>
      </c>
      <c r="G85" s="16">
        <f>'L1 Results (mM)'!F85/1000*59.05</f>
        <v>0</v>
      </c>
      <c r="H85" s="16">
        <f>'L1 Results (mM)'!G85/1000*45.03</f>
        <v>0</v>
      </c>
      <c r="I85" s="16">
        <f>'L1 Results (mM)'!H85/1000*117.09</f>
        <v>0</v>
      </c>
      <c r="J85" s="16">
        <f>'L1 Results (mM)'!I85/1000*89.08</f>
        <v>0</v>
      </c>
      <c r="K85" s="16">
        <f>'L1 Results (mM)'!J85/1000*87.06</f>
        <v>0</v>
      </c>
      <c r="L85" s="16">
        <f>'L1 Results (mM)'!K85</f>
        <v>0</v>
      </c>
      <c r="M85" s="28"/>
    </row>
    <row r="86" spans="1:13" x14ac:dyDescent="0.2">
      <c r="A86" s="54" t="str">
        <f>'LC List'!J85</f>
        <v>82_0_140506____</v>
      </c>
      <c r="B86" s="30">
        <f>'L1 Results (mM)'!A86</f>
        <v>0</v>
      </c>
      <c r="C86" s="15">
        <f>'L1 Results (mM)'!B86</f>
        <v>0</v>
      </c>
      <c r="D86" s="16">
        <f>'L1 Results (mM)'!C86/1000*180.16</f>
        <v>0</v>
      </c>
      <c r="E86" s="16">
        <f>'L1 Results (mM)'!D86/1000*46.07</f>
        <v>0</v>
      </c>
      <c r="F86" s="16">
        <f>'L1 Results (mM)'!E86/1000*92.09</f>
        <v>0</v>
      </c>
      <c r="G86" s="16">
        <f>'L1 Results (mM)'!F86/1000*59.05</f>
        <v>0</v>
      </c>
      <c r="H86" s="16">
        <f>'L1 Results (mM)'!G86/1000*45.03</f>
        <v>0</v>
      </c>
      <c r="I86" s="16">
        <f>'L1 Results (mM)'!H86/1000*117.09</f>
        <v>0</v>
      </c>
      <c r="J86" s="16">
        <f>'L1 Results (mM)'!I86/1000*89.08</f>
        <v>0</v>
      </c>
      <c r="K86" s="16">
        <f>'L1 Results (mM)'!J86/1000*87.06</f>
        <v>0</v>
      </c>
      <c r="L86" s="16">
        <f>'L1 Results (mM)'!K86</f>
        <v>0</v>
      </c>
      <c r="M86" s="28"/>
    </row>
    <row r="87" spans="1:13" x14ac:dyDescent="0.2">
      <c r="A87" s="54" t="str">
        <f>'LC List'!J86</f>
        <v>83_0_140506____</v>
      </c>
      <c r="B87" s="30">
        <f>'L1 Results (mM)'!A87</f>
        <v>0</v>
      </c>
      <c r="C87" s="15">
        <f>'L1 Results (mM)'!B87</f>
        <v>0</v>
      </c>
      <c r="D87" s="16">
        <f>'L1 Results (mM)'!C87/1000*180.16</f>
        <v>0</v>
      </c>
      <c r="E87" s="16">
        <f>'L1 Results (mM)'!D87/1000*46.07</f>
        <v>0</v>
      </c>
      <c r="F87" s="16">
        <f>'L1 Results (mM)'!E87/1000*92.09</f>
        <v>0</v>
      </c>
      <c r="G87" s="16">
        <f>'L1 Results (mM)'!F87/1000*59.05</f>
        <v>0</v>
      </c>
      <c r="H87" s="16">
        <f>'L1 Results (mM)'!G87/1000*45.03</f>
        <v>0</v>
      </c>
      <c r="I87" s="16">
        <f>'L1 Results (mM)'!H87/1000*117.09</f>
        <v>0</v>
      </c>
      <c r="J87" s="16">
        <f>'L1 Results (mM)'!I87/1000*89.08</f>
        <v>0</v>
      </c>
      <c r="K87" s="16">
        <f>'L1 Results (mM)'!J87/1000*87.06</f>
        <v>0</v>
      </c>
      <c r="L87" s="16">
        <f>'L1 Results (mM)'!K87</f>
        <v>0</v>
      </c>
      <c r="M87" s="28"/>
    </row>
    <row r="88" spans="1:13" x14ac:dyDescent="0.2">
      <c r="A88" s="54" t="str">
        <f>'LC List'!J87</f>
        <v>84_0_140506____</v>
      </c>
      <c r="B88" s="30">
        <f>'L1 Results (mM)'!A88</f>
        <v>0</v>
      </c>
      <c r="C88" s="15">
        <f>'L1 Results (mM)'!B88</f>
        <v>0</v>
      </c>
      <c r="D88" s="16">
        <f>'L1 Results (mM)'!C88/1000*180.16</f>
        <v>0</v>
      </c>
      <c r="E88" s="16">
        <f>'L1 Results (mM)'!D88/1000*46.07</f>
        <v>0</v>
      </c>
      <c r="F88" s="16">
        <f>'L1 Results (mM)'!E88/1000*92.09</f>
        <v>0</v>
      </c>
      <c r="G88" s="16">
        <f>'L1 Results (mM)'!F88/1000*59.05</f>
        <v>0</v>
      </c>
      <c r="H88" s="16">
        <f>'L1 Results (mM)'!G88/1000*45.03</f>
        <v>0</v>
      </c>
      <c r="I88" s="16">
        <f>'L1 Results (mM)'!H88/1000*117.09</f>
        <v>0</v>
      </c>
      <c r="J88" s="16">
        <f>'L1 Results (mM)'!I88/1000*89.08</f>
        <v>0</v>
      </c>
      <c r="K88" s="16">
        <f>'L1 Results (mM)'!J88/1000*87.06</f>
        <v>0</v>
      </c>
      <c r="L88" s="16">
        <f>'L1 Results (mM)'!K88</f>
        <v>0</v>
      </c>
      <c r="M88" s="28"/>
    </row>
    <row r="89" spans="1:13" x14ac:dyDescent="0.2">
      <c r="A89" s="54" t="str">
        <f>'LC List'!J88</f>
        <v>85_0_140506____</v>
      </c>
      <c r="B89" s="30">
        <f>'L1 Results (mM)'!A89</f>
        <v>0</v>
      </c>
      <c r="C89" s="15">
        <f>'L1 Results (mM)'!B89</f>
        <v>0</v>
      </c>
      <c r="D89" s="16">
        <f>'L1 Results (mM)'!C89/1000*180.16</f>
        <v>0</v>
      </c>
      <c r="E89" s="16">
        <f>'L1 Results (mM)'!D89/1000*46.07</f>
        <v>0</v>
      </c>
      <c r="F89" s="16">
        <f>'L1 Results (mM)'!E89/1000*92.09</f>
        <v>0</v>
      </c>
      <c r="G89" s="16">
        <f>'L1 Results (mM)'!F89/1000*59.05</f>
        <v>0</v>
      </c>
      <c r="H89" s="16">
        <f>'L1 Results (mM)'!G89/1000*45.03</f>
        <v>0</v>
      </c>
      <c r="I89" s="16">
        <f>'L1 Results (mM)'!H89/1000*117.09</f>
        <v>0</v>
      </c>
      <c r="J89" s="16">
        <f>'L1 Results (mM)'!I89/1000*89.08</f>
        <v>0</v>
      </c>
      <c r="K89" s="16">
        <f>'L1 Results (mM)'!J89/1000*87.06</f>
        <v>0</v>
      </c>
      <c r="L89" s="16">
        <f>'L1 Results (mM)'!K89</f>
        <v>0</v>
      </c>
      <c r="M89" s="28"/>
    </row>
    <row r="90" spans="1:13" x14ac:dyDescent="0.2">
      <c r="A90" s="54" t="str">
        <f>'LC List'!J89</f>
        <v>86_0_140506____</v>
      </c>
      <c r="B90" s="30">
        <f>'L1 Results (mM)'!A90</f>
        <v>0</v>
      </c>
      <c r="C90" s="15">
        <f>'L1 Results (mM)'!B90</f>
        <v>0</v>
      </c>
      <c r="D90" s="16">
        <f>'L1 Results (mM)'!C90/1000*180.16</f>
        <v>0</v>
      </c>
      <c r="E90" s="16">
        <f>'L1 Results (mM)'!D90/1000*46.07</f>
        <v>0</v>
      </c>
      <c r="F90" s="16">
        <f>'L1 Results (mM)'!E90/1000*92.09</f>
        <v>0</v>
      </c>
      <c r="G90" s="16">
        <f>'L1 Results (mM)'!F90/1000*59.05</f>
        <v>0</v>
      </c>
      <c r="H90" s="16">
        <f>'L1 Results (mM)'!G90/1000*45.03</f>
        <v>0</v>
      </c>
      <c r="I90" s="16">
        <f>'L1 Results (mM)'!H90/1000*117.09</f>
        <v>0</v>
      </c>
      <c r="J90" s="16">
        <f>'L1 Results (mM)'!I90/1000*89.08</f>
        <v>0</v>
      </c>
      <c r="K90" s="16">
        <f>'L1 Results (mM)'!J90/1000*87.06</f>
        <v>0</v>
      </c>
      <c r="L90" s="16">
        <f>'L1 Results (mM)'!K90</f>
        <v>0</v>
      </c>
      <c r="M90" s="28"/>
    </row>
    <row r="91" spans="1:13" x14ac:dyDescent="0.2">
      <c r="A91" s="54" t="str">
        <f>'LC List'!J90</f>
        <v>87_0_140506____</v>
      </c>
      <c r="B91" s="30">
        <f>'L1 Results (mM)'!A91</f>
        <v>0</v>
      </c>
      <c r="C91" s="15">
        <f>'L1 Results (mM)'!B91</f>
        <v>0</v>
      </c>
      <c r="D91" s="16">
        <f>'L1 Results (mM)'!C91/1000*180.16</f>
        <v>0</v>
      </c>
      <c r="E91" s="16">
        <f>'L1 Results (mM)'!D91/1000*46.07</f>
        <v>0</v>
      </c>
      <c r="F91" s="16">
        <f>'L1 Results (mM)'!E91/1000*92.09</f>
        <v>0</v>
      </c>
      <c r="G91" s="16">
        <f>'L1 Results (mM)'!F91/1000*59.05</f>
        <v>0</v>
      </c>
      <c r="H91" s="16">
        <f>'L1 Results (mM)'!G91/1000*45.03</f>
        <v>0</v>
      </c>
      <c r="I91" s="16">
        <f>'L1 Results (mM)'!H91/1000*117.09</f>
        <v>0</v>
      </c>
      <c r="J91" s="16">
        <f>'L1 Results (mM)'!I91/1000*89.08</f>
        <v>0</v>
      </c>
      <c r="K91" s="16">
        <f>'L1 Results (mM)'!J91/1000*87.06</f>
        <v>0</v>
      </c>
      <c r="L91" s="16">
        <f>'L1 Results (mM)'!K91</f>
        <v>0</v>
      </c>
      <c r="M91" s="28"/>
    </row>
    <row r="92" spans="1:13" x14ac:dyDescent="0.2">
      <c r="A92" s="54" t="str">
        <f>'LC List'!J91</f>
        <v>88_0_140506____</v>
      </c>
      <c r="B92" s="30">
        <f>'L1 Results (mM)'!A92</f>
        <v>0</v>
      </c>
      <c r="C92" s="15">
        <f>'L1 Results (mM)'!B92</f>
        <v>0</v>
      </c>
      <c r="D92" s="16">
        <f>'L1 Results (mM)'!C92/1000*180.16</f>
        <v>0</v>
      </c>
      <c r="E92" s="16">
        <f>'L1 Results (mM)'!D92/1000*46.07</f>
        <v>0</v>
      </c>
      <c r="F92" s="16">
        <f>'L1 Results (mM)'!E92/1000*92.09</f>
        <v>0</v>
      </c>
      <c r="G92" s="16">
        <f>'L1 Results (mM)'!F92/1000*59.05</f>
        <v>0</v>
      </c>
      <c r="H92" s="16">
        <f>'L1 Results (mM)'!G92/1000*45.03</f>
        <v>0</v>
      </c>
      <c r="I92" s="16">
        <f>'L1 Results (mM)'!H92/1000*117.09</f>
        <v>0</v>
      </c>
      <c r="J92" s="16">
        <f>'L1 Results (mM)'!I92/1000*89.08</f>
        <v>0</v>
      </c>
      <c r="K92" s="16">
        <f>'L1 Results (mM)'!J92/1000*87.06</f>
        <v>0</v>
      </c>
      <c r="L92" s="16">
        <f>'L1 Results (mM)'!K92</f>
        <v>0</v>
      </c>
      <c r="M92" s="28"/>
    </row>
    <row r="93" spans="1:13" x14ac:dyDescent="0.2">
      <c r="A93" s="54" t="str">
        <f>'LC List'!J92</f>
        <v>89_0_140506____</v>
      </c>
      <c r="B93" s="30">
        <f>'L1 Results (mM)'!A93</f>
        <v>0</v>
      </c>
      <c r="C93" s="15">
        <f>'L1 Results (mM)'!B93</f>
        <v>0</v>
      </c>
      <c r="D93" s="16">
        <f>'L1 Results (mM)'!C93/1000*180.16</f>
        <v>0</v>
      </c>
      <c r="E93" s="16">
        <f>'L1 Results (mM)'!D93/1000*46.07</f>
        <v>0</v>
      </c>
      <c r="F93" s="16">
        <f>'L1 Results (mM)'!E93/1000*92.09</f>
        <v>0</v>
      </c>
      <c r="G93" s="16">
        <f>'L1 Results (mM)'!F93/1000*59.05</f>
        <v>0</v>
      </c>
      <c r="H93" s="16">
        <f>'L1 Results (mM)'!G93/1000*45.03</f>
        <v>0</v>
      </c>
      <c r="I93" s="16">
        <f>'L1 Results (mM)'!H93/1000*117.09</f>
        <v>0</v>
      </c>
      <c r="J93" s="16">
        <f>'L1 Results (mM)'!I93/1000*89.08</f>
        <v>0</v>
      </c>
      <c r="K93" s="16">
        <f>'L1 Results (mM)'!J93/1000*87.06</f>
        <v>0</v>
      </c>
      <c r="L93" s="16">
        <f>'L1 Results (mM)'!K93</f>
        <v>0</v>
      </c>
      <c r="M93" s="28"/>
    </row>
    <row r="94" spans="1:13" x14ac:dyDescent="0.2">
      <c r="A94" s="54" t="str">
        <f>'LC List'!J93</f>
        <v>90_0_140506____</v>
      </c>
      <c r="B94" s="30">
        <f>'L1 Results (mM)'!A94</f>
        <v>0</v>
      </c>
      <c r="C94" s="15">
        <f>'L1 Results (mM)'!B94</f>
        <v>0</v>
      </c>
      <c r="D94" s="16">
        <f>'L1 Results (mM)'!C94/1000*180.16</f>
        <v>0</v>
      </c>
      <c r="E94" s="16">
        <f>'L1 Results (mM)'!D94/1000*46.07</f>
        <v>0</v>
      </c>
      <c r="F94" s="16">
        <f>'L1 Results (mM)'!E94/1000*92.09</f>
        <v>0</v>
      </c>
      <c r="G94" s="16">
        <f>'L1 Results (mM)'!F94/1000*59.05</f>
        <v>0</v>
      </c>
      <c r="H94" s="16">
        <f>'L1 Results (mM)'!G94/1000*45.03</f>
        <v>0</v>
      </c>
      <c r="I94" s="16">
        <f>'L1 Results (mM)'!H94/1000*117.09</f>
        <v>0</v>
      </c>
      <c r="J94" s="16">
        <f>'L1 Results (mM)'!I94/1000*89.08</f>
        <v>0</v>
      </c>
      <c r="K94" s="16">
        <f>'L1 Results (mM)'!J94/1000*87.06</f>
        <v>0</v>
      </c>
      <c r="L94" s="16">
        <f>'L1 Results (mM)'!K94</f>
        <v>0</v>
      </c>
      <c r="M94" s="28"/>
    </row>
    <row r="95" spans="1:13" x14ac:dyDescent="0.2">
      <c r="A95" s="54" t="str">
        <f>'LC List'!J94</f>
        <v>91_0_140506____</v>
      </c>
      <c r="B95" s="30">
        <f>'L1 Results (mM)'!A95</f>
        <v>0</v>
      </c>
      <c r="C95" s="15">
        <f>'L1 Results (mM)'!B95</f>
        <v>0</v>
      </c>
      <c r="D95" s="16">
        <f>'L1 Results (mM)'!C95/1000*180.16</f>
        <v>0</v>
      </c>
      <c r="E95" s="16">
        <f>'L1 Results (mM)'!D95/1000*46.07</f>
        <v>0</v>
      </c>
      <c r="F95" s="16">
        <f>'L1 Results (mM)'!E95/1000*92.09</f>
        <v>0</v>
      </c>
      <c r="G95" s="16">
        <f>'L1 Results (mM)'!F95/1000*59.05</f>
        <v>0</v>
      </c>
      <c r="H95" s="16">
        <f>'L1 Results (mM)'!G95/1000*45.03</f>
        <v>0</v>
      </c>
      <c r="I95" s="16">
        <f>'L1 Results (mM)'!H95/1000*117.09</f>
        <v>0</v>
      </c>
      <c r="J95" s="16">
        <f>'L1 Results (mM)'!I95/1000*89.08</f>
        <v>0</v>
      </c>
      <c r="K95" s="16">
        <f>'L1 Results (mM)'!J95/1000*87.06</f>
        <v>0</v>
      </c>
      <c r="L95" s="16">
        <f>'L1 Results (mM)'!K95</f>
        <v>0</v>
      </c>
      <c r="M95" s="28"/>
    </row>
    <row r="96" spans="1:13" x14ac:dyDescent="0.2">
      <c r="A96" s="54" t="str">
        <f>'LC List'!J95</f>
        <v>92_0_140506____</v>
      </c>
      <c r="B96" s="30">
        <f>'L1 Results (mM)'!A96</f>
        <v>0</v>
      </c>
      <c r="C96" s="15">
        <f>'L1 Results (mM)'!B96</f>
        <v>0</v>
      </c>
      <c r="D96" s="16">
        <f>'L1 Results (mM)'!C96/1000*180.16</f>
        <v>0</v>
      </c>
      <c r="E96" s="16">
        <f>'L1 Results (mM)'!D96/1000*46.07</f>
        <v>0</v>
      </c>
      <c r="F96" s="16">
        <f>'L1 Results (mM)'!E96/1000*92.09</f>
        <v>0</v>
      </c>
      <c r="G96" s="16">
        <f>'L1 Results (mM)'!F96/1000*59.05</f>
        <v>0</v>
      </c>
      <c r="H96" s="16">
        <f>'L1 Results (mM)'!G96/1000*45.03</f>
        <v>0</v>
      </c>
      <c r="I96" s="16">
        <f>'L1 Results (mM)'!H96/1000*117.09</f>
        <v>0</v>
      </c>
      <c r="J96" s="16">
        <f>'L1 Results (mM)'!I96/1000*89.08</f>
        <v>0</v>
      </c>
      <c r="K96" s="16">
        <f>'L1 Results (mM)'!J96/1000*87.06</f>
        <v>0</v>
      </c>
      <c r="L96" s="16">
        <f>'L1 Results (mM)'!K96</f>
        <v>0</v>
      </c>
      <c r="M96" s="28"/>
    </row>
    <row r="97" spans="1:13" x14ac:dyDescent="0.2">
      <c r="A97" s="54" t="str">
        <f>'LC List'!J96</f>
        <v>93_0_140506____</v>
      </c>
      <c r="B97" s="30">
        <f>'L1 Results (mM)'!A97</f>
        <v>0</v>
      </c>
      <c r="C97" s="15">
        <f>'L1 Results (mM)'!B97</f>
        <v>0</v>
      </c>
      <c r="D97" s="16">
        <f>'L1 Results (mM)'!C97/1000*180.16</f>
        <v>0</v>
      </c>
      <c r="E97" s="16">
        <f>'L1 Results (mM)'!D97/1000*46.07</f>
        <v>0</v>
      </c>
      <c r="F97" s="16">
        <f>'L1 Results (mM)'!E97/1000*92.09</f>
        <v>0</v>
      </c>
      <c r="G97" s="16">
        <f>'L1 Results (mM)'!F97/1000*59.05</f>
        <v>0</v>
      </c>
      <c r="H97" s="16">
        <f>'L1 Results (mM)'!G97/1000*45.03</f>
        <v>0</v>
      </c>
      <c r="I97" s="16">
        <f>'L1 Results (mM)'!H97/1000*117.09</f>
        <v>0</v>
      </c>
      <c r="J97" s="16">
        <f>'L1 Results (mM)'!I97/1000*89.08</f>
        <v>0</v>
      </c>
      <c r="K97" s="16">
        <f>'L1 Results (mM)'!J97/1000*87.06</f>
        <v>0</v>
      </c>
      <c r="L97" s="16">
        <f>'L1 Results (mM)'!K97</f>
        <v>0</v>
      </c>
      <c r="M97" s="28"/>
    </row>
    <row r="98" spans="1:13" x14ac:dyDescent="0.2">
      <c r="A98" s="54" t="str">
        <f>'LC List'!J97</f>
        <v>94_0_140506____</v>
      </c>
      <c r="B98" s="30">
        <f>'L1 Results (mM)'!A98</f>
        <v>0</v>
      </c>
      <c r="C98" s="15">
        <f>'L1 Results (mM)'!B98</f>
        <v>0</v>
      </c>
      <c r="D98" s="16">
        <f>'L1 Results (mM)'!C98/1000*180.16</f>
        <v>0</v>
      </c>
      <c r="E98" s="16">
        <f>'L1 Results (mM)'!D98/1000*46.07</f>
        <v>0</v>
      </c>
      <c r="F98" s="16">
        <f>'L1 Results (mM)'!E98/1000*92.09</f>
        <v>0</v>
      </c>
      <c r="G98" s="16">
        <f>'L1 Results (mM)'!F98/1000*59.05</f>
        <v>0</v>
      </c>
      <c r="H98" s="16">
        <f>'L1 Results (mM)'!G98/1000*45.03</f>
        <v>0</v>
      </c>
      <c r="I98" s="16">
        <f>'L1 Results (mM)'!H98/1000*117.09</f>
        <v>0</v>
      </c>
      <c r="J98" s="16">
        <f>'L1 Results (mM)'!I98/1000*89.08</f>
        <v>0</v>
      </c>
      <c r="K98" s="16">
        <f>'L1 Results (mM)'!J98/1000*87.06</f>
        <v>0</v>
      </c>
      <c r="L98" s="16">
        <f>'L1 Results (mM)'!K98</f>
        <v>0</v>
      </c>
      <c r="M98" s="28"/>
    </row>
    <row r="99" spans="1:13" x14ac:dyDescent="0.2">
      <c r="A99" s="54" t="str">
        <f>'LC List'!J98</f>
        <v>95_0_140506____</v>
      </c>
      <c r="B99" s="30">
        <f>'L1 Results (mM)'!A99</f>
        <v>0</v>
      </c>
      <c r="C99" s="15">
        <f>'L1 Results (mM)'!B99</f>
        <v>0</v>
      </c>
      <c r="D99" s="16">
        <f>'L1 Results (mM)'!C99/1000*180.16</f>
        <v>0</v>
      </c>
      <c r="E99" s="16">
        <f>'L1 Results (mM)'!D99/1000*46.07</f>
        <v>0</v>
      </c>
      <c r="F99" s="16">
        <f>'L1 Results (mM)'!E99/1000*92.09</f>
        <v>0</v>
      </c>
      <c r="G99" s="16">
        <f>'L1 Results (mM)'!F99/1000*59.05</f>
        <v>0</v>
      </c>
      <c r="H99" s="16">
        <f>'L1 Results (mM)'!G99/1000*45.03</f>
        <v>0</v>
      </c>
      <c r="I99" s="16">
        <f>'L1 Results (mM)'!H99/1000*117.09</f>
        <v>0</v>
      </c>
      <c r="J99" s="16">
        <f>'L1 Results (mM)'!I99/1000*89.08</f>
        <v>0</v>
      </c>
      <c r="K99" s="16">
        <f>'L1 Results (mM)'!J99/1000*87.06</f>
        <v>0</v>
      </c>
      <c r="L99" s="16">
        <f>'L1 Results (mM)'!K99</f>
        <v>0</v>
      </c>
      <c r="M99" s="28"/>
    </row>
    <row r="100" spans="1:13" x14ac:dyDescent="0.2">
      <c r="A100" s="54" t="str">
        <f>'LC List'!J99</f>
        <v>96_0_140506____</v>
      </c>
      <c r="B100" s="30">
        <f>'L1 Results (mM)'!A100</f>
        <v>0</v>
      </c>
      <c r="C100" s="15">
        <f>'L1 Results (mM)'!B100</f>
        <v>0</v>
      </c>
      <c r="D100" s="16">
        <f>'L1 Results (mM)'!C100/1000*180.16</f>
        <v>0</v>
      </c>
      <c r="E100" s="16">
        <f>'L1 Results (mM)'!D100/1000*46.07</f>
        <v>0</v>
      </c>
      <c r="F100" s="16">
        <f>'L1 Results (mM)'!E100/1000*92.09</f>
        <v>0</v>
      </c>
      <c r="G100" s="16">
        <f>'L1 Results (mM)'!F100/1000*59.05</f>
        <v>0</v>
      </c>
      <c r="H100" s="16">
        <f>'L1 Results (mM)'!G100/1000*45.03</f>
        <v>0</v>
      </c>
      <c r="I100" s="16">
        <f>'L1 Results (mM)'!H100/1000*117.09</f>
        <v>0</v>
      </c>
      <c r="J100" s="16">
        <f>'L1 Results (mM)'!I100/1000*89.08</f>
        <v>0</v>
      </c>
      <c r="K100" s="16">
        <f>'L1 Results (mM)'!J100/1000*87.06</f>
        <v>0</v>
      </c>
      <c r="L100" s="16">
        <f>'L1 Results (mM)'!K100</f>
        <v>0</v>
      </c>
      <c r="M100" s="28"/>
    </row>
    <row r="101" spans="1:13" x14ac:dyDescent="0.2">
      <c r="A101" s="54" t="str">
        <f>'LC List'!J100</f>
        <v>97_0_140506____</v>
      </c>
      <c r="B101" s="30">
        <f>'L1 Results (mM)'!A101</f>
        <v>0</v>
      </c>
      <c r="C101" s="15">
        <f>'L1 Results (mM)'!B101</f>
        <v>0</v>
      </c>
      <c r="D101" s="16">
        <f>'L1 Results (mM)'!C101/1000*180.16</f>
        <v>0</v>
      </c>
      <c r="E101" s="16">
        <f>'L1 Results (mM)'!D101/1000*46.07</f>
        <v>0</v>
      </c>
      <c r="F101" s="16">
        <f>'L1 Results (mM)'!E101/1000*92.09</f>
        <v>0</v>
      </c>
      <c r="G101" s="16">
        <f>'L1 Results (mM)'!F101/1000*59.05</f>
        <v>0</v>
      </c>
      <c r="H101" s="16">
        <f>'L1 Results (mM)'!G101/1000*45.03</f>
        <v>0</v>
      </c>
      <c r="I101" s="16">
        <f>'L1 Results (mM)'!H101/1000*117.09</f>
        <v>0</v>
      </c>
      <c r="J101" s="16">
        <f>'L1 Results (mM)'!I101/1000*89.08</f>
        <v>0</v>
      </c>
      <c r="K101" s="16">
        <f>'L1 Results (mM)'!J101/1000*87.06</f>
        <v>0</v>
      </c>
      <c r="L101" s="16">
        <f>'L1 Results (mM)'!K101</f>
        <v>0</v>
      </c>
      <c r="M101" s="28"/>
    </row>
    <row r="102" spans="1:13" x14ac:dyDescent="0.2">
      <c r="A102" s="54" t="str">
        <f>'LC List'!J101</f>
        <v>98_0_140506____</v>
      </c>
      <c r="B102" s="30">
        <f>'L1 Results (mM)'!A102</f>
        <v>0</v>
      </c>
      <c r="C102" s="15">
        <f>'L1 Results (mM)'!B102</f>
        <v>0</v>
      </c>
      <c r="D102" s="16">
        <f>'L1 Results (mM)'!C102/1000*180.16</f>
        <v>0</v>
      </c>
      <c r="E102" s="16">
        <f>'L1 Results (mM)'!D102/1000*46.07</f>
        <v>0</v>
      </c>
      <c r="F102" s="16">
        <f>'L1 Results (mM)'!E102/1000*92.09</f>
        <v>0</v>
      </c>
      <c r="G102" s="16">
        <f>'L1 Results (mM)'!F102/1000*59.05</f>
        <v>0</v>
      </c>
      <c r="H102" s="16">
        <f>'L1 Results (mM)'!G102/1000*45.03</f>
        <v>0</v>
      </c>
      <c r="I102" s="16">
        <f>'L1 Results (mM)'!H102/1000*117.09</f>
        <v>0</v>
      </c>
      <c r="J102" s="16">
        <f>'L1 Results (mM)'!I102/1000*89.08</f>
        <v>0</v>
      </c>
      <c r="K102" s="16">
        <f>'L1 Results (mM)'!J102/1000*87.06</f>
        <v>0</v>
      </c>
      <c r="L102" s="16">
        <f>'L1 Results (mM)'!K102</f>
        <v>0</v>
      </c>
      <c r="M102" s="28"/>
    </row>
    <row r="103" spans="1:13" x14ac:dyDescent="0.2">
      <c r="A103" s="54" t="str">
        <f>'LC List'!J102</f>
        <v>99_0_140506____</v>
      </c>
      <c r="B103" s="30">
        <f>'L1 Results (mM)'!A103</f>
        <v>0</v>
      </c>
      <c r="C103" s="15">
        <f>'L1 Results (mM)'!B103</f>
        <v>0</v>
      </c>
      <c r="D103" s="16">
        <f>'L1 Results (mM)'!C103/1000*180.16</f>
        <v>0</v>
      </c>
      <c r="E103" s="16">
        <f>'L1 Results (mM)'!D103/1000*46.07</f>
        <v>0</v>
      </c>
      <c r="F103" s="16">
        <f>'L1 Results (mM)'!E103/1000*92.09</f>
        <v>0</v>
      </c>
      <c r="G103" s="16">
        <f>'L1 Results (mM)'!F103/1000*59.05</f>
        <v>0</v>
      </c>
      <c r="H103" s="16">
        <f>'L1 Results (mM)'!G103/1000*45.03</f>
        <v>0</v>
      </c>
      <c r="I103" s="16">
        <f>'L1 Results (mM)'!H103/1000*117.09</f>
        <v>0</v>
      </c>
      <c r="J103" s="16">
        <f>'L1 Results (mM)'!I103/1000*89.08</f>
        <v>0</v>
      </c>
      <c r="K103" s="16">
        <f>'L1 Results (mM)'!J103/1000*87.06</f>
        <v>0</v>
      </c>
      <c r="L103" s="16">
        <f>'L1 Results (mM)'!K103</f>
        <v>0</v>
      </c>
      <c r="M103" s="28"/>
    </row>
    <row r="104" spans="1:13" x14ac:dyDescent="0.2">
      <c r="A104" s="54" t="str">
        <f>'LC List'!J103</f>
        <v>100_0_140506____</v>
      </c>
      <c r="B104" s="30">
        <f>'L1 Results (mM)'!A104</f>
        <v>0</v>
      </c>
      <c r="C104" s="15">
        <f>'L1 Results (mM)'!B104</f>
        <v>0</v>
      </c>
      <c r="D104" s="16">
        <f>'L1 Results (mM)'!C104/1000*180.16</f>
        <v>0</v>
      </c>
      <c r="E104" s="16">
        <f>'L1 Results (mM)'!D104/1000*46.07</f>
        <v>0</v>
      </c>
      <c r="F104" s="16">
        <f>'L1 Results (mM)'!E104/1000*92.09</f>
        <v>0</v>
      </c>
      <c r="G104" s="16">
        <f>'L1 Results (mM)'!F104/1000*59.05</f>
        <v>0</v>
      </c>
      <c r="H104" s="16">
        <f>'L1 Results (mM)'!G104/1000*45.03</f>
        <v>0</v>
      </c>
      <c r="I104" s="16">
        <f>'L1 Results (mM)'!H104/1000*117.09</f>
        <v>0</v>
      </c>
      <c r="J104" s="16">
        <f>'L1 Results (mM)'!I104/1000*89.08</f>
        <v>0</v>
      </c>
      <c r="K104" s="16">
        <f>'L1 Results (mM)'!J104/1000*87.06</f>
        <v>0</v>
      </c>
      <c r="L104" s="16">
        <f>'L1 Results (mM)'!K104</f>
        <v>0</v>
      </c>
      <c r="M104" s="28"/>
    </row>
    <row r="105" spans="1:13" x14ac:dyDescent="0.2">
      <c r="A105" s="54" t="str">
        <f>'LC List'!J104</f>
        <v>101_0_140506____</v>
      </c>
      <c r="B105" s="30">
        <f>'L1 Results (mM)'!A105</f>
        <v>0</v>
      </c>
      <c r="C105" s="15">
        <f>'L1 Results (mM)'!B105</f>
        <v>0</v>
      </c>
      <c r="D105" s="16">
        <f>'L1 Results (mM)'!C105/1000*180.16</f>
        <v>0</v>
      </c>
      <c r="E105" s="16">
        <f>'L1 Results (mM)'!D105/1000*46.07</f>
        <v>0</v>
      </c>
      <c r="F105" s="16">
        <f>'L1 Results (mM)'!E105/1000*92.09</f>
        <v>0</v>
      </c>
      <c r="G105" s="16">
        <f>'L1 Results (mM)'!F105/1000*59.05</f>
        <v>0</v>
      </c>
      <c r="H105" s="16">
        <f>'L1 Results (mM)'!G105/1000*45.03</f>
        <v>0</v>
      </c>
      <c r="I105" s="16">
        <f>'L1 Results (mM)'!H105/1000*117.09</f>
        <v>0</v>
      </c>
      <c r="J105" s="16">
        <f>'L1 Results (mM)'!I105/1000*89.08</f>
        <v>0</v>
      </c>
      <c r="K105" s="16">
        <f>'L1 Results (mM)'!J105/1000*87.06</f>
        <v>0</v>
      </c>
      <c r="L105" s="16">
        <f>'L1 Results (mM)'!K105</f>
        <v>0</v>
      </c>
      <c r="M105" s="28"/>
    </row>
    <row r="106" spans="1:13" x14ac:dyDescent="0.2">
      <c r="A106" s="54" t="str">
        <f>'LC List'!J105</f>
        <v>102_0_140506____</v>
      </c>
      <c r="B106" s="30">
        <f>'L1 Results (mM)'!A106</f>
        <v>0</v>
      </c>
      <c r="C106" s="15">
        <f>'L1 Results (mM)'!B106</f>
        <v>0</v>
      </c>
      <c r="D106" s="16">
        <f>'L1 Results (mM)'!C106/1000*180.16</f>
        <v>0</v>
      </c>
      <c r="E106" s="16">
        <f>'L1 Results (mM)'!D106/1000*46.07</f>
        <v>0</v>
      </c>
      <c r="F106" s="16">
        <f>'L1 Results (mM)'!E106/1000*92.09</f>
        <v>0</v>
      </c>
      <c r="G106" s="16">
        <f>'L1 Results (mM)'!F106/1000*59.05</f>
        <v>0</v>
      </c>
      <c r="H106" s="16">
        <f>'L1 Results (mM)'!G106/1000*45.03</f>
        <v>0</v>
      </c>
      <c r="I106" s="16">
        <f>'L1 Results (mM)'!H106/1000*117.09</f>
        <v>0</v>
      </c>
      <c r="J106" s="16">
        <f>'L1 Results (mM)'!I106/1000*89.08</f>
        <v>0</v>
      </c>
      <c r="K106" s="16">
        <f>'L1 Results (mM)'!J106/1000*87.06</f>
        <v>0</v>
      </c>
      <c r="L106" s="16">
        <f>'L1 Results (mM)'!K106</f>
        <v>0</v>
      </c>
      <c r="M106" s="28"/>
    </row>
    <row r="107" spans="1:13" x14ac:dyDescent="0.2">
      <c r="A107" s="54" t="str">
        <f>'LC List'!J106</f>
        <v>103_0_140506____</v>
      </c>
      <c r="B107" s="30">
        <f>'L1 Results (mM)'!A107</f>
        <v>0</v>
      </c>
      <c r="C107" s="15">
        <f>'L1 Results (mM)'!B107</f>
        <v>0</v>
      </c>
      <c r="D107" s="16">
        <f>'L1 Results (mM)'!C107/1000*180.16</f>
        <v>0</v>
      </c>
      <c r="E107" s="16">
        <f>'L1 Results (mM)'!D107/1000*46.07</f>
        <v>0</v>
      </c>
      <c r="F107" s="16">
        <f>'L1 Results (mM)'!E107/1000*92.09</f>
        <v>0</v>
      </c>
      <c r="G107" s="16">
        <f>'L1 Results (mM)'!F107/1000*59.05</f>
        <v>0</v>
      </c>
      <c r="H107" s="16">
        <f>'L1 Results (mM)'!G107/1000*45.03</f>
        <v>0</v>
      </c>
      <c r="I107" s="16">
        <f>'L1 Results (mM)'!H107/1000*117.09</f>
        <v>0</v>
      </c>
      <c r="J107" s="16">
        <f>'L1 Results (mM)'!I107/1000*89.08</f>
        <v>0</v>
      </c>
      <c r="K107" s="16">
        <f>'L1 Results (mM)'!J107/1000*87.06</f>
        <v>0</v>
      </c>
      <c r="L107" s="16">
        <f>'L1 Results (mM)'!K107</f>
        <v>0</v>
      </c>
      <c r="M107" s="28"/>
    </row>
    <row r="108" spans="1:13" x14ac:dyDescent="0.2">
      <c r="A108" s="54" t="str">
        <f>'LC List'!J107</f>
        <v>104_0_140506____</v>
      </c>
      <c r="B108" s="30">
        <f>'L1 Results (mM)'!A108</f>
        <v>0</v>
      </c>
      <c r="C108" s="15">
        <f>'L1 Results (mM)'!B108</f>
        <v>0</v>
      </c>
      <c r="D108" s="16">
        <f>'L1 Results (mM)'!C108/1000*180.16</f>
        <v>0</v>
      </c>
      <c r="E108" s="16">
        <f>'L1 Results (mM)'!D108/1000*46.07</f>
        <v>0</v>
      </c>
      <c r="F108" s="16">
        <f>'L1 Results (mM)'!E108/1000*92.09</f>
        <v>0</v>
      </c>
      <c r="G108" s="16">
        <f>'L1 Results (mM)'!F108/1000*59.05</f>
        <v>0</v>
      </c>
      <c r="H108" s="16">
        <f>'L1 Results (mM)'!G108/1000*45.03</f>
        <v>0</v>
      </c>
      <c r="I108" s="16">
        <f>'L1 Results (mM)'!H108/1000*117.09</f>
        <v>0</v>
      </c>
      <c r="J108" s="16">
        <f>'L1 Results (mM)'!I108/1000*89.08</f>
        <v>0</v>
      </c>
      <c r="K108" s="16">
        <f>'L1 Results (mM)'!J108/1000*87.06</f>
        <v>0</v>
      </c>
      <c r="L108" s="16">
        <f>'L1 Results (mM)'!K108</f>
        <v>0</v>
      </c>
      <c r="M108" s="28"/>
    </row>
    <row r="109" spans="1:13" x14ac:dyDescent="0.2">
      <c r="A109" s="54" t="str">
        <f>'LC List'!J108</f>
        <v>105_0_140506____</v>
      </c>
      <c r="B109" s="30">
        <f>'L1 Results (mM)'!A109</f>
        <v>0</v>
      </c>
      <c r="C109" s="15">
        <f>'L1 Results (mM)'!B109</f>
        <v>0</v>
      </c>
      <c r="D109" s="16">
        <f>'L1 Results (mM)'!C109/1000*180.16</f>
        <v>0</v>
      </c>
      <c r="E109" s="16">
        <f>'L1 Results (mM)'!D109/1000*46.07</f>
        <v>0</v>
      </c>
      <c r="F109" s="16">
        <f>'L1 Results (mM)'!E109/1000*92.09</f>
        <v>0</v>
      </c>
      <c r="G109" s="16">
        <f>'L1 Results (mM)'!F109/1000*59.05</f>
        <v>0</v>
      </c>
      <c r="H109" s="16">
        <f>'L1 Results (mM)'!G109/1000*45.03</f>
        <v>0</v>
      </c>
      <c r="I109" s="16">
        <f>'L1 Results (mM)'!H109/1000*117.09</f>
        <v>0</v>
      </c>
      <c r="J109" s="16">
        <f>'L1 Results (mM)'!I109/1000*89.08</f>
        <v>0</v>
      </c>
      <c r="K109" s="16">
        <f>'L1 Results (mM)'!J109/1000*87.06</f>
        <v>0</v>
      </c>
      <c r="L109" s="16">
        <f>'L1 Results (mM)'!K109</f>
        <v>0</v>
      </c>
      <c r="M109" s="28"/>
    </row>
    <row r="110" spans="1:13" x14ac:dyDescent="0.2">
      <c r="A110" s="54" t="str">
        <f>'LC List'!J109</f>
        <v>106_0_140506____</v>
      </c>
      <c r="B110" s="30">
        <f>'L1 Results (mM)'!A110</f>
        <v>0</v>
      </c>
      <c r="C110" s="15">
        <f>'L1 Results (mM)'!B110</f>
        <v>0</v>
      </c>
      <c r="D110" s="16">
        <f>'L1 Results (mM)'!C110/1000*180.16</f>
        <v>0</v>
      </c>
      <c r="E110" s="16">
        <f>'L1 Results (mM)'!D110/1000*46.07</f>
        <v>0</v>
      </c>
      <c r="F110" s="16">
        <f>'L1 Results (mM)'!E110/1000*92.09</f>
        <v>0</v>
      </c>
      <c r="G110" s="16">
        <f>'L1 Results (mM)'!F110/1000*59.05</f>
        <v>0</v>
      </c>
      <c r="H110" s="16">
        <f>'L1 Results (mM)'!G110/1000*45.03</f>
        <v>0</v>
      </c>
      <c r="I110" s="16">
        <f>'L1 Results (mM)'!H110/1000*117.09</f>
        <v>0</v>
      </c>
      <c r="J110" s="16">
        <f>'L1 Results (mM)'!I110/1000*89.08</f>
        <v>0</v>
      </c>
      <c r="K110" s="16">
        <f>'L1 Results (mM)'!J110/1000*87.06</f>
        <v>0</v>
      </c>
      <c r="L110" s="16">
        <f>'L1 Results (mM)'!K110</f>
        <v>0</v>
      </c>
      <c r="M110" s="28"/>
    </row>
    <row r="111" spans="1:13" x14ac:dyDescent="0.2">
      <c r="A111" s="54" t="str">
        <f>'LC List'!J110</f>
        <v>107_0_140506____</v>
      </c>
      <c r="B111" s="30">
        <f>'L1 Results (mM)'!A111</f>
        <v>0</v>
      </c>
      <c r="C111" s="15">
        <f>'L1 Results (mM)'!B111</f>
        <v>0</v>
      </c>
      <c r="D111" s="16">
        <f>'L1 Results (mM)'!C111/1000*180.16</f>
        <v>0</v>
      </c>
      <c r="E111" s="16">
        <f>'L1 Results (mM)'!D111/1000*46.07</f>
        <v>0</v>
      </c>
      <c r="F111" s="16">
        <f>'L1 Results (mM)'!E111/1000*92.09</f>
        <v>0</v>
      </c>
      <c r="G111" s="16">
        <f>'L1 Results (mM)'!F111/1000*59.05</f>
        <v>0</v>
      </c>
      <c r="H111" s="16">
        <f>'L1 Results (mM)'!G111/1000*45.03</f>
        <v>0</v>
      </c>
      <c r="I111" s="16">
        <f>'L1 Results (mM)'!H111/1000*117.09</f>
        <v>0</v>
      </c>
      <c r="J111" s="16">
        <f>'L1 Results (mM)'!I111/1000*89.08</f>
        <v>0</v>
      </c>
      <c r="K111" s="16">
        <f>'L1 Results (mM)'!J111/1000*87.06</f>
        <v>0</v>
      </c>
      <c r="L111" s="16">
        <f>'L1 Results (mM)'!K111</f>
        <v>0</v>
      </c>
      <c r="M111" s="28"/>
    </row>
    <row r="112" spans="1:13" x14ac:dyDescent="0.2">
      <c r="A112" s="54" t="str">
        <f>'LC List'!J111</f>
        <v>108_0_140506____</v>
      </c>
      <c r="B112" s="30">
        <f>'L1 Results (mM)'!A112</f>
        <v>0</v>
      </c>
      <c r="C112" s="15">
        <f>'L1 Results (mM)'!B112</f>
        <v>0</v>
      </c>
      <c r="D112" s="16">
        <f>'L1 Results (mM)'!C112/1000*180.16</f>
        <v>0</v>
      </c>
      <c r="E112" s="16">
        <f>'L1 Results (mM)'!D112/1000*46.07</f>
        <v>0</v>
      </c>
      <c r="F112" s="16">
        <f>'L1 Results (mM)'!E112/1000*92.09</f>
        <v>0</v>
      </c>
      <c r="G112" s="16">
        <f>'L1 Results (mM)'!F112/1000*59.05</f>
        <v>0</v>
      </c>
      <c r="H112" s="16">
        <f>'L1 Results (mM)'!G112/1000*45.03</f>
        <v>0</v>
      </c>
      <c r="I112" s="16">
        <f>'L1 Results (mM)'!H112/1000*117.09</f>
        <v>0</v>
      </c>
      <c r="J112" s="16">
        <f>'L1 Results (mM)'!I112/1000*89.08</f>
        <v>0</v>
      </c>
      <c r="K112" s="16">
        <f>'L1 Results (mM)'!J112/1000*87.06</f>
        <v>0</v>
      </c>
      <c r="L112" s="16">
        <f>'L1 Results (mM)'!K112</f>
        <v>0</v>
      </c>
      <c r="M112" s="28"/>
    </row>
    <row r="113" spans="1:13" x14ac:dyDescent="0.2">
      <c r="A113" s="54" t="str">
        <f>'LC List'!J112</f>
        <v>109_0_140506____</v>
      </c>
      <c r="B113" s="30">
        <f>'L1 Results (mM)'!A113</f>
        <v>0</v>
      </c>
      <c r="C113" s="15">
        <f>'L1 Results (mM)'!B113</f>
        <v>0</v>
      </c>
      <c r="D113" s="16">
        <f>'L1 Results (mM)'!C113/1000*180.16</f>
        <v>0</v>
      </c>
      <c r="E113" s="16">
        <f>'L1 Results (mM)'!D113/1000*46.07</f>
        <v>0</v>
      </c>
      <c r="F113" s="16">
        <f>'L1 Results (mM)'!E113/1000*92.09</f>
        <v>0</v>
      </c>
      <c r="G113" s="16">
        <f>'L1 Results (mM)'!F113/1000*59.05</f>
        <v>0</v>
      </c>
      <c r="H113" s="16">
        <f>'L1 Results (mM)'!G113/1000*45.03</f>
        <v>0</v>
      </c>
      <c r="I113" s="16">
        <f>'L1 Results (mM)'!H113/1000*117.09</f>
        <v>0</v>
      </c>
      <c r="J113" s="16">
        <f>'L1 Results (mM)'!I113/1000*89.08</f>
        <v>0</v>
      </c>
      <c r="K113" s="16">
        <f>'L1 Results (mM)'!J113/1000*87.06</f>
        <v>0</v>
      </c>
      <c r="L113" s="16">
        <f>'L1 Results (mM)'!K113</f>
        <v>0</v>
      </c>
      <c r="M113" s="28"/>
    </row>
    <row r="114" spans="1:13" x14ac:dyDescent="0.2">
      <c r="A114" s="54" t="str">
        <f>'LC List'!J113</f>
        <v>110_0_140506____</v>
      </c>
      <c r="B114" s="30">
        <f>'L1 Results (mM)'!A114</f>
        <v>0</v>
      </c>
      <c r="C114" s="15">
        <f>'L1 Results (mM)'!B114</f>
        <v>0</v>
      </c>
      <c r="D114" s="16">
        <f>'L1 Results (mM)'!C114/1000*180.16</f>
        <v>0</v>
      </c>
      <c r="E114" s="16">
        <f>'L1 Results (mM)'!D114/1000*46.07</f>
        <v>0</v>
      </c>
      <c r="F114" s="16">
        <f>'L1 Results (mM)'!E114/1000*92.09</f>
        <v>0</v>
      </c>
      <c r="G114" s="16">
        <f>'L1 Results (mM)'!F114/1000*59.05</f>
        <v>0</v>
      </c>
      <c r="H114" s="16">
        <f>'L1 Results (mM)'!G114/1000*45.03</f>
        <v>0</v>
      </c>
      <c r="I114" s="16">
        <f>'L1 Results (mM)'!H114/1000*117.09</f>
        <v>0</v>
      </c>
      <c r="J114" s="16">
        <f>'L1 Results (mM)'!I114/1000*89.08</f>
        <v>0</v>
      </c>
      <c r="K114" s="16">
        <f>'L1 Results (mM)'!J114/1000*87.06</f>
        <v>0</v>
      </c>
      <c r="L114" s="16">
        <f>'L1 Results (mM)'!K114</f>
        <v>0</v>
      </c>
      <c r="M114" s="28"/>
    </row>
    <row r="115" spans="1:13" x14ac:dyDescent="0.2">
      <c r="A115" s="54" t="str">
        <f>'LC List'!J114</f>
        <v>111_0_140506____</v>
      </c>
      <c r="B115" s="30">
        <f>'L1 Results (mM)'!A115</f>
        <v>0</v>
      </c>
      <c r="C115" s="15">
        <f>'L1 Results (mM)'!B115</f>
        <v>0</v>
      </c>
      <c r="D115" s="16">
        <f>'L1 Results (mM)'!C115/1000*180.16</f>
        <v>0</v>
      </c>
      <c r="E115" s="16">
        <f>'L1 Results (mM)'!D115/1000*46.07</f>
        <v>0</v>
      </c>
      <c r="F115" s="16">
        <f>'L1 Results (mM)'!E115/1000*92.09</f>
        <v>0</v>
      </c>
      <c r="G115" s="16">
        <f>'L1 Results (mM)'!F115/1000*59.05</f>
        <v>0</v>
      </c>
      <c r="H115" s="16">
        <f>'L1 Results (mM)'!G115/1000*45.03</f>
        <v>0</v>
      </c>
      <c r="I115" s="16">
        <f>'L1 Results (mM)'!H115/1000*117.09</f>
        <v>0</v>
      </c>
      <c r="J115" s="16">
        <f>'L1 Results (mM)'!I115/1000*89.08</f>
        <v>0</v>
      </c>
      <c r="K115" s="16">
        <f>'L1 Results (mM)'!J115/1000*87.06</f>
        <v>0</v>
      </c>
      <c r="L115" s="16">
        <f>'L1 Results (mM)'!K115</f>
        <v>0</v>
      </c>
      <c r="M115" s="28"/>
    </row>
    <row r="116" spans="1:13" x14ac:dyDescent="0.2">
      <c r="A116" s="54" t="str">
        <f>'LC List'!J115</f>
        <v>112_0_140506____</v>
      </c>
      <c r="B116" s="30">
        <f>'L1 Results (mM)'!A116</f>
        <v>0</v>
      </c>
      <c r="C116" s="15">
        <f>'L1 Results (mM)'!B116</f>
        <v>0</v>
      </c>
      <c r="D116" s="16">
        <f>'L1 Results (mM)'!C116/1000*180.16</f>
        <v>0</v>
      </c>
      <c r="E116" s="16">
        <f>'L1 Results (mM)'!D116/1000*46.07</f>
        <v>0</v>
      </c>
      <c r="F116" s="16">
        <f>'L1 Results (mM)'!E116/1000*92.09</f>
        <v>0</v>
      </c>
      <c r="G116" s="16">
        <f>'L1 Results (mM)'!F116/1000*59.05</f>
        <v>0</v>
      </c>
      <c r="H116" s="16">
        <f>'L1 Results (mM)'!G116/1000*45.03</f>
        <v>0</v>
      </c>
      <c r="I116" s="16">
        <f>'L1 Results (mM)'!H116/1000*117.09</f>
        <v>0</v>
      </c>
      <c r="J116" s="16">
        <f>'L1 Results (mM)'!I116/1000*89.08</f>
        <v>0</v>
      </c>
      <c r="K116" s="16">
        <f>'L1 Results (mM)'!J116/1000*87.06</f>
        <v>0</v>
      </c>
      <c r="L116" s="16">
        <f>'L1 Results (mM)'!K116</f>
        <v>0</v>
      </c>
      <c r="M116" s="28"/>
    </row>
    <row r="117" spans="1:13" x14ac:dyDescent="0.2">
      <c r="A117" s="54" t="str">
        <f>'LC List'!J116</f>
        <v>113_0_140506____</v>
      </c>
      <c r="B117" s="30">
        <f>'L1 Results (mM)'!A117</f>
        <v>0</v>
      </c>
      <c r="C117" s="15">
        <f>'L1 Results (mM)'!B117</f>
        <v>0</v>
      </c>
      <c r="D117" s="16">
        <f>'L1 Results (mM)'!C117/1000*180.16</f>
        <v>0</v>
      </c>
      <c r="E117" s="16">
        <f>'L1 Results (mM)'!D117/1000*46.07</f>
        <v>0</v>
      </c>
      <c r="F117" s="16">
        <f>'L1 Results (mM)'!E117/1000*92.09</f>
        <v>0</v>
      </c>
      <c r="G117" s="16">
        <f>'L1 Results (mM)'!F117/1000*59.05</f>
        <v>0</v>
      </c>
      <c r="H117" s="16">
        <f>'L1 Results (mM)'!G117/1000*45.03</f>
        <v>0</v>
      </c>
      <c r="I117" s="16">
        <f>'L1 Results (mM)'!H117/1000*117.09</f>
        <v>0</v>
      </c>
      <c r="J117" s="16">
        <f>'L1 Results (mM)'!I117/1000*89.08</f>
        <v>0</v>
      </c>
      <c r="K117" s="16">
        <f>'L1 Results (mM)'!J117/1000*87.06</f>
        <v>0</v>
      </c>
      <c r="L117" s="16">
        <f>'L1 Results (mM)'!K117</f>
        <v>0</v>
      </c>
      <c r="M117" s="28"/>
    </row>
    <row r="118" spans="1:13" x14ac:dyDescent="0.2">
      <c r="A118" s="54" t="str">
        <f>'LC List'!J117</f>
        <v>114_0_140506____</v>
      </c>
      <c r="B118" s="30">
        <f>'L1 Results (mM)'!A118</f>
        <v>0</v>
      </c>
      <c r="C118" s="15">
        <f>'L1 Results (mM)'!B118</f>
        <v>0</v>
      </c>
      <c r="D118" s="16">
        <f>'L1 Results (mM)'!C118/1000*180.16</f>
        <v>0</v>
      </c>
      <c r="E118" s="16">
        <f>'L1 Results (mM)'!D118/1000*46.07</f>
        <v>0</v>
      </c>
      <c r="F118" s="16">
        <f>'L1 Results (mM)'!E118/1000*92.09</f>
        <v>0</v>
      </c>
      <c r="G118" s="16">
        <f>'L1 Results (mM)'!F118/1000*59.05</f>
        <v>0</v>
      </c>
      <c r="H118" s="16">
        <f>'L1 Results (mM)'!G118/1000*45.03</f>
        <v>0</v>
      </c>
      <c r="I118" s="16">
        <f>'L1 Results (mM)'!H118/1000*117.09</f>
        <v>0</v>
      </c>
      <c r="J118" s="16">
        <f>'L1 Results (mM)'!I118/1000*89.08</f>
        <v>0</v>
      </c>
      <c r="K118" s="16">
        <f>'L1 Results (mM)'!J118/1000*87.06</f>
        <v>0</v>
      </c>
      <c r="L118" s="16">
        <f>'L1 Results (mM)'!K118</f>
        <v>0</v>
      </c>
      <c r="M118" s="28"/>
    </row>
    <row r="119" spans="1:13" x14ac:dyDescent="0.2">
      <c r="A119" s="54" t="str">
        <f>'LC List'!J118</f>
        <v>115_0_140506____</v>
      </c>
      <c r="B119" s="30">
        <f>'L1 Results (mM)'!A119</f>
        <v>0</v>
      </c>
      <c r="C119" s="15">
        <f>'L1 Results (mM)'!B119</f>
        <v>0</v>
      </c>
      <c r="D119" s="16">
        <f>'L1 Results (mM)'!C119/1000*180.16</f>
        <v>0</v>
      </c>
      <c r="E119" s="16">
        <f>'L1 Results (mM)'!D119/1000*46.07</f>
        <v>0</v>
      </c>
      <c r="F119" s="16">
        <f>'L1 Results (mM)'!E119/1000*92.09</f>
        <v>0</v>
      </c>
      <c r="G119" s="16">
        <f>'L1 Results (mM)'!F119/1000*59.05</f>
        <v>0</v>
      </c>
      <c r="H119" s="16">
        <f>'L1 Results (mM)'!G119/1000*45.03</f>
        <v>0</v>
      </c>
      <c r="I119" s="16">
        <f>'L1 Results (mM)'!H119/1000*117.09</f>
        <v>0</v>
      </c>
      <c r="J119" s="16">
        <f>'L1 Results (mM)'!I119/1000*89.08</f>
        <v>0</v>
      </c>
      <c r="K119" s="16">
        <f>'L1 Results (mM)'!J119/1000*87.06</f>
        <v>0</v>
      </c>
      <c r="L119" s="16">
        <f>'L1 Results (mM)'!K119</f>
        <v>0</v>
      </c>
      <c r="M119" s="28"/>
    </row>
    <row r="120" spans="1:13" x14ac:dyDescent="0.2">
      <c r="A120" s="54" t="str">
        <f>'LC List'!J119</f>
        <v>116_0_140506____</v>
      </c>
      <c r="B120" s="30">
        <f>'L1 Results (mM)'!A120</f>
        <v>0</v>
      </c>
      <c r="C120" s="15">
        <f>'L1 Results (mM)'!B120</f>
        <v>0</v>
      </c>
      <c r="D120" s="16">
        <f>'L1 Results (mM)'!C120/1000*180.16</f>
        <v>0</v>
      </c>
      <c r="E120" s="16">
        <f>'L1 Results (mM)'!D120/1000*46.07</f>
        <v>0</v>
      </c>
      <c r="F120" s="16">
        <f>'L1 Results (mM)'!E120/1000*92.09</f>
        <v>0</v>
      </c>
      <c r="G120" s="16">
        <f>'L1 Results (mM)'!F120/1000*59.05</f>
        <v>0</v>
      </c>
      <c r="H120" s="16">
        <f>'L1 Results (mM)'!G120/1000*45.03</f>
        <v>0</v>
      </c>
      <c r="I120" s="16">
        <f>'L1 Results (mM)'!H120/1000*117.09</f>
        <v>0</v>
      </c>
      <c r="J120" s="16">
        <f>'L1 Results (mM)'!I120/1000*89.08</f>
        <v>0</v>
      </c>
      <c r="K120" s="16">
        <f>'L1 Results (mM)'!J120/1000*87.06</f>
        <v>0</v>
      </c>
      <c r="L120" s="16">
        <f>'L1 Results (mM)'!K120</f>
        <v>0</v>
      </c>
      <c r="M120" s="28"/>
    </row>
    <row r="121" spans="1:13" x14ac:dyDescent="0.2">
      <c r="A121" s="54" t="str">
        <f>'LC List'!J120</f>
        <v>117_0_140506____</v>
      </c>
      <c r="B121" s="30">
        <f>'L1 Results (mM)'!A121</f>
        <v>0</v>
      </c>
      <c r="C121" s="15">
        <f>'L1 Results (mM)'!B121</f>
        <v>0</v>
      </c>
      <c r="D121" s="16">
        <f>'L1 Results (mM)'!C121/1000*180.16</f>
        <v>0</v>
      </c>
      <c r="E121" s="16">
        <f>'L1 Results (mM)'!D121/1000*46.07</f>
        <v>0</v>
      </c>
      <c r="F121" s="16">
        <f>'L1 Results (mM)'!E121/1000*92.09</f>
        <v>0</v>
      </c>
      <c r="G121" s="16">
        <f>'L1 Results (mM)'!F121/1000*59.05</f>
        <v>0</v>
      </c>
      <c r="H121" s="16">
        <f>'L1 Results (mM)'!G121/1000*45.03</f>
        <v>0</v>
      </c>
      <c r="I121" s="16">
        <f>'L1 Results (mM)'!H121/1000*117.09</f>
        <v>0</v>
      </c>
      <c r="J121" s="16">
        <f>'L1 Results (mM)'!I121/1000*89.08</f>
        <v>0</v>
      </c>
      <c r="K121" s="16">
        <f>'L1 Results (mM)'!J121/1000*87.06</f>
        <v>0</v>
      </c>
      <c r="L121" s="16">
        <f>'L1 Results (mM)'!K121</f>
        <v>0</v>
      </c>
      <c r="M121" s="28"/>
    </row>
    <row r="122" spans="1:13" x14ac:dyDescent="0.2">
      <c r="A122" s="54" t="str">
        <f>'LC List'!J121</f>
        <v>118_0_140506____</v>
      </c>
      <c r="B122" s="30">
        <f>'L1 Results (mM)'!A122</f>
        <v>0</v>
      </c>
      <c r="C122" s="15">
        <f>'L1 Results (mM)'!B122</f>
        <v>0</v>
      </c>
      <c r="D122" s="16">
        <f>'L1 Results (mM)'!C122/1000*180.16</f>
        <v>0</v>
      </c>
      <c r="E122" s="16">
        <f>'L1 Results (mM)'!D122/1000*46.07</f>
        <v>0</v>
      </c>
      <c r="F122" s="16">
        <f>'L1 Results (mM)'!E122/1000*92.09</f>
        <v>0</v>
      </c>
      <c r="G122" s="16">
        <f>'L1 Results (mM)'!F122/1000*59.05</f>
        <v>0</v>
      </c>
      <c r="H122" s="16">
        <f>'L1 Results (mM)'!G122/1000*45.03</f>
        <v>0</v>
      </c>
      <c r="I122" s="16">
        <f>'L1 Results (mM)'!H122/1000*117.09</f>
        <v>0</v>
      </c>
      <c r="J122" s="16">
        <f>'L1 Results (mM)'!I122/1000*89.08</f>
        <v>0</v>
      </c>
      <c r="K122" s="16">
        <f>'L1 Results (mM)'!J122/1000*87.06</f>
        <v>0</v>
      </c>
      <c r="L122" s="16">
        <f>'L1 Results (mM)'!K122</f>
        <v>0</v>
      </c>
      <c r="M122" s="28"/>
    </row>
    <row r="123" spans="1:13" x14ac:dyDescent="0.2">
      <c r="A123" s="54" t="str">
        <f>'LC List'!J122</f>
        <v>119_0_140506____</v>
      </c>
      <c r="B123" s="30">
        <f>'L1 Results (mM)'!A123</f>
        <v>0</v>
      </c>
      <c r="C123" s="15">
        <f>'L1 Results (mM)'!B123</f>
        <v>0</v>
      </c>
      <c r="D123" s="16">
        <f>'L1 Results (mM)'!C123/1000*180.16</f>
        <v>0</v>
      </c>
      <c r="E123" s="16">
        <f>'L1 Results (mM)'!D123/1000*46.07</f>
        <v>0</v>
      </c>
      <c r="F123" s="16">
        <f>'L1 Results (mM)'!E123/1000*92.09</f>
        <v>0</v>
      </c>
      <c r="G123" s="16">
        <f>'L1 Results (mM)'!F123/1000*59.05</f>
        <v>0</v>
      </c>
      <c r="H123" s="16">
        <f>'L1 Results (mM)'!G123/1000*45.03</f>
        <v>0</v>
      </c>
      <c r="I123" s="16">
        <f>'L1 Results (mM)'!H123/1000*117.09</f>
        <v>0</v>
      </c>
      <c r="J123" s="16">
        <f>'L1 Results (mM)'!I123/1000*89.08</f>
        <v>0</v>
      </c>
      <c r="K123" s="16">
        <f>'L1 Results (mM)'!J123/1000*87.06</f>
        <v>0</v>
      </c>
      <c r="L123" s="16">
        <f>'L1 Results (mM)'!K123</f>
        <v>0</v>
      </c>
      <c r="M123" s="28"/>
    </row>
    <row r="124" spans="1:13" x14ac:dyDescent="0.2">
      <c r="A124" s="54" t="str">
        <f>'LC List'!J123</f>
        <v>120_0_140506____</v>
      </c>
      <c r="B124" s="30">
        <f>'L1 Results (mM)'!A124</f>
        <v>0</v>
      </c>
      <c r="C124" s="15">
        <f>'L1 Results (mM)'!B124</f>
        <v>0</v>
      </c>
      <c r="D124" s="16">
        <f>'L1 Results (mM)'!C124/1000*180.16</f>
        <v>0</v>
      </c>
      <c r="E124" s="16">
        <f>'L1 Results (mM)'!D124/1000*46.07</f>
        <v>0</v>
      </c>
      <c r="F124" s="16">
        <f>'L1 Results (mM)'!E124/1000*92.09</f>
        <v>0</v>
      </c>
      <c r="G124" s="16">
        <f>'L1 Results (mM)'!F124/1000*59.05</f>
        <v>0</v>
      </c>
      <c r="H124" s="16">
        <f>'L1 Results (mM)'!G124/1000*45.03</f>
        <v>0</v>
      </c>
      <c r="I124" s="16">
        <f>'L1 Results (mM)'!H124/1000*117.09</f>
        <v>0</v>
      </c>
      <c r="J124" s="16">
        <f>'L1 Results (mM)'!I124/1000*89.08</f>
        <v>0</v>
      </c>
      <c r="K124" s="16">
        <f>'L1 Results (mM)'!J124/1000*87.06</f>
        <v>0</v>
      </c>
      <c r="L124" s="16">
        <f>'L1 Results (mM)'!K124</f>
        <v>0</v>
      </c>
      <c r="M124" s="28"/>
    </row>
    <row r="125" spans="1:13" x14ac:dyDescent="0.2">
      <c r="A125" s="54" t="str">
        <f>'LC List'!J124</f>
        <v>121_0_140506____</v>
      </c>
      <c r="B125" s="30">
        <f>'L1 Results (mM)'!A125</f>
        <v>0</v>
      </c>
      <c r="C125" s="15">
        <f>'L1 Results (mM)'!B125</f>
        <v>0</v>
      </c>
      <c r="D125" s="16">
        <f>'L1 Results (mM)'!C125/1000*180.16</f>
        <v>0</v>
      </c>
      <c r="E125" s="16">
        <f>'L1 Results (mM)'!D125/1000*46.07</f>
        <v>0</v>
      </c>
      <c r="F125" s="16">
        <f>'L1 Results (mM)'!E125/1000*92.09</f>
        <v>0</v>
      </c>
      <c r="G125" s="16">
        <f>'L1 Results (mM)'!F125/1000*59.05</f>
        <v>0</v>
      </c>
      <c r="H125" s="16">
        <f>'L1 Results (mM)'!G125/1000*45.03</f>
        <v>0</v>
      </c>
      <c r="I125" s="16">
        <f>'L1 Results (mM)'!H125/1000*117.09</f>
        <v>0</v>
      </c>
      <c r="J125" s="16">
        <f>'L1 Results (mM)'!I125/1000*89.08</f>
        <v>0</v>
      </c>
      <c r="K125" s="16">
        <f>'L1 Results (mM)'!J125/1000*87.06</f>
        <v>0</v>
      </c>
      <c r="L125" s="16">
        <f>'L1 Results (mM)'!K125</f>
        <v>0</v>
      </c>
      <c r="M125" s="28"/>
    </row>
    <row r="126" spans="1:13" x14ac:dyDescent="0.2">
      <c r="A126" s="54" t="str">
        <f>'LC List'!J125</f>
        <v>122_0_140506____</v>
      </c>
      <c r="B126" s="30">
        <f>'L1 Results (mM)'!A126</f>
        <v>0</v>
      </c>
      <c r="C126" s="15">
        <f>'L1 Results (mM)'!B126</f>
        <v>0</v>
      </c>
      <c r="D126" s="16">
        <f>'L1 Results (mM)'!C126/1000*180.16</f>
        <v>0</v>
      </c>
      <c r="E126" s="16">
        <f>'L1 Results (mM)'!D126/1000*46.07</f>
        <v>0</v>
      </c>
      <c r="F126" s="16">
        <f>'L1 Results (mM)'!E126/1000*92.09</f>
        <v>0</v>
      </c>
      <c r="G126" s="16">
        <f>'L1 Results (mM)'!F126/1000*59.05</f>
        <v>0</v>
      </c>
      <c r="H126" s="16">
        <f>'L1 Results (mM)'!G126/1000*45.03</f>
        <v>0</v>
      </c>
      <c r="I126" s="16">
        <f>'L1 Results (mM)'!H126/1000*117.09</f>
        <v>0</v>
      </c>
      <c r="J126" s="16">
        <f>'L1 Results (mM)'!I126/1000*89.08</f>
        <v>0</v>
      </c>
      <c r="K126" s="16">
        <f>'L1 Results (mM)'!J126/1000*87.06</f>
        <v>0</v>
      </c>
      <c r="L126" s="16">
        <f>'L1 Results (mM)'!K126</f>
        <v>0</v>
      </c>
      <c r="M126" s="28"/>
    </row>
    <row r="127" spans="1:13" x14ac:dyDescent="0.2">
      <c r="A127" s="54" t="str">
        <f>'LC List'!J126</f>
        <v>123_0_140506____</v>
      </c>
      <c r="B127" s="30">
        <f>'L1 Results (mM)'!A127</f>
        <v>0</v>
      </c>
      <c r="C127" s="15">
        <f>'L1 Results (mM)'!B127</f>
        <v>0</v>
      </c>
      <c r="D127" s="16">
        <f>'L1 Results (mM)'!C127/1000*180.16</f>
        <v>0</v>
      </c>
      <c r="E127" s="16">
        <f>'L1 Results (mM)'!D127/1000*46.07</f>
        <v>0</v>
      </c>
      <c r="F127" s="16">
        <f>'L1 Results (mM)'!E127/1000*92.09</f>
        <v>0</v>
      </c>
      <c r="G127" s="16">
        <f>'L1 Results (mM)'!F127/1000*59.05</f>
        <v>0</v>
      </c>
      <c r="H127" s="16">
        <f>'L1 Results (mM)'!G127/1000*45.03</f>
        <v>0</v>
      </c>
      <c r="I127" s="16">
        <f>'L1 Results (mM)'!H127/1000*117.09</f>
        <v>0</v>
      </c>
      <c r="J127" s="16">
        <f>'L1 Results (mM)'!I127/1000*89.08</f>
        <v>0</v>
      </c>
      <c r="K127" s="16">
        <f>'L1 Results (mM)'!J127/1000*87.06</f>
        <v>0</v>
      </c>
      <c r="L127" s="16">
        <f>'L1 Results (mM)'!K127</f>
        <v>0</v>
      </c>
      <c r="M127" s="28"/>
    </row>
    <row r="128" spans="1:13" x14ac:dyDescent="0.2">
      <c r="A128" s="54" t="str">
        <f>'LC List'!J127</f>
        <v>124_0_140506____</v>
      </c>
      <c r="B128" s="30">
        <f>'L1 Results (mM)'!A128</f>
        <v>0</v>
      </c>
      <c r="C128" s="15">
        <f>'L1 Results (mM)'!B128</f>
        <v>0</v>
      </c>
      <c r="D128" s="16">
        <f>'L1 Results (mM)'!C128/1000*180.16</f>
        <v>0</v>
      </c>
      <c r="E128" s="16">
        <f>'L1 Results (mM)'!D128/1000*46.07</f>
        <v>0</v>
      </c>
      <c r="F128" s="16">
        <f>'L1 Results (mM)'!E128/1000*92.09</f>
        <v>0</v>
      </c>
      <c r="G128" s="16">
        <f>'L1 Results (mM)'!F128/1000*59.05</f>
        <v>0</v>
      </c>
      <c r="H128" s="16">
        <f>'L1 Results (mM)'!G128/1000*45.03</f>
        <v>0</v>
      </c>
      <c r="I128" s="16">
        <f>'L1 Results (mM)'!H128/1000*117.09</f>
        <v>0</v>
      </c>
      <c r="J128" s="16">
        <f>'L1 Results (mM)'!I128/1000*89.08</f>
        <v>0</v>
      </c>
      <c r="K128" s="16">
        <f>'L1 Results (mM)'!J128/1000*87.06</f>
        <v>0</v>
      </c>
      <c r="L128" s="16">
        <f>'L1 Results (mM)'!K128</f>
        <v>0</v>
      </c>
      <c r="M128" s="28"/>
    </row>
    <row r="129" spans="1:13" x14ac:dyDescent="0.2">
      <c r="A129" s="54" t="str">
        <f>'LC List'!J128</f>
        <v>125_0_140506____</v>
      </c>
      <c r="B129" s="30">
        <f>'L1 Results (mM)'!A129</f>
        <v>0</v>
      </c>
      <c r="C129" s="15">
        <f>'L1 Results (mM)'!B129</f>
        <v>0</v>
      </c>
      <c r="D129" s="16">
        <f>'L1 Results (mM)'!C129/1000*180.16</f>
        <v>0</v>
      </c>
      <c r="E129" s="16">
        <f>'L1 Results (mM)'!D129/1000*46.07</f>
        <v>0</v>
      </c>
      <c r="F129" s="16">
        <f>'L1 Results (mM)'!E129/1000*92.09</f>
        <v>0</v>
      </c>
      <c r="G129" s="16">
        <f>'L1 Results (mM)'!F129/1000*59.05</f>
        <v>0</v>
      </c>
      <c r="H129" s="16">
        <f>'L1 Results (mM)'!G129/1000*45.03</f>
        <v>0</v>
      </c>
      <c r="I129" s="16">
        <f>'L1 Results (mM)'!H129/1000*117.09</f>
        <v>0</v>
      </c>
      <c r="J129" s="16">
        <f>'L1 Results (mM)'!I129/1000*89.08</f>
        <v>0</v>
      </c>
      <c r="K129" s="16">
        <f>'L1 Results (mM)'!J129/1000*87.06</f>
        <v>0</v>
      </c>
      <c r="L129" s="16">
        <f>'L1 Results (mM)'!K129</f>
        <v>0</v>
      </c>
      <c r="M129" s="28"/>
    </row>
    <row r="130" spans="1:13" x14ac:dyDescent="0.2">
      <c r="A130" s="54" t="str">
        <f>'LC List'!J129</f>
        <v>126_0_140506____</v>
      </c>
      <c r="B130" s="30">
        <f>'L1 Results (mM)'!A130</f>
        <v>0</v>
      </c>
      <c r="C130" s="15">
        <f>'L1 Results (mM)'!B130</f>
        <v>0</v>
      </c>
      <c r="D130" s="16">
        <f>'L1 Results (mM)'!C130/1000*180.16</f>
        <v>0</v>
      </c>
      <c r="E130" s="16">
        <f>'L1 Results (mM)'!D130/1000*46.07</f>
        <v>0</v>
      </c>
      <c r="F130" s="16">
        <f>'L1 Results (mM)'!E130/1000*92.09</f>
        <v>0</v>
      </c>
      <c r="G130" s="16">
        <f>'L1 Results (mM)'!F130/1000*59.05</f>
        <v>0</v>
      </c>
      <c r="H130" s="16">
        <f>'L1 Results (mM)'!G130/1000*45.03</f>
        <v>0</v>
      </c>
      <c r="I130" s="16">
        <f>'L1 Results (mM)'!H130/1000*117.09</f>
        <v>0</v>
      </c>
      <c r="J130" s="16">
        <f>'L1 Results (mM)'!I130/1000*89.08</f>
        <v>0</v>
      </c>
      <c r="K130" s="16">
        <f>'L1 Results (mM)'!J130/1000*87.06</f>
        <v>0</v>
      </c>
      <c r="L130" s="16">
        <f>'L1 Results (mM)'!K130</f>
        <v>0</v>
      </c>
      <c r="M130" s="28"/>
    </row>
    <row r="131" spans="1:13" x14ac:dyDescent="0.2">
      <c r="A131" s="54" t="str">
        <f>'LC List'!J130</f>
        <v>127_0_140506____</v>
      </c>
      <c r="B131" s="30">
        <f>'L1 Results (mM)'!A131</f>
        <v>0</v>
      </c>
      <c r="C131" s="15">
        <f>'L1 Results (mM)'!B131</f>
        <v>0</v>
      </c>
      <c r="D131" s="16">
        <f>'L1 Results (mM)'!C131/1000*180.16</f>
        <v>0</v>
      </c>
      <c r="E131" s="16">
        <f>'L1 Results (mM)'!D131/1000*46.07</f>
        <v>0</v>
      </c>
      <c r="F131" s="16">
        <f>'L1 Results (mM)'!E131/1000*92.09</f>
        <v>0</v>
      </c>
      <c r="G131" s="16">
        <f>'L1 Results (mM)'!F131/1000*59.05</f>
        <v>0</v>
      </c>
      <c r="H131" s="16">
        <f>'L1 Results (mM)'!G131/1000*45.03</f>
        <v>0</v>
      </c>
      <c r="I131" s="16">
        <f>'L1 Results (mM)'!H131/1000*117.09</f>
        <v>0</v>
      </c>
      <c r="J131" s="16">
        <f>'L1 Results (mM)'!I131/1000*89.08</f>
        <v>0</v>
      </c>
      <c r="K131" s="16">
        <f>'L1 Results (mM)'!J131/1000*87.06</f>
        <v>0</v>
      </c>
      <c r="L131" s="16">
        <f>'L1 Results (mM)'!K131</f>
        <v>0</v>
      </c>
      <c r="M131" s="28"/>
    </row>
    <row r="132" spans="1:13" x14ac:dyDescent="0.2">
      <c r="A132" s="54" t="str">
        <f>'LC List'!J131</f>
        <v>128_0_140506____</v>
      </c>
      <c r="B132" s="30">
        <f>'L1 Results (mM)'!A132</f>
        <v>0</v>
      </c>
      <c r="C132" s="15">
        <f>'L1 Results (mM)'!B132</f>
        <v>0</v>
      </c>
      <c r="D132" s="16">
        <f>'L1 Results (mM)'!C132/1000*180.16</f>
        <v>0</v>
      </c>
      <c r="E132" s="16">
        <f>'L1 Results (mM)'!D132/1000*46.07</f>
        <v>0</v>
      </c>
      <c r="F132" s="16">
        <f>'L1 Results (mM)'!E132/1000*92.09</f>
        <v>0</v>
      </c>
      <c r="G132" s="16">
        <f>'L1 Results (mM)'!F132/1000*59.05</f>
        <v>0</v>
      </c>
      <c r="H132" s="16">
        <f>'L1 Results (mM)'!G132/1000*45.03</f>
        <v>0</v>
      </c>
      <c r="I132" s="16">
        <f>'L1 Results (mM)'!H132/1000*117.09</f>
        <v>0</v>
      </c>
      <c r="J132" s="16">
        <f>'L1 Results (mM)'!I132/1000*89.08</f>
        <v>0</v>
      </c>
      <c r="K132" s="16">
        <f>'L1 Results (mM)'!J132/1000*87.06</f>
        <v>0</v>
      </c>
      <c r="L132" s="16">
        <f>'L1 Results (mM)'!K132</f>
        <v>0</v>
      </c>
      <c r="M132" s="28"/>
    </row>
    <row r="133" spans="1:13" x14ac:dyDescent="0.2">
      <c r="A133" s="54" t="str">
        <f>'LC List'!J132</f>
        <v>129_0_140506____</v>
      </c>
      <c r="B133" s="30">
        <f>'L1 Results (mM)'!A133</f>
        <v>0</v>
      </c>
      <c r="C133" s="15">
        <f>'L1 Results (mM)'!B133</f>
        <v>0</v>
      </c>
      <c r="D133" s="16">
        <f>'L1 Results (mM)'!C133/1000*180.16</f>
        <v>0</v>
      </c>
      <c r="E133" s="16">
        <f>'L1 Results (mM)'!D133/1000*46.07</f>
        <v>0</v>
      </c>
      <c r="F133" s="16">
        <f>'L1 Results (mM)'!E133/1000*92.09</f>
        <v>0</v>
      </c>
      <c r="G133" s="16">
        <f>'L1 Results (mM)'!F133/1000*59.05</f>
        <v>0</v>
      </c>
      <c r="H133" s="16">
        <f>'L1 Results (mM)'!G133/1000*45.03</f>
        <v>0</v>
      </c>
      <c r="I133" s="16">
        <f>'L1 Results (mM)'!H133/1000*117.09</f>
        <v>0</v>
      </c>
      <c r="J133" s="16">
        <f>'L1 Results (mM)'!I133/1000*89.08</f>
        <v>0</v>
      </c>
      <c r="K133" s="16">
        <f>'L1 Results (mM)'!J133/1000*87.06</f>
        <v>0</v>
      </c>
      <c r="L133" s="16">
        <f>'L1 Results (mM)'!K133</f>
        <v>0</v>
      </c>
      <c r="M133" s="28"/>
    </row>
    <row r="134" spans="1:13" x14ac:dyDescent="0.2">
      <c r="A134" s="54" t="str">
        <f>'LC List'!J133</f>
        <v>130_0_140506____</v>
      </c>
      <c r="B134" s="30">
        <f>'L1 Results (mM)'!A134</f>
        <v>0</v>
      </c>
      <c r="C134" s="15">
        <f>'L1 Results (mM)'!B134</f>
        <v>0</v>
      </c>
      <c r="D134" s="16">
        <f>'L1 Results (mM)'!C134/1000*180.16</f>
        <v>0</v>
      </c>
      <c r="E134" s="16">
        <f>'L1 Results (mM)'!D134/1000*46.07</f>
        <v>0</v>
      </c>
      <c r="F134" s="16">
        <f>'L1 Results (mM)'!E134/1000*92.09</f>
        <v>0</v>
      </c>
      <c r="G134" s="16">
        <f>'L1 Results (mM)'!F134/1000*59.05</f>
        <v>0</v>
      </c>
      <c r="H134" s="16">
        <f>'L1 Results (mM)'!G134/1000*45.03</f>
        <v>0</v>
      </c>
      <c r="I134" s="16">
        <f>'L1 Results (mM)'!H134/1000*117.09</f>
        <v>0</v>
      </c>
      <c r="J134" s="16">
        <f>'L1 Results (mM)'!I134/1000*89.08</f>
        <v>0</v>
      </c>
      <c r="K134" s="16">
        <f>'L1 Results (mM)'!J134/1000*87.06</f>
        <v>0</v>
      </c>
      <c r="L134" s="16">
        <f>'L1 Results (mM)'!K134</f>
        <v>0</v>
      </c>
      <c r="M134" s="28"/>
    </row>
    <row r="135" spans="1:13" x14ac:dyDescent="0.2">
      <c r="A135" s="54" t="str">
        <f>'LC List'!J134</f>
        <v>131_0_140506____</v>
      </c>
      <c r="B135" s="30">
        <f>'L1 Results (mM)'!A135</f>
        <v>0</v>
      </c>
      <c r="C135" s="15">
        <f>'L1 Results (mM)'!B135</f>
        <v>0</v>
      </c>
      <c r="D135" s="16">
        <f>'L1 Results (mM)'!C135/1000*180.16</f>
        <v>0</v>
      </c>
      <c r="E135" s="16">
        <f>'L1 Results (mM)'!D135/1000*46.07</f>
        <v>0</v>
      </c>
      <c r="F135" s="16">
        <f>'L1 Results (mM)'!E135/1000*92.09</f>
        <v>0</v>
      </c>
      <c r="G135" s="16">
        <f>'L1 Results (mM)'!F135/1000*59.05</f>
        <v>0</v>
      </c>
      <c r="H135" s="16">
        <f>'L1 Results (mM)'!G135/1000*45.03</f>
        <v>0</v>
      </c>
      <c r="I135" s="16">
        <f>'L1 Results (mM)'!H135/1000*117.09</f>
        <v>0</v>
      </c>
      <c r="J135" s="16">
        <f>'L1 Results (mM)'!I135/1000*89.08</f>
        <v>0</v>
      </c>
      <c r="K135" s="16">
        <f>'L1 Results (mM)'!J135/1000*87.06</f>
        <v>0</v>
      </c>
      <c r="L135" s="16">
        <f>'L1 Results (mM)'!K135</f>
        <v>0</v>
      </c>
      <c r="M135" s="28"/>
    </row>
    <row r="136" spans="1:13" x14ac:dyDescent="0.2">
      <c r="A136" s="54" t="str">
        <f>'LC List'!J135</f>
        <v>132_0_140506____</v>
      </c>
      <c r="B136" s="30">
        <f>'L1 Results (mM)'!A136</f>
        <v>0</v>
      </c>
      <c r="C136" s="15">
        <f>'L1 Results (mM)'!B136</f>
        <v>0</v>
      </c>
      <c r="D136" s="16">
        <f>'L1 Results (mM)'!C136/1000*180.16</f>
        <v>0</v>
      </c>
      <c r="E136" s="16">
        <f>'L1 Results (mM)'!D136/1000*46.07</f>
        <v>0</v>
      </c>
      <c r="F136" s="16">
        <f>'L1 Results (mM)'!E136/1000*92.09</f>
        <v>0</v>
      </c>
      <c r="G136" s="16">
        <f>'L1 Results (mM)'!F136/1000*59.05</f>
        <v>0</v>
      </c>
      <c r="H136" s="16">
        <f>'L1 Results (mM)'!G136/1000*45.03</f>
        <v>0</v>
      </c>
      <c r="I136" s="16">
        <f>'L1 Results (mM)'!H136/1000*117.09</f>
        <v>0</v>
      </c>
      <c r="J136" s="16">
        <f>'L1 Results (mM)'!I136/1000*89.08</f>
        <v>0</v>
      </c>
      <c r="K136" s="16">
        <f>'L1 Results (mM)'!J136/1000*87.06</f>
        <v>0</v>
      </c>
      <c r="L136" s="16">
        <f>'L1 Results (mM)'!K136</f>
        <v>0</v>
      </c>
      <c r="M136" s="28"/>
    </row>
    <row r="137" spans="1:13" x14ac:dyDescent="0.2">
      <c r="A137" s="54" t="str">
        <f>'LC List'!J136</f>
        <v>133_0_140506____</v>
      </c>
      <c r="B137" s="30">
        <f>'L1 Results (mM)'!A137</f>
        <v>0</v>
      </c>
      <c r="C137" s="15">
        <f>'L1 Results (mM)'!B137</f>
        <v>0</v>
      </c>
      <c r="D137" s="16">
        <f>'L1 Results (mM)'!C137/1000*180.16</f>
        <v>0</v>
      </c>
      <c r="E137" s="16">
        <f>'L1 Results (mM)'!D137/1000*46.07</f>
        <v>0</v>
      </c>
      <c r="F137" s="16">
        <f>'L1 Results (mM)'!E137/1000*92.09</f>
        <v>0</v>
      </c>
      <c r="G137" s="16">
        <f>'L1 Results (mM)'!F137/1000*59.05</f>
        <v>0</v>
      </c>
      <c r="H137" s="16">
        <f>'L1 Results (mM)'!G137/1000*45.03</f>
        <v>0</v>
      </c>
      <c r="I137" s="16">
        <f>'L1 Results (mM)'!H137/1000*117.09</f>
        <v>0</v>
      </c>
      <c r="J137" s="16">
        <f>'L1 Results (mM)'!I137/1000*89.08</f>
        <v>0</v>
      </c>
      <c r="K137" s="16">
        <f>'L1 Results (mM)'!J137/1000*87.06</f>
        <v>0</v>
      </c>
      <c r="L137" s="16">
        <f>'L1 Results (mM)'!K137</f>
        <v>0</v>
      </c>
      <c r="M137" s="28"/>
    </row>
    <row r="138" spans="1:13" x14ac:dyDescent="0.2">
      <c r="A138" s="54" t="str">
        <f>'LC List'!J137</f>
        <v>134_0_140506____</v>
      </c>
      <c r="B138" s="30">
        <f>'L1 Results (mM)'!A138</f>
        <v>0</v>
      </c>
      <c r="C138" s="15">
        <f>'L1 Results (mM)'!B138</f>
        <v>0</v>
      </c>
      <c r="D138" s="16">
        <f>'L1 Results (mM)'!C138/1000*180.16</f>
        <v>0</v>
      </c>
      <c r="E138" s="16">
        <f>'L1 Results (mM)'!D138/1000*46.07</f>
        <v>0</v>
      </c>
      <c r="F138" s="16">
        <f>'L1 Results (mM)'!E138/1000*92.09</f>
        <v>0</v>
      </c>
      <c r="G138" s="16">
        <f>'L1 Results (mM)'!F138/1000*59.05</f>
        <v>0</v>
      </c>
      <c r="H138" s="16">
        <f>'L1 Results (mM)'!G138/1000*45.03</f>
        <v>0</v>
      </c>
      <c r="I138" s="16">
        <f>'L1 Results (mM)'!H138/1000*117.09</f>
        <v>0</v>
      </c>
      <c r="J138" s="16">
        <f>'L1 Results (mM)'!I138/1000*89.08</f>
        <v>0</v>
      </c>
      <c r="K138" s="16">
        <f>'L1 Results (mM)'!J138/1000*87.06</f>
        <v>0</v>
      </c>
      <c r="L138" s="16">
        <f>'L1 Results (mM)'!K138</f>
        <v>0</v>
      </c>
      <c r="M138" s="28"/>
    </row>
    <row r="139" spans="1:13" x14ac:dyDescent="0.2">
      <c r="A139" s="54" t="str">
        <f>'LC List'!J138</f>
        <v>135_0_140506____</v>
      </c>
      <c r="B139" s="30">
        <f>'L1 Results (mM)'!A139</f>
        <v>0</v>
      </c>
      <c r="C139" s="15">
        <f>'L1 Results (mM)'!B139</f>
        <v>0</v>
      </c>
      <c r="D139" s="16">
        <f>'L1 Results (mM)'!C139/1000*180.16</f>
        <v>0</v>
      </c>
      <c r="E139" s="16">
        <f>'L1 Results (mM)'!D139/1000*46.07</f>
        <v>0</v>
      </c>
      <c r="F139" s="16">
        <f>'L1 Results (mM)'!E139/1000*92.09</f>
        <v>0</v>
      </c>
      <c r="G139" s="16">
        <f>'L1 Results (mM)'!F139/1000*59.05</f>
        <v>0</v>
      </c>
      <c r="H139" s="16">
        <f>'L1 Results (mM)'!G139/1000*45.03</f>
        <v>0</v>
      </c>
      <c r="I139" s="16">
        <f>'L1 Results (mM)'!H139/1000*117.09</f>
        <v>0</v>
      </c>
      <c r="J139" s="16">
        <f>'L1 Results (mM)'!I139/1000*89.08</f>
        <v>0</v>
      </c>
      <c r="K139" s="16">
        <f>'L1 Results (mM)'!J139/1000*87.06</f>
        <v>0</v>
      </c>
      <c r="L139" s="16">
        <f>'L1 Results (mM)'!K139</f>
        <v>0</v>
      </c>
      <c r="M139" s="28"/>
    </row>
    <row r="140" spans="1:13" x14ac:dyDescent="0.2">
      <c r="A140" s="54" t="str">
        <f>'LC List'!J139</f>
        <v>136_0_140506____</v>
      </c>
      <c r="B140" s="30">
        <f>'L1 Results (mM)'!A140</f>
        <v>0</v>
      </c>
      <c r="C140" s="15">
        <f>'L1 Results (mM)'!B140</f>
        <v>0</v>
      </c>
      <c r="D140" s="16">
        <f>'L1 Results (mM)'!C140/1000*180.16</f>
        <v>0</v>
      </c>
      <c r="E140" s="16">
        <f>'L1 Results (mM)'!D140/1000*46.07</f>
        <v>0</v>
      </c>
      <c r="F140" s="16">
        <f>'L1 Results (mM)'!E140/1000*92.09</f>
        <v>0</v>
      </c>
      <c r="G140" s="16">
        <f>'L1 Results (mM)'!F140/1000*59.05</f>
        <v>0</v>
      </c>
      <c r="H140" s="16">
        <f>'L1 Results (mM)'!G140/1000*45.03</f>
        <v>0</v>
      </c>
      <c r="I140" s="16">
        <f>'L1 Results (mM)'!H140/1000*117.09</f>
        <v>0</v>
      </c>
      <c r="J140" s="16">
        <f>'L1 Results (mM)'!I140/1000*89.08</f>
        <v>0</v>
      </c>
      <c r="K140" s="16">
        <f>'L1 Results (mM)'!J140/1000*87.06</f>
        <v>0</v>
      </c>
      <c r="L140" s="16">
        <f>'L1 Results (mM)'!K140</f>
        <v>0</v>
      </c>
      <c r="M140" s="28"/>
    </row>
    <row r="141" spans="1:13" x14ac:dyDescent="0.2">
      <c r="A141" s="54" t="str">
        <f>'LC List'!J140</f>
        <v>137_0_140506____</v>
      </c>
      <c r="B141" s="30">
        <f>'L1 Results (mM)'!A141</f>
        <v>0</v>
      </c>
      <c r="C141" s="15">
        <f>'L1 Results (mM)'!B141</f>
        <v>0</v>
      </c>
      <c r="D141" s="16">
        <f>'L1 Results (mM)'!C141/1000*180.16</f>
        <v>0</v>
      </c>
      <c r="E141" s="16">
        <f>'L1 Results (mM)'!D141/1000*46.07</f>
        <v>0</v>
      </c>
      <c r="F141" s="16">
        <f>'L1 Results (mM)'!E141/1000*92.09</f>
        <v>0</v>
      </c>
      <c r="G141" s="16">
        <f>'L1 Results (mM)'!F141/1000*59.05</f>
        <v>0</v>
      </c>
      <c r="H141" s="16">
        <f>'L1 Results (mM)'!G141/1000*45.03</f>
        <v>0</v>
      </c>
      <c r="I141" s="16">
        <f>'L1 Results (mM)'!H141/1000*117.09</f>
        <v>0</v>
      </c>
      <c r="J141" s="16">
        <f>'L1 Results (mM)'!I141/1000*89.08</f>
        <v>0</v>
      </c>
      <c r="K141" s="16">
        <f>'L1 Results (mM)'!J141/1000*87.06</f>
        <v>0</v>
      </c>
      <c r="L141" s="16">
        <f>'L1 Results (mM)'!K141</f>
        <v>0</v>
      </c>
      <c r="M141" s="28"/>
    </row>
    <row r="142" spans="1:13" x14ac:dyDescent="0.2">
      <c r="A142" s="54" t="str">
        <f>'LC List'!J141</f>
        <v>138_0_140506____</v>
      </c>
      <c r="B142" s="30">
        <f>'L1 Results (mM)'!A142</f>
        <v>0</v>
      </c>
      <c r="C142" s="15">
        <f>'L1 Results (mM)'!B142</f>
        <v>0</v>
      </c>
      <c r="D142" s="16">
        <f>'L1 Results (mM)'!C142/1000*180.16</f>
        <v>0</v>
      </c>
      <c r="E142" s="16">
        <f>'L1 Results (mM)'!D142/1000*46.07</f>
        <v>0</v>
      </c>
      <c r="F142" s="16">
        <f>'L1 Results (mM)'!E142/1000*92.09</f>
        <v>0</v>
      </c>
      <c r="G142" s="16">
        <f>'L1 Results (mM)'!F142/1000*59.05</f>
        <v>0</v>
      </c>
      <c r="H142" s="16">
        <f>'L1 Results (mM)'!G142/1000*45.03</f>
        <v>0</v>
      </c>
      <c r="I142" s="16">
        <f>'L1 Results (mM)'!H142/1000*117.09</f>
        <v>0</v>
      </c>
      <c r="J142" s="16">
        <f>'L1 Results (mM)'!I142/1000*89.08</f>
        <v>0</v>
      </c>
      <c r="K142" s="16">
        <f>'L1 Results (mM)'!J142/1000*87.06</f>
        <v>0</v>
      </c>
      <c r="L142" s="16">
        <f>'L1 Results (mM)'!K142</f>
        <v>0</v>
      </c>
      <c r="M142" s="28"/>
    </row>
    <row r="143" spans="1:13" x14ac:dyDescent="0.2">
      <c r="A143" s="54" t="str">
        <f>'LC List'!J142</f>
        <v>139_0_140506____</v>
      </c>
      <c r="B143" s="30">
        <f>'L1 Results (mM)'!A143</f>
        <v>0</v>
      </c>
      <c r="C143" s="15">
        <f>'L1 Results (mM)'!B143</f>
        <v>0</v>
      </c>
      <c r="D143" s="16">
        <f>'L1 Results (mM)'!C143/1000*180.16</f>
        <v>0</v>
      </c>
      <c r="E143" s="16">
        <f>'L1 Results (mM)'!D143/1000*46.07</f>
        <v>0</v>
      </c>
      <c r="F143" s="16">
        <f>'L1 Results (mM)'!E143/1000*92.09</f>
        <v>0</v>
      </c>
      <c r="G143" s="16">
        <f>'L1 Results (mM)'!F143/1000*59.05</f>
        <v>0</v>
      </c>
      <c r="H143" s="16">
        <f>'L1 Results (mM)'!G143/1000*45.03</f>
        <v>0</v>
      </c>
      <c r="I143" s="16">
        <f>'L1 Results (mM)'!H143/1000*117.09</f>
        <v>0</v>
      </c>
      <c r="J143" s="16">
        <f>'L1 Results (mM)'!I143/1000*89.08</f>
        <v>0</v>
      </c>
      <c r="K143" s="16">
        <f>'L1 Results (mM)'!J143/1000*87.06</f>
        <v>0</v>
      </c>
      <c r="L143" s="16">
        <f>'L1 Results (mM)'!K143</f>
        <v>0</v>
      </c>
      <c r="M143" s="28"/>
    </row>
    <row r="144" spans="1:13" x14ac:dyDescent="0.2">
      <c r="A144" s="54" t="str">
        <f>'LC List'!J143</f>
        <v>140_0_140506____</v>
      </c>
      <c r="B144" s="30">
        <f>'L1 Results (mM)'!A144</f>
        <v>0</v>
      </c>
      <c r="C144" s="15">
        <f>'L1 Results (mM)'!B144</f>
        <v>0</v>
      </c>
      <c r="D144" s="16">
        <f>'L1 Results (mM)'!C144/1000*180.16</f>
        <v>0</v>
      </c>
      <c r="E144" s="16">
        <f>'L1 Results (mM)'!D144/1000*46.07</f>
        <v>0</v>
      </c>
      <c r="F144" s="16">
        <f>'L1 Results (mM)'!E144/1000*92.09</f>
        <v>0</v>
      </c>
      <c r="G144" s="16">
        <f>'L1 Results (mM)'!F144/1000*59.05</f>
        <v>0</v>
      </c>
      <c r="H144" s="16">
        <f>'L1 Results (mM)'!G144/1000*45.03</f>
        <v>0</v>
      </c>
      <c r="I144" s="16">
        <f>'L1 Results (mM)'!H144/1000*117.09</f>
        <v>0</v>
      </c>
      <c r="J144" s="16">
        <f>'L1 Results (mM)'!I144/1000*89.08</f>
        <v>0</v>
      </c>
      <c r="K144" s="16">
        <f>'L1 Results (mM)'!J144/1000*87.06</f>
        <v>0</v>
      </c>
      <c r="L144" s="16">
        <f>'L1 Results (mM)'!K144</f>
        <v>0</v>
      </c>
      <c r="M144" s="28"/>
    </row>
    <row r="145" spans="1:13" x14ac:dyDescent="0.2">
      <c r="A145" s="54" t="str">
        <f>'LC List'!J144</f>
        <v>141_0_140506____</v>
      </c>
      <c r="B145" s="30">
        <f>'L1 Results (mM)'!A145</f>
        <v>0</v>
      </c>
      <c r="C145" s="15">
        <f>'L1 Results (mM)'!B145</f>
        <v>0</v>
      </c>
      <c r="D145" s="16">
        <f>'L1 Results (mM)'!C145/1000*180.16</f>
        <v>0</v>
      </c>
      <c r="E145" s="16">
        <f>'L1 Results (mM)'!D145/1000*46.07</f>
        <v>0</v>
      </c>
      <c r="F145" s="16">
        <f>'L1 Results (mM)'!E145/1000*92.09</f>
        <v>0</v>
      </c>
      <c r="G145" s="16">
        <f>'L1 Results (mM)'!F145/1000*59.05</f>
        <v>0</v>
      </c>
      <c r="H145" s="16">
        <f>'L1 Results (mM)'!G145/1000*45.03</f>
        <v>0</v>
      </c>
      <c r="I145" s="16">
        <f>'L1 Results (mM)'!H145/1000*117.09</f>
        <v>0</v>
      </c>
      <c r="J145" s="16">
        <f>'L1 Results (mM)'!I145/1000*89.08</f>
        <v>0</v>
      </c>
      <c r="K145" s="16">
        <f>'L1 Results (mM)'!J145/1000*87.06</f>
        <v>0</v>
      </c>
      <c r="L145" s="16">
        <f>'L1 Results (mM)'!K145</f>
        <v>0</v>
      </c>
      <c r="M145" s="28"/>
    </row>
    <row r="146" spans="1:13" x14ac:dyDescent="0.2">
      <c r="A146" s="54" t="str">
        <f>'LC List'!J145</f>
        <v>142_0_140506____</v>
      </c>
      <c r="B146" s="30">
        <f>'L1 Results (mM)'!A146</f>
        <v>0</v>
      </c>
      <c r="C146" s="15">
        <f>'L1 Results (mM)'!B146</f>
        <v>0</v>
      </c>
      <c r="D146" s="16">
        <f>'L1 Results (mM)'!C146/1000*180.16</f>
        <v>0</v>
      </c>
      <c r="E146" s="16">
        <f>'L1 Results (mM)'!D146/1000*46.07</f>
        <v>0</v>
      </c>
      <c r="F146" s="16">
        <f>'L1 Results (mM)'!E146/1000*92.09</f>
        <v>0</v>
      </c>
      <c r="G146" s="16">
        <f>'L1 Results (mM)'!F146/1000*59.05</f>
        <v>0</v>
      </c>
      <c r="H146" s="16">
        <f>'L1 Results (mM)'!G146/1000*45.03</f>
        <v>0</v>
      </c>
      <c r="I146" s="16">
        <f>'L1 Results (mM)'!H146/1000*117.09</f>
        <v>0</v>
      </c>
      <c r="J146" s="16">
        <f>'L1 Results (mM)'!I146/1000*89.08</f>
        <v>0</v>
      </c>
      <c r="K146" s="16">
        <f>'L1 Results (mM)'!J146/1000*87.06</f>
        <v>0</v>
      </c>
      <c r="L146" s="16">
        <f>'L1 Results (mM)'!K146</f>
        <v>0</v>
      </c>
      <c r="M146" s="28"/>
    </row>
    <row r="147" spans="1:13" x14ac:dyDescent="0.2">
      <c r="A147" s="54" t="str">
        <f>'LC List'!J146</f>
        <v>143_0_140506____</v>
      </c>
      <c r="B147" s="30">
        <f>'L1 Results (mM)'!A147</f>
        <v>0</v>
      </c>
      <c r="C147" s="15">
        <f>'L1 Results (mM)'!B147</f>
        <v>0</v>
      </c>
      <c r="D147" s="16">
        <f>'L1 Results (mM)'!C147/1000*180.16</f>
        <v>0</v>
      </c>
      <c r="E147" s="16">
        <f>'L1 Results (mM)'!D147/1000*46.07</f>
        <v>0</v>
      </c>
      <c r="F147" s="16">
        <f>'L1 Results (mM)'!E147/1000*92.09</f>
        <v>0</v>
      </c>
      <c r="G147" s="16">
        <f>'L1 Results (mM)'!F147/1000*59.05</f>
        <v>0</v>
      </c>
      <c r="H147" s="16">
        <f>'L1 Results (mM)'!G147/1000*45.03</f>
        <v>0</v>
      </c>
      <c r="I147" s="16">
        <f>'L1 Results (mM)'!H147/1000*117.09</f>
        <v>0</v>
      </c>
      <c r="J147" s="16">
        <f>'L1 Results (mM)'!I147/1000*89.08</f>
        <v>0</v>
      </c>
      <c r="K147" s="16">
        <f>'L1 Results (mM)'!J147/1000*87.06</f>
        <v>0</v>
      </c>
      <c r="L147" s="16">
        <f>'L1 Results (mM)'!K147</f>
        <v>0</v>
      </c>
      <c r="M147" s="28"/>
    </row>
    <row r="148" spans="1:13" x14ac:dyDescent="0.2">
      <c r="A148" s="54" t="str">
        <f>'LC List'!J147</f>
        <v>144_0_140506____</v>
      </c>
      <c r="B148" s="30">
        <f>'L1 Results (mM)'!A148</f>
        <v>0</v>
      </c>
      <c r="C148" s="15">
        <f>'L1 Results (mM)'!B148</f>
        <v>0</v>
      </c>
      <c r="D148" s="16">
        <f>'L1 Results (mM)'!C148/1000*180.16</f>
        <v>0</v>
      </c>
      <c r="E148" s="16">
        <f>'L1 Results (mM)'!D148/1000*46.07</f>
        <v>0</v>
      </c>
      <c r="F148" s="16">
        <f>'L1 Results (mM)'!E148/1000*92.09</f>
        <v>0</v>
      </c>
      <c r="G148" s="16">
        <f>'L1 Results (mM)'!F148/1000*59.05</f>
        <v>0</v>
      </c>
      <c r="H148" s="16">
        <f>'L1 Results (mM)'!G148/1000*45.03</f>
        <v>0</v>
      </c>
      <c r="I148" s="16">
        <f>'L1 Results (mM)'!H148/1000*117.09</f>
        <v>0</v>
      </c>
      <c r="J148" s="16">
        <f>'L1 Results (mM)'!I148/1000*89.08</f>
        <v>0</v>
      </c>
      <c r="K148" s="16">
        <f>'L1 Results (mM)'!J148/1000*87.06</f>
        <v>0</v>
      </c>
      <c r="L148" s="16">
        <f>'L1 Results (mM)'!K148</f>
        <v>0</v>
      </c>
      <c r="M148" s="28"/>
    </row>
    <row r="149" spans="1:13" x14ac:dyDescent="0.2">
      <c r="A149" s="54" t="str">
        <f>'LC List'!J148</f>
        <v>145_0_140506____</v>
      </c>
      <c r="B149" s="30">
        <f>'L1 Results (mM)'!A149</f>
        <v>0</v>
      </c>
      <c r="C149" s="15">
        <f>'L1 Results (mM)'!B149</f>
        <v>0</v>
      </c>
      <c r="D149" s="16">
        <f>'L1 Results (mM)'!C149/1000*180.16</f>
        <v>0</v>
      </c>
      <c r="E149" s="16">
        <f>'L1 Results (mM)'!D149/1000*46.07</f>
        <v>0</v>
      </c>
      <c r="F149" s="16">
        <f>'L1 Results (mM)'!E149/1000*92.09</f>
        <v>0</v>
      </c>
      <c r="G149" s="16">
        <f>'L1 Results (mM)'!F149/1000*59.05</f>
        <v>0</v>
      </c>
      <c r="H149" s="16">
        <f>'L1 Results (mM)'!G149/1000*45.03</f>
        <v>0</v>
      </c>
      <c r="I149" s="16">
        <f>'L1 Results (mM)'!H149/1000*117.09</f>
        <v>0</v>
      </c>
      <c r="J149" s="16">
        <f>'L1 Results (mM)'!I149/1000*89.08</f>
        <v>0</v>
      </c>
      <c r="K149" s="16">
        <f>'L1 Results (mM)'!J149/1000*87.06</f>
        <v>0</v>
      </c>
      <c r="L149" s="16">
        <f>'L1 Results (mM)'!K149</f>
        <v>0</v>
      </c>
      <c r="M149" s="28"/>
    </row>
    <row r="150" spans="1:13" x14ac:dyDescent="0.2">
      <c r="A150" s="54" t="str">
        <f>'LC List'!J149</f>
        <v>146_0_140506____</v>
      </c>
      <c r="B150" s="30">
        <f>'L1 Results (mM)'!A150</f>
        <v>0</v>
      </c>
      <c r="C150" s="15">
        <f>'L1 Results (mM)'!B150</f>
        <v>0</v>
      </c>
      <c r="D150" s="16">
        <f>'L1 Results (mM)'!C150/1000*180.16</f>
        <v>0</v>
      </c>
      <c r="E150" s="16">
        <f>'L1 Results (mM)'!D150/1000*46.07</f>
        <v>0</v>
      </c>
      <c r="F150" s="16">
        <f>'L1 Results (mM)'!E150/1000*92.09</f>
        <v>0</v>
      </c>
      <c r="G150" s="16">
        <f>'L1 Results (mM)'!F150/1000*59.05</f>
        <v>0</v>
      </c>
      <c r="H150" s="16">
        <f>'L1 Results (mM)'!G150/1000*45.03</f>
        <v>0</v>
      </c>
      <c r="I150" s="16">
        <f>'L1 Results (mM)'!H150/1000*117.09</f>
        <v>0</v>
      </c>
      <c r="J150" s="16">
        <f>'L1 Results (mM)'!I150/1000*89.08</f>
        <v>0</v>
      </c>
      <c r="K150" s="16">
        <f>'L1 Results (mM)'!J150/1000*87.06</f>
        <v>0</v>
      </c>
      <c r="L150" s="16">
        <f>'L1 Results (mM)'!K150</f>
        <v>0</v>
      </c>
      <c r="M150" s="28"/>
    </row>
    <row r="151" spans="1:13" x14ac:dyDescent="0.2">
      <c r="A151" s="54" t="str">
        <f>'LC List'!J150</f>
        <v>147_0_140506____</v>
      </c>
      <c r="B151" s="30">
        <f>'L1 Results (mM)'!A151</f>
        <v>0</v>
      </c>
      <c r="C151" s="15">
        <f>'L1 Results (mM)'!B151</f>
        <v>0</v>
      </c>
      <c r="D151" s="16">
        <f>'L1 Results (mM)'!C151/1000*180.16</f>
        <v>0</v>
      </c>
      <c r="E151" s="16">
        <f>'L1 Results (mM)'!D151/1000*46.07</f>
        <v>0</v>
      </c>
      <c r="F151" s="16">
        <f>'L1 Results (mM)'!E151/1000*92.09</f>
        <v>0</v>
      </c>
      <c r="G151" s="16">
        <f>'L1 Results (mM)'!F151/1000*59.05</f>
        <v>0</v>
      </c>
      <c r="H151" s="16">
        <f>'L1 Results (mM)'!G151/1000*45.03</f>
        <v>0</v>
      </c>
      <c r="I151" s="16">
        <f>'L1 Results (mM)'!H151/1000*117.09</f>
        <v>0</v>
      </c>
      <c r="J151" s="16">
        <f>'L1 Results (mM)'!I151/1000*89.08</f>
        <v>0</v>
      </c>
      <c r="K151" s="16">
        <f>'L1 Results (mM)'!J151/1000*87.06</f>
        <v>0</v>
      </c>
      <c r="L151" s="16">
        <f>'L1 Results (mM)'!K151</f>
        <v>0</v>
      </c>
      <c r="M151" s="28"/>
    </row>
    <row r="152" spans="1:13" x14ac:dyDescent="0.2">
      <c r="A152" s="54" t="str">
        <f>'LC List'!J151</f>
        <v>148_0_140506____</v>
      </c>
      <c r="B152" s="30">
        <f>'L1 Results (mM)'!A152</f>
        <v>0</v>
      </c>
      <c r="C152" s="15">
        <f>'L1 Results (mM)'!B152</f>
        <v>0</v>
      </c>
      <c r="D152" s="16">
        <f>'L1 Results (mM)'!C152/1000*180.16</f>
        <v>0</v>
      </c>
      <c r="E152" s="16">
        <f>'L1 Results (mM)'!D152/1000*46.07</f>
        <v>0</v>
      </c>
      <c r="F152" s="16">
        <f>'L1 Results (mM)'!E152/1000*92.09</f>
        <v>0</v>
      </c>
      <c r="G152" s="16">
        <f>'L1 Results (mM)'!F152/1000*59.05</f>
        <v>0</v>
      </c>
      <c r="H152" s="16">
        <f>'L1 Results (mM)'!G152/1000*45.03</f>
        <v>0</v>
      </c>
      <c r="I152" s="16">
        <f>'L1 Results (mM)'!H152/1000*117.09</f>
        <v>0</v>
      </c>
      <c r="J152" s="16">
        <f>'L1 Results (mM)'!I152/1000*89.08</f>
        <v>0</v>
      </c>
      <c r="K152" s="16">
        <f>'L1 Results (mM)'!J152/1000*87.06</f>
        <v>0</v>
      </c>
      <c r="L152" s="16">
        <f>'L1 Results (mM)'!K152</f>
        <v>0</v>
      </c>
      <c r="M152" s="28"/>
    </row>
    <row r="153" spans="1:13" x14ac:dyDescent="0.2">
      <c r="A153" s="54" t="str">
        <f>'LC List'!J152</f>
        <v>149_0_140506____</v>
      </c>
      <c r="B153" s="30">
        <f>'L1 Results (mM)'!A153</f>
        <v>0</v>
      </c>
      <c r="C153" s="15">
        <f>'L1 Results (mM)'!B153</f>
        <v>0</v>
      </c>
      <c r="D153" s="16">
        <f>'L1 Results (mM)'!C153/1000*180.16</f>
        <v>0</v>
      </c>
      <c r="E153" s="16">
        <f>'L1 Results (mM)'!D153/1000*46.07</f>
        <v>0</v>
      </c>
      <c r="F153" s="16">
        <f>'L1 Results (mM)'!E153/1000*92.09</f>
        <v>0</v>
      </c>
      <c r="G153" s="16">
        <f>'L1 Results (mM)'!F153/1000*59.05</f>
        <v>0</v>
      </c>
      <c r="H153" s="16">
        <f>'L1 Results (mM)'!G153/1000*45.03</f>
        <v>0</v>
      </c>
      <c r="I153" s="16">
        <f>'L1 Results (mM)'!H153/1000*117.09</f>
        <v>0</v>
      </c>
      <c r="J153" s="16">
        <f>'L1 Results (mM)'!I153/1000*89.08</f>
        <v>0</v>
      </c>
      <c r="K153" s="16">
        <f>'L1 Results (mM)'!J153/1000*87.06</f>
        <v>0</v>
      </c>
      <c r="L153" s="16">
        <f>'L1 Results (mM)'!K153</f>
        <v>0</v>
      </c>
      <c r="M153" s="28"/>
    </row>
    <row r="154" spans="1:13" x14ac:dyDescent="0.2">
      <c r="A154" s="54" t="str">
        <f>'LC List'!J153</f>
        <v>150_0_140506____</v>
      </c>
      <c r="B154" s="30">
        <f>'L1 Results (mM)'!A154</f>
        <v>0</v>
      </c>
      <c r="C154" s="15">
        <f>'L1 Results (mM)'!B154</f>
        <v>0</v>
      </c>
      <c r="D154" s="16">
        <f>'L1 Results (mM)'!C154/1000*180.16</f>
        <v>0</v>
      </c>
      <c r="E154" s="16">
        <f>'L1 Results (mM)'!D154/1000*46.07</f>
        <v>0</v>
      </c>
      <c r="F154" s="16">
        <f>'L1 Results (mM)'!E154/1000*92.09</f>
        <v>0</v>
      </c>
      <c r="G154" s="16">
        <f>'L1 Results (mM)'!F154/1000*59.05</f>
        <v>0</v>
      </c>
      <c r="H154" s="16">
        <f>'L1 Results (mM)'!G154/1000*45.03</f>
        <v>0</v>
      </c>
      <c r="I154" s="16">
        <f>'L1 Results (mM)'!H154/1000*117.09</f>
        <v>0</v>
      </c>
      <c r="J154" s="16">
        <f>'L1 Results (mM)'!I154/1000*89.08</f>
        <v>0</v>
      </c>
      <c r="K154" s="16">
        <f>'L1 Results (mM)'!J154/1000*87.06</f>
        <v>0</v>
      </c>
      <c r="L154" s="16">
        <f>'L1 Results (mM)'!K154</f>
        <v>0</v>
      </c>
      <c r="M154" s="28"/>
    </row>
    <row r="155" spans="1:13" x14ac:dyDescent="0.2">
      <c r="A155" s="54" t="str">
        <f>'LC List'!J154</f>
        <v>151_0_140506____</v>
      </c>
      <c r="B155" s="30">
        <f>'L1 Results (mM)'!A155</f>
        <v>0</v>
      </c>
      <c r="C155" s="15">
        <f>'L1 Results (mM)'!B155</f>
        <v>0</v>
      </c>
      <c r="D155" s="16">
        <f>'L1 Results (mM)'!C155/1000*180.16</f>
        <v>0</v>
      </c>
      <c r="E155" s="16">
        <f>'L1 Results (mM)'!D155/1000*46.07</f>
        <v>0</v>
      </c>
      <c r="F155" s="16">
        <f>'L1 Results (mM)'!E155/1000*92.09</f>
        <v>0</v>
      </c>
      <c r="G155" s="16">
        <f>'L1 Results (mM)'!F155/1000*59.05</f>
        <v>0</v>
      </c>
      <c r="H155" s="16">
        <f>'L1 Results (mM)'!G155/1000*45.03</f>
        <v>0</v>
      </c>
      <c r="I155" s="16">
        <f>'L1 Results (mM)'!H155/1000*117.09</f>
        <v>0</v>
      </c>
      <c r="J155" s="16">
        <f>'L1 Results (mM)'!I155/1000*89.08</f>
        <v>0</v>
      </c>
      <c r="K155" s="16">
        <f>'L1 Results (mM)'!J155/1000*87.06</f>
        <v>0</v>
      </c>
      <c r="L155" s="16">
        <f>'L1 Results (mM)'!K155</f>
        <v>0</v>
      </c>
      <c r="M155" s="28"/>
    </row>
    <row r="156" spans="1:13" x14ac:dyDescent="0.2">
      <c r="A156" s="54" t="str">
        <f>'LC List'!J155</f>
        <v>152_0_140506____</v>
      </c>
      <c r="B156" s="30">
        <f>'L1 Results (mM)'!A156</f>
        <v>0</v>
      </c>
      <c r="C156" s="15">
        <f>'L1 Results (mM)'!B156</f>
        <v>0</v>
      </c>
      <c r="D156" s="16">
        <f>'L1 Results (mM)'!C156/1000*180.16</f>
        <v>0</v>
      </c>
      <c r="E156" s="16">
        <f>'L1 Results (mM)'!D156/1000*46.07</f>
        <v>0</v>
      </c>
      <c r="F156" s="16">
        <f>'L1 Results (mM)'!E156/1000*92.09</f>
        <v>0</v>
      </c>
      <c r="G156" s="16">
        <f>'L1 Results (mM)'!F156/1000*59.05</f>
        <v>0</v>
      </c>
      <c r="H156" s="16">
        <f>'L1 Results (mM)'!G156/1000*45.03</f>
        <v>0</v>
      </c>
      <c r="I156" s="16">
        <f>'L1 Results (mM)'!H156/1000*117.09</f>
        <v>0</v>
      </c>
      <c r="J156" s="16">
        <f>'L1 Results (mM)'!I156/1000*89.08</f>
        <v>0</v>
      </c>
      <c r="K156" s="16">
        <f>'L1 Results (mM)'!J156/1000*87.06</f>
        <v>0</v>
      </c>
      <c r="L156" s="16">
        <f>'L1 Results (mM)'!K156</f>
        <v>0</v>
      </c>
      <c r="M156" s="28"/>
    </row>
    <row r="157" spans="1:13" x14ac:dyDescent="0.2">
      <c r="A157" s="54" t="str">
        <f>'LC List'!J156</f>
        <v>153_0_140506____</v>
      </c>
      <c r="B157" s="30">
        <f>'L1 Results (mM)'!A157</f>
        <v>0</v>
      </c>
      <c r="C157" s="15">
        <f>'L1 Results (mM)'!B157</f>
        <v>0</v>
      </c>
      <c r="D157" s="16">
        <f>'L1 Results (mM)'!C157/1000*180.16</f>
        <v>0</v>
      </c>
      <c r="E157" s="16">
        <f>'L1 Results (mM)'!D157/1000*46.07</f>
        <v>0</v>
      </c>
      <c r="F157" s="16">
        <f>'L1 Results (mM)'!E157/1000*92.09</f>
        <v>0</v>
      </c>
      <c r="G157" s="16">
        <f>'L1 Results (mM)'!F157/1000*59.05</f>
        <v>0</v>
      </c>
      <c r="H157" s="16">
        <f>'L1 Results (mM)'!G157/1000*45.03</f>
        <v>0</v>
      </c>
      <c r="I157" s="16">
        <f>'L1 Results (mM)'!H157/1000*117.09</f>
        <v>0</v>
      </c>
      <c r="J157" s="16">
        <f>'L1 Results (mM)'!I157/1000*89.08</f>
        <v>0</v>
      </c>
      <c r="K157" s="16">
        <f>'L1 Results (mM)'!J157/1000*87.06</f>
        <v>0</v>
      </c>
      <c r="L157" s="16">
        <f>'L1 Results (mM)'!K157</f>
        <v>0</v>
      </c>
      <c r="M157" s="28"/>
    </row>
    <row r="158" spans="1:13" x14ac:dyDescent="0.2">
      <c r="A158" s="54" t="str">
        <f>'LC List'!J157</f>
        <v>154_0_140506____</v>
      </c>
      <c r="B158" s="30">
        <f>'L1 Results (mM)'!A158</f>
        <v>0</v>
      </c>
      <c r="C158" s="15">
        <f>'L1 Results (mM)'!B158</f>
        <v>0</v>
      </c>
      <c r="D158" s="16">
        <f>'L1 Results (mM)'!C158/1000*180.16</f>
        <v>0</v>
      </c>
      <c r="E158" s="16">
        <f>'L1 Results (mM)'!D158/1000*46.07</f>
        <v>0</v>
      </c>
      <c r="F158" s="16">
        <f>'L1 Results (mM)'!E158/1000*92.09</f>
        <v>0</v>
      </c>
      <c r="G158" s="16">
        <f>'L1 Results (mM)'!F158/1000*59.05</f>
        <v>0</v>
      </c>
      <c r="H158" s="16">
        <f>'L1 Results (mM)'!G158/1000*45.03</f>
        <v>0</v>
      </c>
      <c r="I158" s="16">
        <f>'L1 Results (mM)'!H158/1000*117.09</f>
        <v>0</v>
      </c>
      <c r="J158" s="16">
        <f>'L1 Results (mM)'!I158/1000*89.08</f>
        <v>0</v>
      </c>
      <c r="K158" s="16">
        <f>'L1 Results (mM)'!J158/1000*87.06</f>
        <v>0</v>
      </c>
      <c r="L158" s="16">
        <f>'L1 Results (mM)'!K158</f>
        <v>0</v>
      </c>
      <c r="M158" s="28"/>
    </row>
    <row r="159" spans="1:13" x14ac:dyDescent="0.2">
      <c r="A159" s="54" t="str">
        <f>'LC List'!J158</f>
        <v>155_0_140506____</v>
      </c>
      <c r="B159" s="30">
        <f>'L1 Results (mM)'!A159</f>
        <v>0</v>
      </c>
      <c r="C159" s="15">
        <f>'L1 Results (mM)'!B159</f>
        <v>0</v>
      </c>
      <c r="D159" s="16">
        <f>'L1 Results (mM)'!C159/1000*180.16</f>
        <v>0</v>
      </c>
      <c r="E159" s="16">
        <f>'L1 Results (mM)'!D159/1000*46.07</f>
        <v>0</v>
      </c>
      <c r="F159" s="16">
        <f>'L1 Results (mM)'!E159/1000*92.09</f>
        <v>0</v>
      </c>
      <c r="G159" s="16">
        <f>'L1 Results (mM)'!F159/1000*59.05</f>
        <v>0</v>
      </c>
      <c r="H159" s="16">
        <f>'L1 Results (mM)'!G159/1000*45.03</f>
        <v>0</v>
      </c>
      <c r="I159" s="16">
        <f>'L1 Results (mM)'!H159/1000*117.09</f>
        <v>0</v>
      </c>
      <c r="J159" s="16">
        <f>'L1 Results (mM)'!I159/1000*89.08</f>
        <v>0</v>
      </c>
      <c r="K159" s="16">
        <f>'L1 Results (mM)'!J159/1000*87.06</f>
        <v>0</v>
      </c>
      <c r="L159" s="16">
        <f>'L1 Results (mM)'!K159</f>
        <v>0</v>
      </c>
      <c r="M159" s="28"/>
    </row>
    <row r="160" spans="1:13" x14ac:dyDescent="0.2">
      <c r="A160" s="54" t="str">
        <f>'LC List'!J159</f>
        <v>156_0_140506____</v>
      </c>
      <c r="B160" s="30">
        <f>'L1 Results (mM)'!A160</f>
        <v>0</v>
      </c>
      <c r="C160" s="15">
        <f>'L1 Results (mM)'!B160</f>
        <v>0</v>
      </c>
      <c r="D160" s="16">
        <f>'L1 Results (mM)'!C160/1000*180.16</f>
        <v>0</v>
      </c>
      <c r="E160" s="16">
        <f>'L1 Results (mM)'!D160/1000*46.07</f>
        <v>0</v>
      </c>
      <c r="F160" s="16">
        <f>'L1 Results (mM)'!E160/1000*92.09</f>
        <v>0</v>
      </c>
      <c r="G160" s="16">
        <f>'L1 Results (mM)'!F160/1000*59.05</f>
        <v>0</v>
      </c>
      <c r="H160" s="16">
        <f>'L1 Results (mM)'!G160/1000*45.03</f>
        <v>0</v>
      </c>
      <c r="I160" s="16">
        <f>'L1 Results (mM)'!H160/1000*117.09</f>
        <v>0</v>
      </c>
      <c r="J160" s="16">
        <f>'L1 Results (mM)'!I160/1000*89.08</f>
        <v>0</v>
      </c>
      <c r="K160" s="16">
        <f>'L1 Results (mM)'!J160/1000*87.06</f>
        <v>0</v>
      </c>
      <c r="L160" s="16">
        <f>'L1 Results (mM)'!K160</f>
        <v>0</v>
      </c>
      <c r="M160" s="28"/>
    </row>
    <row r="161" spans="1:13" x14ac:dyDescent="0.2">
      <c r="A161" s="54" t="str">
        <f>'LC List'!J160</f>
        <v>157_0_140506____</v>
      </c>
      <c r="B161" s="30">
        <f>'L1 Results (mM)'!A161</f>
        <v>0</v>
      </c>
      <c r="C161" s="15">
        <f>'L1 Results (mM)'!B161</f>
        <v>0</v>
      </c>
      <c r="D161" s="16">
        <f>'L1 Results (mM)'!C161/1000*180.16</f>
        <v>0</v>
      </c>
      <c r="E161" s="16">
        <f>'L1 Results (mM)'!D161/1000*46.07</f>
        <v>0</v>
      </c>
      <c r="F161" s="16">
        <f>'L1 Results (mM)'!E161/1000*92.09</f>
        <v>0</v>
      </c>
      <c r="G161" s="16">
        <f>'L1 Results (mM)'!F161/1000*59.05</f>
        <v>0</v>
      </c>
      <c r="H161" s="16">
        <f>'L1 Results (mM)'!G161/1000*45.03</f>
        <v>0</v>
      </c>
      <c r="I161" s="16">
        <f>'L1 Results (mM)'!H161/1000*117.09</f>
        <v>0</v>
      </c>
      <c r="J161" s="16">
        <f>'L1 Results (mM)'!I161/1000*89.08</f>
        <v>0</v>
      </c>
      <c r="K161" s="16">
        <f>'L1 Results (mM)'!J161/1000*87.06</f>
        <v>0</v>
      </c>
      <c r="L161" s="16">
        <f>'L1 Results (mM)'!K161</f>
        <v>0</v>
      </c>
      <c r="M161" s="28"/>
    </row>
    <row r="162" spans="1:13" x14ac:dyDescent="0.2">
      <c r="A162" s="54" t="str">
        <f>'LC List'!J161</f>
        <v>158_0_140506____</v>
      </c>
      <c r="B162" s="30">
        <f>'L1 Results (mM)'!A162</f>
        <v>0</v>
      </c>
      <c r="C162" s="15">
        <f>'L1 Results (mM)'!B162</f>
        <v>0</v>
      </c>
      <c r="D162" s="16">
        <f>'L1 Results (mM)'!C162/1000*180.16</f>
        <v>0</v>
      </c>
      <c r="E162" s="16">
        <f>'L1 Results (mM)'!D162/1000*46.07</f>
        <v>0</v>
      </c>
      <c r="F162" s="16">
        <f>'L1 Results (mM)'!E162/1000*92.09</f>
        <v>0</v>
      </c>
      <c r="G162" s="16">
        <f>'L1 Results (mM)'!F162/1000*59.05</f>
        <v>0</v>
      </c>
      <c r="H162" s="16">
        <f>'L1 Results (mM)'!G162/1000*45.03</f>
        <v>0</v>
      </c>
      <c r="I162" s="16">
        <f>'L1 Results (mM)'!H162/1000*117.09</f>
        <v>0</v>
      </c>
      <c r="J162" s="16">
        <f>'L1 Results (mM)'!I162/1000*89.08</f>
        <v>0</v>
      </c>
      <c r="K162" s="16">
        <f>'L1 Results (mM)'!J162/1000*87.06</f>
        <v>0</v>
      </c>
      <c r="L162" s="16">
        <f>'L1 Results (mM)'!K162</f>
        <v>0</v>
      </c>
      <c r="M162" s="28"/>
    </row>
    <row r="163" spans="1:13" x14ac:dyDescent="0.2">
      <c r="A163" s="54" t="str">
        <f>'LC List'!J162</f>
        <v>159_0_140506____</v>
      </c>
      <c r="B163" s="30">
        <f>'L1 Results (mM)'!A163</f>
        <v>0</v>
      </c>
      <c r="C163" s="15">
        <f>'L1 Results (mM)'!B163</f>
        <v>0</v>
      </c>
      <c r="D163" s="16">
        <f>'L1 Results (mM)'!C163/1000*180.16</f>
        <v>0</v>
      </c>
      <c r="E163" s="16">
        <f>'L1 Results (mM)'!D163/1000*46.07</f>
        <v>0</v>
      </c>
      <c r="F163" s="16">
        <f>'L1 Results (mM)'!E163/1000*92.09</f>
        <v>0</v>
      </c>
      <c r="G163" s="16">
        <f>'L1 Results (mM)'!F163/1000*59.05</f>
        <v>0</v>
      </c>
      <c r="H163" s="16">
        <f>'L1 Results (mM)'!G163/1000*45.03</f>
        <v>0</v>
      </c>
      <c r="I163" s="16">
        <f>'L1 Results (mM)'!H163/1000*117.09</f>
        <v>0</v>
      </c>
      <c r="J163" s="16">
        <f>'L1 Results (mM)'!I163/1000*89.08</f>
        <v>0</v>
      </c>
      <c r="K163" s="16">
        <f>'L1 Results (mM)'!J163/1000*87.06</f>
        <v>0</v>
      </c>
      <c r="L163" s="16">
        <f>'L1 Results (mM)'!K163</f>
        <v>0</v>
      </c>
      <c r="M163" s="28"/>
    </row>
    <row r="164" spans="1:13" x14ac:dyDescent="0.2">
      <c r="A164" s="54" t="str">
        <f>'LC List'!J163</f>
        <v>160_0_140506____</v>
      </c>
      <c r="B164" s="30">
        <f>'L1 Results (mM)'!A164</f>
        <v>0</v>
      </c>
      <c r="C164" s="15">
        <f>'L1 Results (mM)'!B164</f>
        <v>0</v>
      </c>
      <c r="D164" s="16">
        <f>'L1 Results (mM)'!C164/1000*180.16</f>
        <v>0</v>
      </c>
      <c r="E164" s="16">
        <f>'L1 Results (mM)'!D164/1000*46.07</f>
        <v>0</v>
      </c>
      <c r="F164" s="16">
        <f>'L1 Results (mM)'!E164/1000*92.09</f>
        <v>0</v>
      </c>
      <c r="G164" s="16">
        <f>'L1 Results (mM)'!F164/1000*59.05</f>
        <v>0</v>
      </c>
      <c r="H164" s="16">
        <f>'L1 Results (mM)'!G164/1000*45.03</f>
        <v>0</v>
      </c>
      <c r="I164" s="16">
        <f>'L1 Results (mM)'!H164/1000*117.09</f>
        <v>0</v>
      </c>
      <c r="J164" s="16">
        <f>'L1 Results (mM)'!I164/1000*89.08</f>
        <v>0</v>
      </c>
      <c r="K164" s="16">
        <f>'L1 Results (mM)'!J164/1000*87.06</f>
        <v>0</v>
      </c>
      <c r="L164" s="16">
        <f>'L1 Results (mM)'!K164</f>
        <v>0</v>
      </c>
      <c r="M164" s="28"/>
    </row>
    <row r="165" spans="1:13" x14ac:dyDescent="0.2">
      <c r="A165" s="54" t="str">
        <f>'LC List'!J164</f>
        <v>161_0_140506____</v>
      </c>
      <c r="B165" s="30">
        <f>'L1 Results (mM)'!A165</f>
        <v>0</v>
      </c>
      <c r="C165" s="15">
        <f>'L1 Results (mM)'!B165</f>
        <v>0</v>
      </c>
      <c r="D165" s="16">
        <f>'L1 Results (mM)'!C165/1000*180.16</f>
        <v>0</v>
      </c>
      <c r="E165" s="16">
        <f>'L1 Results (mM)'!D165/1000*46.07</f>
        <v>0</v>
      </c>
      <c r="F165" s="16">
        <f>'L1 Results (mM)'!E165/1000*92.09</f>
        <v>0</v>
      </c>
      <c r="G165" s="16">
        <f>'L1 Results (mM)'!F165/1000*59.05</f>
        <v>0</v>
      </c>
      <c r="H165" s="16">
        <f>'L1 Results (mM)'!G165/1000*45.03</f>
        <v>0</v>
      </c>
      <c r="I165" s="16">
        <f>'L1 Results (mM)'!H165/1000*117.09</f>
        <v>0</v>
      </c>
      <c r="J165" s="16">
        <f>'L1 Results (mM)'!I165/1000*89.08</f>
        <v>0</v>
      </c>
      <c r="K165" s="16">
        <f>'L1 Results (mM)'!J165/1000*87.06</f>
        <v>0</v>
      </c>
      <c r="L165" s="16">
        <f>'L1 Results (mM)'!K165</f>
        <v>0</v>
      </c>
      <c r="M165" s="28"/>
    </row>
    <row r="166" spans="1:13" x14ac:dyDescent="0.2">
      <c r="A166" s="54" t="str">
        <f>'LC List'!J165</f>
        <v>162_0_140506____</v>
      </c>
      <c r="B166" s="30">
        <f>'L1 Results (mM)'!A166</f>
        <v>0</v>
      </c>
      <c r="C166" s="15">
        <f>'L1 Results (mM)'!B166</f>
        <v>0</v>
      </c>
      <c r="D166" s="16">
        <f>'L1 Results (mM)'!C166/1000*180.16</f>
        <v>0</v>
      </c>
      <c r="E166" s="16">
        <f>'L1 Results (mM)'!D166/1000*46.07</f>
        <v>0</v>
      </c>
      <c r="F166" s="16">
        <f>'L1 Results (mM)'!E166/1000*92.09</f>
        <v>0</v>
      </c>
      <c r="G166" s="16">
        <f>'L1 Results (mM)'!F166/1000*59.05</f>
        <v>0</v>
      </c>
      <c r="H166" s="16">
        <f>'L1 Results (mM)'!G166/1000*45.03</f>
        <v>0</v>
      </c>
      <c r="I166" s="16">
        <f>'L1 Results (mM)'!H166/1000*117.09</f>
        <v>0</v>
      </c>
      <c r="J166" s="16">
        <f>'L1 Results (mM)'!I166/1000*89.08</f>
        <v>0</v>
      </c>
      <c r="K166" s="16">
        <f>'L1 Results (mM)'!J166/1000*87.06</f>
        <v>0</v>
      </c>
      <c r="L166" s="16">
        <f>'L1 Results (mM)'!K166</f>
        <v>0</v>
      </c>
      <c r="M166" s="28"/>
    </row>
    <row r="167" spans="1:13" x14ac:dyDescent="0.2">
      <c r="A167" s="54" t="str">
        <f>'LC List'!J166</f>
        <v>163_0_140506____</v>
      </c>
      <c r="B167" s="30">
        <f>'L1 Results (mM)'!A167</f>
        <v>0</v>
      </c>
      <c r="C167" s="15">
        <f>'L1 Results (mM)'!B167</f>
        <v>0</v>
      </c>
      <c r="D167" s="16">
        <f>'L1 Results (mM)'!C167/1000*180.16</f>
        <v>0</v>
      </c>
      <c r="E167" s="16">
        <f>'L1 Results (mM)'!D167/1000*46.07</f>
        <v>0</v>
      </c>
      <c r="F167" s="16">
        <f>'L1 Results (mM)'!E167/1000*92.09</f>
        <v>0</v>
      </c>
      <c r="G167" s="16">
        <f>'L1 Results (mM)'!F167/1000*59.05</f>
        <v>0</v>
      </c>
      <c r="H167" s="16">
        <f>'L1 Results (mM)'!G167/1000*45.03</f>
        <v>0</v>
      </c>
      <c r="I167" s="16">
        <f>'L1 Results (mM)'!H167/1000*117.09</f>
        <v>0</v>
      </c>
      <c r="J167" s="16">
        <f>'L1 Results (mM)'!I167/1000*89.08</f>
        <v>0</v>
      </c>
      <c r="K167" s="16">
        <f>'L1 Results (mM)'!J167/1000*87.06</f>
        <v>0</v>
      </c>
      <c r="L167" s="16">
        <f>'L1 Results (mM)'!K167</f>
        <v>0</v>
      </c>
      <c r="M167" s="28"/>
    </row>
    <row r="168" spans="1:13" x14ac:dyDescent="0.2">
      <c r="A168" s="54" t="str">
        <f>'LC List'!J167</f>
        <v>164_0_140506____</v>
      </c>
      <c r="B168" s="30">
        <f>'L1 Results (mM)'!A168</f>
        <v>0</v>
      </c>
      <c r="C168" s="15">
        <f>'L1 Results (mM)'!B168</f>
        <v>0</v>
      </c>
      <c r="D168" s="16">
        <f>'L1 Results (mM)'!C168/1000*180.16</f>
        <v>0</v>
      </c>
      <c r="E168" s="16">
        <f>'L1 Results (mM)'!D168/1000*46.07</f>
        <v>0</v>
      </c>
      <c r="F168" s="16">
        <f>'L1 Results (mM)'!E168/1000*92.09</f>
        <v>0</v>
      </c>
      <c r="G168" s="16">
        <f>'L1 Results (mM)'!F168/1000*59.05</f>
        <v>0</v>
      </c>
      <c r="H168" s="16">
        <f>'L1 Results (mM)'!G168/1000*45.03</f>
        <v>0</v>
      </c>
      <c r="I168" s="16">
        <f>'L1 Results (mM)'!H168/1000*117.09</f>
        <v>0</v>
      </c>
      <c r="J168" s="16">
        <f>'L1 Results (mM)'!I168/1000*89.08</f>
        <v>0</v>
      </c>
      <c r="K168" s="16">
        <f>'L1 Results (mM)'!J168/1000*87.06</f>
        <v>0</v>
      </c>
      <c r="L168" s="16">
        <f>'L1 Results (mM)'!K168</f>
        <v>0</v>
      </c>
      <c r="M168" s="28"/>
    </row>
    <row r="169" spans="1:13" x14ac:dyDescent="0.2">
      <c r="A169" s="54" t="str">
        <f>'LC List'!J168</f>
        <v>165_0_140506____</v>
      </c>
      <c r="B169" s="30">
        <f>'L1 Results (mM)'!A169</f>
        <v>0</v>
      </c>
      <c r="C169" s="15">
        <f>'L1 Results (mM)'!B169</f>
        <v>0</v>
      </c>
      <c r="D169" s="16">
        <f>'L1 Results (mM)'!C169/1000*180.16</f>
        <v>0</v>
      </c>
      <c r="E169" s="16">
        <f>'L1 Results (mM)'!D169/1000*46.07</f>
        <v>0</v>
      </c>
      <c r="F169" s="16">
        <f>'L1 Results (mM)'!E169/1000*92.09</f>
        <v>0</v>
      </c>
      <c r="G169" s="16">
        <f>'L1 Results (mM)'!F169/1000*59.05</f>
        <v>0</v>
      </c>
      <c r="H169" s="16">
        <f>'L1 Results (mM)'!G169/1000*45.03</f>
        <v>0</v>
      </c>
      <c r="I169" s="16">
        <f>'L1 Results (mM)'!H169/1000*117.09</f>
        <v>0</v>
      </c>
      <c r="J169" s="16">
        <f>'L1 Results (mM)'!I169/1000*89.08</f>
        <v>0</v>
      </c>
      <c r="K169" s="16">
        <f>'L1 Results (mM)'!J169/1000*87.06</f>
        <v>0</v>
      </c>
      <c r="L169" s="16">
        <f>'L1 Results (mM)'!K169</f>
        <v>0</v>
      </c>
      <c r="M169" s="28"/>
    </row>
    <row r="170" spans="1:13" x14ac:dyDescent="0.2">
      <c r="A170" s="54" t="str">
        <f>'LC List'!J169</f>
        <v>166_0_140506____</v>
      </c>
      <c r="B170" s="30">
        <f>'L1 Results (mM)'!A170</f>
        <v>0</v>
      </c>
      <c r="C170" s="15">
        <f>'L1 Results (mM)'!B170</f>
        <v>0</v>
      </c>
      <c r="D170" s="16">
        <f>'L1 Results (mM)'!C170/1000*180.16</f>
        <v>0</v>
      </c>
      <c r="E170" s="16">
        <f>'L1 Results (mM)'!D170/1000*46.07</f>
        <v>0</v>
      </c>
      <c r="F170" s="16">
        <f>'L1 Results (mM)'!E170/1000*92.09</f>
        <v>0</v>
      </c>
      <c r="G170" s="16">
        <f>'L1 Results (mM)'!F170/1000*59.05</f>
        <v>0</v>
      </c>
      <c r="H170" s="16">
        <f>'L1 Results (mM)'!G170/1000*45.03</f>
        <v>0</v>
      </c>
      <c r="I170" s="16">
        <f>'L1 Results (mM)'!H170/1000*117.09</f>
        <v>0</v>
      </c>
      <c r="J170" s="16">
        <f>'L1 Results (mM)'!I170/1000*89.08</f>
        <v>0</v>
      </c>
      <c r="K170" s="16">
        <f>'L1 Results (mM)'!J170/1000*87.06</f>
        <v>0</v>
      </c>
      <c r="L170" s="16">
        <f>'L1 Results (mM)'!K170</f>
        <v>0</v>
      </c>
      <c r="M170" s="28"/>
    </row>
    <row r="171" spans="1:13" x14ac:dyDescent="0.2">
      <c r="A171" s="54" t="str">
        <f>'LC List'!J170</f>
        <v>167_0_140506____</v>
      </c>
      <c r="B171" s="30">
        <f>'L1 Results (mM)'!A171</f>
        <v>0</v>
      </c>
      <c r="C171" s="15">
        <f>'L1 Results (mM)'!B171</f>
        <v>0</v>
      </c>
      <c r="D171" s="16">
        <f>'L1 Results (mM)'!C171/1000*180.16</f>
        <v>0</v>
      </c>
      <c r="E171" s="16">
        <f>'L1 Results (mM)'!D171/1000*46.07</f>
        <v>0</v>
      </c>
      <c r="F171" s="16">
        <f>'L1 Results (mM)'!E171/1000*92.09</f>
        <v>0</v>
      </c>
      <c r="G171" s="16">
        <f>'L1 Results (mM)'!F171/1000*59.05</f>
        <v>0</v>
      </c>
      <c r="H171" s="16">
        <f>'L1 Results (mM)'!G171/1000*45.03</f>
        <v>0</v>
      </c>
      <c r="I171" s="16">
        <f>'L1 Results (mM)'!H171/1000*117.09</f>
        <v>0</v>
      </c>
      <c r="J171" s="16">
        <f>'L1 Results (mM)'!I171/1000*89.08</f>
        <v>0</v>
      </c>
      <c r="K171" s="16">
        <f>'L1 Results (mM)'!J171/1000*87.06</f>
        <v>0</v>
      </c>
      <c r="L171" s="16">
        <f>'L1 Results (mM)'!K171</f>
        <v>0</v>
      </c>
      <c r="M171" s="28"/>
    </row>
    <row r="172" spans="1:13" x14ac:dyDescent="0.2">
      <c r="A172" s="54" t="str">
        <f>'LC List'!J171</f>
        <v>168_0_140506____</v>
      </c>
      <c r="B172" s="30">
        <f>'L1 Results (mM)'!A172</f>
        <v>0</v>
      </c>
      <c r="C172" s="15">
        <f>'L1 Results (mM)'!B172</f>
        <v>0</v>
      </c>
      <c r="D172" s="16">
        <f>'L1 Results (mM)'!C172/1000*180.16</f>
        <v>0</v>
      </c>
      <c r="E172" s="16">
        <f>'L1 Results (mM)'!D172/1000*46.07</f>
        <v>0</v>
      </c>
      <c r="F172" s="16">
        <f>'L1 Results (mM)'!E172/1000*92.09</f>
        <v>0</v>
      </c>
      <c r="G172" s="16">
        <f>'L1 Results (mM)'!F172/1000*59.05</f>
        <v>0</v>
      </c>
      <c r="H172" s="16">
        <f>'L1 Results (mM)'!G172/1000*45.03</f>
        <v>0</v>
      </c>
      <c r="I172" s="16">
        <f>'L1 Results (mM)'!H172/1000*117.09</f>
        <v>0</v>
      </c>
      <c r="J172" s="16">
        <f>'L1 Results (mM)'!I172/1000*89.08</f>
        <v>0</v>
      </c>
      <c r="K172" s="16">
        <f>'L1 Results (mM)'!J172/1000*87.06</f>
        <v>0</v>
      </c>
      <c r="L172" s="16">
        <f>'L1 Results (mM)'!K172</f>
        <v>0</v>
      </c>
      <c r="M172" s="28"/>
    </row>
    <row r="173" spans="1:13" x14ac:dyDescent="0.2">
      <c r="A173" s="54" t="str">
        <f>'LC List'!J172</f>
        <v>169_0_140506____</v>
      </c>
      <c r="B173" s="30">
        <f>'L1 Results (mM)'!A173</f>
        <v>0</v>
      </c>
      <c r="C173" s="15">
        <f>'L1 Results (mM)'!B173</f>
        <v>0</v>
      </c>
      <c r="D173" s="16">
        <f>'L1 Results (mM)'!C173/1000*180.16</f>
        <v>0</v>
      </c>
      <c r="E173" s="16">
        <f>'L1 Results (mM)'!D173/1000*46.07</f>
        <v>0</v>
      </c>
      <c r="F173" s="16">
        <f>'L1 Results (mM)'!E173/1000*92.09</f>
        <v>0</v>
      </c>
      <c r="G173" s="16">
        <f>'L1 Results (mM)'!F173/1000*59.05</f>
        <v>0</v>
      </c>
      <c r="H173" s="16">
        <f>'L1 Results (mM)'!G173/1000*45.03</f>
        <v>0</v>
      </c>
      <c r="I173" s="16">
        <f>'L1 Results (mM)'!H173/1000*117.09</f>
        <v>0</v>
      </c>
      <c r="J173" s="16">
        <f>'L1 Results (mM)'!I173/1000*89.08</f>
        <v>0</v>
      </c>
      <c r="K173" s="16">
        <f>'L1 Results (mM)'!J173/1000*87.06</f>
        <v>0</v>
      </c>
      <c r="L173" s="16">
        <f>'L1 Results (mM)'!K173</f>
        <v>0</v>
      </c>
      <c r="M173" s="28"/>
    </row>
    <row r="174" spans="1:13" x14ac:dyDescent="0.2">
      <c r="A174" s="54" t="str">
        <f>'LC List'!J173</f>
        <v>170_0_140506____</v>
      </c>
      <c r="B174" s="30">
        <f>'L1 Results (mM)'!A174</f>
        <v>0</v>
      </c>
      <c r="C174" s="15">
        <f>'L1 Results (mM)'!B174</f>
        <v>0</v>
      </c>
      <c r="D174" s="16">
        <f>'L1 Results (mM)'!C174/1000*180.16</f>
        <v>0</v>
      </c>
      <c r="E174" s="16">
        <f>'L1 Results (mM)'!D174/1000*46.07</f>
        <v>0</v>
      </c>
      <c r="F174" s="16">
        <f>'L1 Results (mM)'!E174/1000*92.09</f>
        <v>0</v>
      </c>
      <c r="G174" s="16">
        <f>'L1 Results (mM)'!F174/1000*59.05</f>
        <v>0</v>
      </c>
      <c r="H174" s="16">
        <f>'L1 Results (mM)'!G174/1000*45.03</f>
        <v>0</v>
      </c>
      <c r="I174" s="16">
        <f>'L1 Results (mM)'!H174/1000*117.09</f>
        <v>0</v>
      </c>
      <c r="J174" s="16">
        <f>'L1 Results (mM)'!I174/1000*89.08</f>
        <v>0</v>
      </c>
      <c r="K174" s="16">
        <f>'L1 Results (mM)'!J174/1000*87.06</f>
        <v>0</v>
      </c>
      <c r="L174" s="16">
        <f>'L1 Results (mM)'!K174</f>
        <v>0</v>
      </c>
      <c r="M174" s="28"/>
    </row>
    <row r="175" spans="1:13" x14ac:dyDescent="0.2">
      <c r="A175" s="54" t="str">
        <f>'LC List'!J174</f>
        <v>171_0_140506____</v>
      </c>
      <c r="B175" s="30">
        <f>'L1 Results (mM)'!A175</f>
        <v>0</v>
      </c>
      <c r="C175" s="15">
        <f>'L1 Results (mM)'!B175</f>
        <v>0</v>
      </c>
      <c r="D175" s="16">
        <f>'L1 Results (mM)'!C175/1000*180.16</f>
        <v>0</v>
      </c>
      <c r="E175" s="16">
        <f>'L1 Results (mM)'!D175/1000*46.07</f>
        <v>0</v>
      </c>
      <c r="F175" s="16">
        <f>'L1 Results (mM)'!E175/1000*92.09</f>
        <v>0</v>
      </c>
      <c r="G175" s="16">
        <f>'L1 Results (mM)'!F175/1000*59.05</f>
        <v>0</v>
      </c>
      <c r="H175" s="16">
        <f>'L1 Results (mM)'!G175/1000*45.03</f>
        <v>0</v>
      </c>
      <c r="I175" s="16">
        <f>'L1 Results (mM)'!H175/1000*117.09</f>
        <v>0</v>
      </c>
      <c r="J175" s="16">
        <f>'L1 Results (mM)'!I175/1000*89.08</f>
        <v>0</v>
      </c>
      <c r="K175" s="16">
        <f>'L1 Results (mM)'!J175/1000*87.06</f>
        <v>0</v>
      </c>
      <c r="L175" s="16">
        <f>'L1 Results (mM)'!K175</f>
        <v>0</v>
      </c>
      <c r="M175" s="28"/>
    </row>
    <row r="176" spans="1:13" x14ac:dyDescent="0.2">
      <c r="A176" s="54" t="str">
        <f>'LC List'!J175</f>
        <v>172_0_140506____</v>
      </c>
      <c r="B176" s="30">
        <f>'L1 Results (mM)'!A176</f>
        <v>0</v>
      </c>
      <c r="C176" s="15">
        <f>'L1 Results (mM)'!B176</f>
        <v>0</v>
      </c>
      <c r="D176" s="16">
        <f>'L1 Results (mM)'!C176/1000*180.16</f>
        <v>0</v>
      </c>
      <c r="E176" s="16">
        <f>'L1 Results (mM)'!D176/1000*46.07</f>
        <v>0</v>
      </c>
      <c r="F176" s="16">
        <f>'L1 Results (mM)'!E176/1000*92.09</f>
        <v>0</v>
      </c>
      <c r="G176" s="16">
        <f>'L1 Results (mM)'!F176/1000*59.05</f>
        <v>0</v>
      </c>
      <c r="H176" s="16">
        <f>'L1 Results (mM)'!G176/1000*45.03</f>
        <v>0</v>
      </c>
      <c r="I176" s="16">
        <f>'L1 Results (mM)'!H176/1000*117.09</f>
        <v>0</v>
      </c>
      <c r="J176" s="16">
        <f>'L1 Results (mM)'!I176/1000*89.08</f>
        <v>0</v>
      </c>
      <c r="K176" s="16">
        <f>'L1 Results (mM)'!J176/1000*87.06</f>
        <v>0</v>
      </c>
      <c r="L176" s="16">
        <f>'L1 Results (mM)'!K176</f>
        <v>0</v>
      </c>
      <c r="M176" s="28"/>
    </row>
    <row r="177" spans="1:13" x14ac:dyDescent="0.2">
      <c r="A177" s="54" t="str">
        <f>'LC List'!J176</f>
        <v>173_0_140506____</v>
      </c>
      <c r="B177" s="30">
        <f>'L1 Results (mM)'!A177</f>
        <v>0</v>
      </c>
      <c r="C177" s="15">
        <f>'L1 Results (mM)'!B177</f>
        <v>0</v>
      </c>
      <c r="D177" s="16">
        <f>'L1 Results (mM)'!C177/1000*180.16</f>
        <v>0</v>
      </c>
      <c r="E177" s="16">
        <f>'L1 Results (mM)'!D177/1000*46.07</f>
        <v>0</v>
      </c>
      <c r="F177" s="16">
        <f>'L1 Results (mM)'!E177/1000*92.09</f>
        <v>0</v>
      </c>
      <c r="G177" s="16">
        <f>'L1 Results (mM)'!F177/1000*59.05</f>
        <v>0</v>
      </c>
      <c r="H177" s="16">
        <f>'L1 Results (mM)'!G177/1000*45.03</f>
        <v>0</v>
      </c>
      <c r="I177" s="16">
        <f>'L1 Results (mM)'!H177/1000*117.09</f>
        <v>0</v>
      </c>
      <c r="J177" s="16">
        <f>'L1 Results (mM)'!I177/1000*89.08</f>
        <v>0</v>
      </c>
      <c r="K177" s="16">
        <f>'L1 Results (mM)'!J177/1000*87.06</f>
        <v>0</v>
      </c>
      <c r="L177" s="16">
        <f>'L1 Results (mM)'!K177</f>
        <v>0</v>
      </c>
      <c r="M177" s="28"/>
    </row>
    <row r="178" spans="1:13" x14ac:dyDescent="0.2">
      <c r="A178" s="54" t="str">
        <f>'LC List'!J177</f>
        <v>174_0_140506____</v>
      </c>
      <c r="B178" s="30">
        <f>'L1 Results (mM)'!A178</f>
        <v>0</v>
      </c>
      <c r="C178" s="15">
        <f>'L1 Results (mM)'!B178</f>
        <v>0</v>
      </c>
      <c r="D178" s="16">
        <f>'L1 Results (mM)'!C178/1000*180.16</f>
        <v>0</v>
      </c>
      <c r="E178" s="16">
        <f>'L1 Results (mM)'!D178/1000*46.07</f>
        <v>0</v>
      </c>
      <c r="F178" s="16">
        <f>'L1 Results (mM)'!E178/1000*92.09</f>
        <v>0</v>
      </c>
      <c r="G178" s="16">
        <f>'L1 Results (mM)'!F178/1000*59.05</f>
        <v>0</v>
      </c>
      <c r="H178" s="16">
        <f>'L1 Results (mM)'!G178/1000*45.03</f>
        <v>0</v>
      </c>
      <c r="I178" s="16">
        <f>'L1 Results (mM)'!H178/1000*117.09</f>
        <v>0</v>
      </c>
      <c r="J178" s="16">
        <f>'L1 Results (mM)'!I178/1000*89.08</f>
        <v>0</v>
      </c>
      <c r="K178" s="16">
        <f>'L1 Results (mM)'!J178/1000*87.06</f>
        <v>0</v>
      </c>
      <c r="L178" s="16">
        <f>'L1 Results (mM)'!K178</f>
        <v>0</v>
      </c>
      <c r="M178" s="28"/>
    </row>
    <row r="179" spans="1:13" x14ac:dyDescent="0.2">
      <c r="A179" s="54" t="str">
        <f>'LC List'!J178</f>
        <v>175_0_140506____</v>
      </c>
      <c r="B179" s="30">
        <f>'L1 Results (mM)'!A179</f>
        <v>0</v>
      </c>
      <c r="C179" s="15">
        <f>'L1 Results (mM)'!B179</f>
        <v>0</v>
      </c>
      <c r="D179" s="16">
        <f>'L1 Results (mM)'!C179/1000*180.16</f>
        <v>0</v>
      </c>
      <c r="E179" s="16">
        <f>'L1 Results (mM)'!D179/1000*46.07</f>
        <v>0</v>
      </c>
      <c r="F179" s="16">
        <f>'L1 Results (mM)'!E179/1000*92.09</f>
        <v>0</v>
      </c>
      <c r="G179" s="16">
        <f>'L1 Results (mM)'!F179/1000*59.05</f>
        <v>0</v>
      </c>
      <c r="H179" s="16">
        <f>'L1 Results (mM)'!G179/1000*45.03</f>
        <v>0</v>
      </c>
      <c r="I179" s="16">
        <f>'L1 Results (mM)'!H179/1000*117.09</f>
        <v>0</v>
      </c>
      <c r="J179" s="16">
        <f>'L1 Results (mM)'!I179/1000*89.08</f>
        <v>0</v>
      </c>
      <c r="K179" s="16">
        <f>'L1 Results (mM)'!J179/1000*87.06</f>
        <v>0</v>
      </c>
      <c r="L179" s="16">
        <f>'L1 Results (mM)'!K179</f>
        <v>0</v>
      </c>
      <c r="M179" s="28"/>
    </row>
    <row r="180" spans="1:13" x14ac:dyDescent="0.2">
      <c r="A180" s="54" t="str">
        <f>'LC List'!J179</f>
        <v>176_0_140506____</v>
      </c>
      <c r="B180" s="30">
        <f>'L1 Results (mM)'!A180</f>
        <v>0</v>
      </c>
      <c r="C180" s="15">
        <f>'L1 Results (mM)'!B180</f>
        <v>0</v>
      </c>
      <c r="D180" s="16">
        <f>'L1 Results (mM)'!C180/1000*180.16</f>
        <v>0</v>
      </c>
      <c r="E180" s="16">
        <f>'L1 Results (mM)'!D180/1000*46.07</f>
        <v>0</v>
      </c>
      <c r="F180" s="16">
        <f>'L1 Results (mM)'!E180/1000*92.09</f>
        <v>0</v>
      </c>
      <c r="G180" s="16">
        <f>'L1 Results (mM)'!F180/1000*59.05</f>
        <v>0</v>
      </c>
      <c r="H180" s="16">
        <f>'L1 Results (mM)'!G180/1000*45.03</f>
        <v>0</v>
      </c>
      <c r="I180" s="16">
        <f>'L1 Results (mM)'!H180/1000*117.09</f>
        <v>0</v>
      </c>
      <c r="J180" s="16">
        <f>'L1 Results (mM)'!I180/1000*89.08</f>
        <v>0</v>
      </c>
      <c r="K180" s="16">
        <f>'L1 Results (mM)'!J180/1000*87.06</f>
        <v>0</v>
      </c>
      <c r="L180" s="16">
        <f>'L1 Results (mM)'!K180</f>
        <v>0</v>
      </c>
      <c r="M180" s="28"/>
    </row>
    <row r="181" spans="1:13" x14ac:dyDescent="0.2">
      <c r="A181" s="54"/>
      <c r="B181" s="30"/>
      <c r="D181" s="16"/>
      <c r="E181" s="16"/>
      <c r="F181" s="16"/>
      <c r="G181" s="16"/>
      <c r="H181" s="16"/>
      <c r="I181" s="16"/>
      <c r="J181" s="16"/>
      <c r="K181" s="16"/>
      <c r="L181" s="16"/>
      <c r="M181" s="28"/>
    </row>
    <row r="182" spans="1:13" x14ac:dyDescent="0.2">
      <c r="A182" s="54"/>
      <c r="B182" s="30"/>
      <c r="D182" s="16"/>
      <c r="E182" s="16"/>
      <c r="F182" s="16"/>
      <c r="G182" s="16"/>
      <c r="H182" s="16"/>
      <c r="I182" s="16"/>
      <c r="J182" s="16"/>
      <c r="K182" s="16"/>
      <c r="L182" s="16"/>
      <c r="M182" s="28"/>
    </row>
    <row r="183" spans="1:13" x14ac:dyDescent="0.2">
      <c r="A183" s="54"/>
      <c r="B183" s="30"/>
      <c r="D183" s="16"/>
      <c r="E183" s="16"/>
      <c r="F183" s="16"/>
      <c r="G183" s="16"/>
      <c r="H183" s="16"/>
      <c r="I183" s="16"/>
      <c r="J183" s="16"/>
      <c r="K183" s="16"/>
      <c r="L183" s="16"/>
      <c r="M183" s="28"/>
    </row>
    <row r="184" spans="1:13" x14ac:dyDescent="0.2">
      <c r="A184" s="54"/>
      <c r="B184" s="30"/>
      <c r="D184" s="16"/>
      <c r="E184" s="16"/>
      <c r="F184" s="16"/>
      <c r="G184" s="16"/>
      <c r="H184" s="16"/>
      <c r="I184" s="16"/>
      <c r="J184" s="16"/>
      <c r="K184" s="16"/>
      <c r="L184" s="16"/>
      <c r="M184" s="28"/>
    </row>
    <row r="185" spans="1:13" x14ac:dyDescent="0.2">
      <c r="M185" s="28"/>
    </row>
    <row r="186" spans="1:13" x14ac:dyDescent="0.2">
      <c r="M186" s="28"/>
    </row>
    <row r="187" spans="1:13" x14ac:dyDescent="0.2">
      <c r="M187" s="28"/>
    </row>
    <row r="188" spans="1:13" x14ac:dyDescent="0.2">
      <c r="M188" s="28"/>
    </row>
    <row r="189" spans="1:13" x14ac:dyDescent="0.2">
      <c r="M189" s="28"/>
    </row>
    <row r="190" spans="1:13" x14ac:dyDescent="0.2">
      <c r="M190" s="28"/>
    </row>
    <row r="191" spans="1:13" x14ac:dyDescent="0.2">
      <c r="M191" s="28"/>
    </row>
    <row r="192" spans="1:13" x14ac:dyDescent="0.2">
      <c r="M192" s="28"/>
    </row>
    <row r="193" spans="13:13" x14ac:dyDescent="0.2">
      <c r="M193" s="28"/>
    </row>
    <row r="194" spans="13:13" x14ac:dyDescent="0.2">
      <c r="M194" s="28"/>
    </row>
    <row r="195" spans="13:13" x14ac:dyDescent="0.2">
      <c r="M195" s="28"/>
    </row>
    <row r="196" spans="13:13" x14ac:dyDescent="0.2">
      <c r="M196" s="28"/>
    </row>
    <row r="197" spans="13:13" x14ac:dyDescent="0.2">
      <c r="M197" s="28"/>
    </row>
    <row r="198" spans="13:13" x14ac:dyDescent="0.2">
      <c r="M198" s="28"/>
    </row>
    <row r="199" spans="13:13" x14ac:dyDescent="0.2">
      <c r="M199" s="28"/>
    </row>
    <row r="200" spans="13:13" x14ac:dyDescent="0.2">
      <c r="M200" s="28"/>
    </row>
  </sheetData>
  <customSheetViews>
    <customSheetView guid="{5E68BFAA-02A3-468A-8EFD-948021A5A5EC}">
      <selection activeCell="U48" sqref="U48"/>
      <pageMargins left="0.75" right="0.75" top="1" bottom="1" header="0.5" footer="0.5"/>
      <pageSetup scale="50" orientation="landscape" r:id="rId1"/>
      <headerFooter alignWithMargins="0"/>
    </customSheetView>
  </customSheetViews>
  <phoneticPr fontId="1" type="noConversion"/>
  <pageMargins left="0.75" right="0.75" top="1" bottom="1" header="0.5" footer="0.5"/>
  <pageSetup scale="50" orientation="landscape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2DB6FB"/>
  </sheetPr>
  <dimension ref="A1:N200"/>
  <sheetViews>
    <sheetView workbookViewId="0">
      <selection activeCell="A5" sqref="A5"/>
    </sheetView>
  </sheetViews>
  <sheetFormatPr defaultRowHeight="12.75" x14ac:dyDescent="0.2"/>
  <cols>
    <col min="1" max="1" width="18.42578125" bestFit="1" customWidth="1"/>
    <col min="2" max="2" width="5.42578125" bestFit="1" customWidth="1"/>
    <col min="3" max="3" width="15.85546875" bestFit="1" customWidth="1"/>
    <col min="4" max="4" width="15.28515625" style="1" bestFit="1" customWidth="1"/>
    <col min="5" max="5" width="9.140625" style="1" bestFit="1"/>
    <col min="6" max="6" width="9.42578125" style="1" bestFit="1" customWidth="1"/>
    <col min="7" max="7" width="9.140625" style="1"/>
    <col min="8" max="8" width="9.28515625" style="1" bestFit="1" customWidth="1"/>
    <col min="9" max="9" width="11" style="1" bestFit="1" customWidth="1"/>
    <col min="10" max="10" width="9.140625" style="1"/>
    <col min="11" max="11" width="10.5703125" style="1" bestFit="1" customWidth="1"/>
    <col min="12" max="12" width="13.5703125" style="1" bestFit="1" customWidth="1"/>
    <col min="13" max="13" width="9.140625" style="1"/>
    <col min="14" max="14" width="11.85546875" bestFit="1" customWidth="1"/>
  </cols>
  <sheetData>
    <row r="1" spans="1:14" ht="15" x14ac:dyDescent="0.25">
      <c r="A1" s="39" t="s">
        <v>168</v>
      </c>
      <c r="B1" s="23" t="s">
        <v>9</v>
      </c>
      <c r="C1" s="39" t="s">
        <v>10</v>
      </c>
      <c r="D1" s="6" t="s">
        <v>11</v>
      </c>
      <c r="E1" s="6" t="s">
        <v>11</v>
      </c>
      <c r="F1" s="6" t="s">
        <v>11</v>
      </c>
      <c r="G1" s="6" t="s">
        <v>11</v>
      </c>
      <c r="H1" s="6" t="s">
        <v>11</v>
      </c>
      <c r="I1" s="6" t="s">
        <v>11</v>
      </c>
      <c r="J1" s="6" t="s">
        <v>11</v>
      </c>
      <c r="K1" s="6" t="s">
        <v>11</v>
      </c>
      <c r="L1" s="6" t="s">
        <v>11</v>
      </c>
      <c r="M1" s="6" t="s">
        <v>11</v>
      </c>
      <c r="N1" s="6" t="s">
        <v>11</v>
      </c>
    </row>
    <row r="2" spans="1:14" ht="15" x14ac:dyDescent="0.25">
      <c r="A2" s="47" t="s">
        <v>169</v>
      </c>
      <c r="B2" s="4" t="s">
        <v>171</v>
      </c>
      <c r="C2" s="47" t="s">
        <v>170</v>
      </c>
      <c r="D2" s="7" t="s">
        <v>12</v>
      </c>
      <c r="E2" s="7" t="s">
        <v>12</v>
      </c>
      <c r="F2" s="7" t="s">
        <v>12</v>
      </c>
      <c r="G2" s="7" t="s">
        <v>12</v>
      </c>
      <c r="H2" s="7" t="s">
        <v>12</v>
      </c>
      <c r="I2" s="7" t="s">
        <v>12</v>
      </c>
      <c r="J2" s="7" t="s">
        <v>12</v>
      </c>
      <c r="K2" s="7" t="s">
        <v>12</v>
      </c>
      <c r="L2" s="7" t="s">
        <v>12</v>
      </c>
      <c r="M2" s="7" t="s">
        <v>12</v>
      </c>
      <c r="N2" s="7" t="s">
        <v>12</v>
      </c>
    </row>
    <row r="3" spans="1:14" ht="15" x14ac:dyDescent="0.25">
      <c r="A3" s="4"/>
      <c r="B3" s="4"/>
      <c r="C3" s="4"/>
      <c r="D3" s="7" t="s">
        <v>13</v>
      </c>
      <c r="E3" s="7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J3" s="7" t="s">
        <v>19</v>
      </c>
      <c r="K3" s="7" t="s">
        <v>20</v>
      </c>
      <c r="L3" s="7" t="s">
        <v>41</v>
      </c>
      <c r="M3" s="7" t="s">
        <v>42</v>
      </c>
      <c r="N3" s="7" t="s">
        <v>40</v>
      </c>
    </row>
    <row r="4" spans="1:14" ht="15.75" thickBot="1" x14ac:dyDescent="0.3">
      <c r="A4" s="5"/>
      <c r="B4" s="5"/>
      <c r="C4" s="5"/>
      <c r="D4" s="8" t="s">
        <v>21</v>
      </c>
      <c r="E4" s="8" t="s">
        <v>21</v>
      </c>
      <c r="F4" s="8" t="s">
        <v>21</v>
      </c>
      <c r="G4" s="8" t="s">
        <v>21</v>
      </c>
      <c r="H4" s="8" t="s">
        <v>21</v>
      </c>
      <c r="I4" s="8" t="s">
        <v>21</v>
      </c>
      <c r="J4" s="8" t="s">
        <v>21</v>
      </c>
      <c r="K4" s="8" t="s">
        <v>22</v>
      </c>
      <c r="L4" s="8" t="s">
        <v>21</v>
      </c>
      <c r="M4" s="8" t="s">
        <v>21</v>
      </c>
      <c r="N4" s="8" t="s">
        <v>21</v>
      </c>
    </row>
    <row r="5" spans="1:14" x14ac:dyDescent="0.2">
      <c r="A5" s="55" t="str">
        <f>'LC List'!J4</f>
        <v>1_0_140506_sAA2178_300L_0-_1</v>
      </c>
      <c r="B5" s="22"/>
    </row>
    <row r="6" spans="1:14" x14ac:dyDescent="0.2">
      <c r="A6" s="55" t="str">
        <f>'LC List'!J5</f>
        <v>2_0_140506_sAA2178_300L_0+_2</v>
      </c>
      <c r="B6" s="9"/>
    </row>
    <row r="7" spans="1:14" x14ac:dyDescent="0.2">
      <c r="A7" s="55" t="str">
        <f>'LC List'!J6</f>
        <v>3_0_140506_sAA2178_300L_3_3</v>
      </c>
      <c r="B7" s="9"/>
    </row>
    <row r="8" spans="1:14" x14ac:dyDescent="0.2">
      <c r="A8" s="55" t="str">
        <f>'LC List'!J7</f>
        <v>4_0_140506_sAA2178_300L_6_4</v>
      </c>
      <c r="B8" s="9"/>
    </row>
    <row r="9" spans="1:14" x14ac:dyDescent="0.2">
      <c r="A9" s="55" t="str">
        <f>'LC List'!J8</f>
        <v>5_0_140506_sAA2178_300L_9_5</v>
      </c>
      <c r="B9" s="9"/>
    </row>
    <row r="10" spans="1:14" x14ac:dyDescent="0.2">
      <c r="A10" s="55" t="str">
        <f>'LC List'!J9</f>
        <v>6_0_140506_sAA2178_300L_12_6</v>
      </c>
      <c r="B10" s="9"/>
    </row>
    <row r="11" spans="1:14" x14ac:dyDescent="0.2">
      <c r="A11" s="55" t="str">
        <f>'LC List'!J10</f>
        <v>7_0_140506_sAA2178_300L_14.5_7</v>
      </c>
      <c r="B11" s="9"/>
    </row>
    <row r="12" spans="1:14" x14ac:dyDescent="0.2">
      <c r="A12" s="55" t="str">
        <f>'LC List'!J11</f>
        <v>8_0_140506_sAA2178_300L_20.5_8</v>
      </c>
      <c r="B12" s="9"/>
    </row>
    <row r="13" spans="1:14" x14ac:dyDescent="0.2">
      <c r="A13" s="55" t="str">
        <f>'LC List'!J12</f>
        <v>9_0_140506_sAA2178_300L_26.5_9</v>
      </c>
      <c r="B13" s="9"/>
    </row>
    <row r="14" spans="1:14" x14ac:dyDescent="0.2">
      <c r="A14" s="55" t="str">
        <f>'LC List'!J13</f>
        <v>10_0_140506_sAA2178_300L_32.5_10</v>
      </c>
      <c r="B14" s="9"/>
    </row>
    <row r="15" spans="1:14" x14ac:dyDescent="0.2">
      <c r="A15" s="55" t="str">
        <f>'LC List'!J14</f>
        <v>11_0_140506_sAA2178_300L_38.5_11</v>
      </c>
      <c r="B15" s="9"/>
    </row>
    <row r="16" spans="1:14" x14ac:dyDescent="0.2">
      <c r="A16" s="55" t="str">
        <f>'LC List'!J15</f>
        <v>12_0_140506_sAA2178_300L_45_12</v>
      </c>
      <c r="B16" s="9"/>
    </row>
    <row r="17" spans="1:2" x14ac:dyDescent="0.2">
      <c r="A17" s="55" t="str">
        <f>'LC List'!J16</f>
        <v>13_0_140506_sAA2178_300L_50.5_13</v>
      </c>
      <c r="B17" s="9"/>
    </row>
    <row r="18" spans="1:2" x14ac:dyDescent="0.2">
      <c r="A18" s="55" t="str">
        <f>'LC List'!J17</f>
        <v>14_0_140506_sAA2178_300L_57_14</v>
      </c>
      <c r="B18" s="9"/>
    </row>
    <row r="19" spans="1:2" x14ac:dyDescent="0.2">
      <c r="A19" s="55" t="str">
        <f>'LC List'!J18</f>
        <v>15_0_140506____</v>
      </c>
      <c r="B19" s="9"/>
    </row>
    <row r="20" spans="1:2" x14ac:dyDescent="0.2">
      <c r="A20" s="55" t="str">
        <f>'LC List'!J19</f>
        <v>16_0_140506____</v>
      </c>
      <c r="B20" s="9"/>
    </row>
    <row r="21" spans="1:2" x14ac:dyDescent="0.2">
      <c r="A21" s="55" t="str">
        <f>'LC List'!J20</f>
        <v>17_0_140506____</v>
      </c>
      <c r="B21" s="9"/>
    </row>
    <row r="22" spans="1:2" x14ac:dyDescent="0.2">
      <c r="A22" s="55" t="str">
        <f>'LC List'!J21</f>
        <v>18_0_140506____</v>
      </c>
      <c r="B22" s="9"/>
    </row>
    <row r="23" spans="1:2" x14ac:dyDescent="0.2">
      <c r="A23" s="55" t="str">
        <f>'LC List'!J22</f>
        <v>19_0_140506____</v>
      </c>
      <c r="B23" s="9"/>
    </row>
    <row r="24" spans="1:2" x14ac:dyDescent="0.2">
      <c r="A24" s="55" t="str">
        <f>'LC List'!J23</f>
        <v>20_0_140506____</v>
      </c>
      <c r="B24" s="9"/>
    </row>
    <row r="25" spans="1:2" x14ac:dyDescent="0.2">
      <c r="A25" s="55" t="str">
        <f>'LC List'!J24</f>
        <v>21_0_140506____</v>
      </c>
      <c r="B25" s="9"/>
    </row>
    <row r="26" spans="1:2" x14ac:dyDescent="0.2">
      <c r="A26" s="55" t="str">
        <f>'LC List'!J25</f>
        <v>22_0_140506____</v>
      </c>
      <c r="B26" s="9"/>
    </row>
    <row r="27" spans="1:2" x14ac:dyDescent="0.2">
      <c r="A27" s="55" t="str">
        <f>'LC List'!J26</f>
        <v>23_0_140506____</v>
      </c>
      <c r="B27" s="9"/>
    </row>
    <row r="28" spans="1:2" x14ac:dyDescent="0.2">
      <c r="A28" s="55" t="str">
        <f>'LC List'!J27</f>
        <v>24_0_140506____</v>
      </c>
      <c r="B28" s="9"/>
    </row>
    <row r="29" spans="1:2" x14ac:dyDescent="0.2">
      <c r="A29" s="55" t="str">
        <f>'LC List'!J28</f>
        <v>25_0_140506____</v>
      </c>
      <c r="B29" s="9"/>
    </row>
    <row r="30" spans="1:2" x14ac:dyDescent="0.2">
      <c r="A30" s="55" t="str">
        <f>'LC List'!J29</f>
        <v>26_0_140506____</v>
      </c>
      <c r="B30" s="9"/>
    </row>
    <row r="31" spans="1:2" x14ac:dyDescent="0.2">
      <c r="A31" s="55" t="str">
        <f>'LC List'!J30</f>
        <v>27_0_140506____</v>
      </c>
      <c r="B31" s="9"/>
    </row>
    <row r="32" spans="1:2" x14ac:dyDescent="0.2">
      <c r="A32" s="55" t="str">
        <f>'LC List'!J31</f>
        <v>28_0_140506____</v>
      </c>
      <c r="B32" s="9"/>
    </row>
    <row r="33" spans="1:2" x14ac:dyDescent="0.2">
      <c r="A33" s="55" t="str">
        <f>'LC List'!J32</f>
        <v>29_0_140506____</v>
      </c>
      <c r="B33" s="9"/>
    </row>
    <row r="34" spans="1:2" x14ac:dyDescent="0.2">
      <c r="A34" s="55" t="str">
        <f>'LC List'!J33</f>
        <v>30_0_140506____</v>
      </c>
      <c r="B34" s="9"/>
    </row>
    <row r="35" spans="1:2" x14ac:dyDescent="0.2">
      <c r="A35" s="55" t="str">
        <f>'LC List'!J34</f>
        <v>31_0_140506____</v>
      </c>
      <c r="B35" s="9"/>
    </row>
    <row r="36" spans="1:2" x14ac:dyDescent="0.2">
      <c r="A36" s="55" t="str">
        <f>'LC List'!J35</f>
        <v>32_0_140506____</v>
      </c>
      <c r="B36" s="9"/>
    </row>
    <row r="37" spans="1:2" x14ac:dyDescent="0.2">
      <c r="A37" s="55" t="str">
        <f>'LC List'!J36</f>
        <v>33_0_140506____</v>
      </c>
      <c r="B37" s="9"/>
    </row>
    <row r="38" spans="1:2" x14ac:dyDescent="0.2">
      <c r="A38" s="55" t="str">
        <f>'LC List'!J37</f>
        <v>34_0_140506____</v>
      </c>
      <c r="B38" s="9"/>
    </row>
    <row r="39" spans="1:2" x14ac:dyDescent="0.2">
      <c r="A39" s="55" t="str">
        <f>'LC List'!J38</f>
        <v>35_0_140506____</v>
      </c>
      <c r="B39" s="9"/>
    </row>
    <row r="40" spans="1:2" x14ac:dyDescent="0.2">
      <c r="A40" s="55" t="str">
        <f>'LC List'!J39</f>
        <v>36_0_140506____</v>
      </c>
      <c r="B40" s="9"/>
    </row>
    <row r="41" spans="1:2" x14ac:dyDescent="0.2">
      <c r="A41" s="55" t="str">
        <f>'LC List'!J40</f>
        <v>37_0_140506____</v>
      </c>
      <c r="B41" s="9"/>
    </row>
    <row r="42" spans="1:2" x14ac:dyDescent="0.2">
      <c r="A42" s="55" t="str">
        <f>'LC List'!J41</f>
        <v>38_0_140506____</v>
      </c>
      <c r="B42" s="9"/>
    </row>
    <row r="43" spans="1:2" x14ac:dyDescent="0.2">
      <c r="A43" s="55" t="str">
        <f>'LC List'!J42</f>
        <v>39_0_140506____</v>
      </c>
      <c r="B43" s="9"/>
    </row>
    <row r="44" spans="1:2" x14ac:dyDescent="0.2">
      <c r="A44" s="55" t="str">
        <f>'LC List'!J43</f>
        <v>40_0_140506____</v>
      </c>
      <c r="B44" s="9"/>
    </row>
    <row r="45" spans="1:2" x14ac:dyDescent="0.2">
      <c r="A45" s="55" t="str">
        <f>'LC List'!J44</f>
        <v>41_0_140506____</v>
      </c>
      <c r="B45" s="9"/>
    </row>
    <row r="46" spans="1:2" x14ac:dyDescent="0.2">
      <c r="A46" s="55" t="str">
        <f>'LC List'!J45</f>
        <v>42_0_140506____</v>
      </c>
      <c r="B46" s="9"/>
    </row>
    <row r="47" spans="1:2" x14ac:dyDescent="0.2">
      <c r="A47" s="55" t="str">
        <f>'LC List'!J46</f>
        <v>43_0_140506____</v>
      </c>
      <c r="B47" s="9"/>
    </row>
    <row r="48" spans="1:2" x14ac:dyDescent="0.2">
      <c r="A48" s="55" t="str">
        <f>'LC List'!J47</f>
        <v>44_0_140506____</v>
      </c>
      <c r="B48" s="9"/>
    </row>
    <row r="49" spans="1:2" x14ac:dyDescent="0.2">
      <c r="A49" s="55" t="str">
        <f>'LC List'!J48</f>
        <v>45_0_140506____</v>
      </c>
      <c r="B49" s="9"/>
    </row>
    <row r="50" spans="1:2" x14ac:dyDescent="0.2">
      <c r="A50" s="55" t="str">
        <f>'LC List'!J49</f>
        <v>46_0_140506____</v>
      </c>
      <c r="B50" s="9"/>
    </row>
    <row r="51" spans="1:2" x14ac:dyDescent="0.2">
      <c r="A51" s="55" t="str">
        <f>'LC List'!J50</f>
        <v>47_0_140506____</v>
      </c>
      <c r="B51" s="9"/>
    </row>
    <row r="52" spans="1:2" x14ac:dyDescent="0.2">
      <c r="A52" s="55" t="str">
        <f>'LC List'!J51</f>
        <v>48_0_140506____</v>
      </c>
      <c r="B52" s="9"/>
    </row>
    <row r="53" spans="1:2" x14ac:dyDescent="0.2">
      <c r="A53" s="55" t="str">
        <f>'LC List'!J52</f>
        <v>49_0_140506____</v>
      </c>
      <c r="B53" s="9"/>
    </row>
    <row r="54" spans="1:2" x14ac:dyDescent="0.2">
      <c r="A54" s="55" t="str">
        <f>'LC List'!J53</f>
        <v>50_0_140506____</v>
      </c>
      <c r="B54" s="9"/>
    </row>
    <row r="55" spans="1:2" x14ac:dyDescent="0.2">
      <c r="A55" s="55" t="str">
        <f>'LC List'!J54</f>
        <v>51_0_140506____</v>
      </c>
      <c r="B55" s="9"/>
    </row>
    <row r="56" spans="1:2" x14ac:dyDescent="0.2">
      <c r="A56" s="55" t="str">
        <f>'LC List'!J55</f>
        <v>52_0_140506____</v>
      </c>
      <c r="B56" s="9"/>
    </row>
    <row r="57" spans="1:2" x14ac:dyDescent="0.2">
      <c r="A57" s="55" t="str">
        <f>'LC List'!J56</f>
        <v>53_0_140506____</v>
      </c>
      <c r="B57" s="9"/>
    </row>
    <row r="58" spans="1:2" x14ac:dyDescent="0.2">
      <c r="A58" s="55" t="str">
        <f>'LC List'!J57</f>
        <v>54_0_140506____</v>
      </c>
      <c r="B58" s="9"/>
    </row>
    <row r="59" spans="1:2" x14ac:dyDescent="0.2">
      <c r="A59" s="55" t="str">
        <f>'LC List'!J58</f>
        <v>55_0_140506____</v>
      </c>
      <c r="B59" s="9"/>
    </row>
    <row r="60" spans="1:2" x14ac:dyDescent="0.2">
      <c r="A60" s="55" t="str">
        <f>'LC List'!J59</f>
        <v>56_0_140506____</v>
      </c>
      <c r="B60" s="9"/>
    </row>
    <row r="61" spans="1:2" x14ac:dyDescent="0.2">
      <c r="A61" s="55" t="str">
        <f>'LC List'!J60</f>
        <v>57_0_140506____</v>
      </c>
      <c r="B61" s="9"/>
    </row>
    <row r="62" spans="1:2" x14ac:dyDescent="0.2">
      <c r="A62" s="55" t="str">
        <f>'LC List'!J61</f>
        <v>58_0_140506____</v>
      </c>
      <c r="B62" s="9"/>
    </row>
    <row r="63" spans="1:2" x14ac:dyDescent="0.2">
      <c r="A63" s="55" t="str">
        <f>'LC List'!J62</f>
        <v>59_0_140506____</v>
      </c>
      <c r="B63" s="9"/>
    </row>
    <row r="64" spans="1:2" x14ac:dyDescent="0.2">
      <c r="A64" s="55" t="str">
        <f>'LC List'!J63</f>
        <v>60_0_140506____</v>
      </c>
      <c r="B64" s="9"/>
    </row>
    <row r="65" spans="1:2" x14ac:dyDescent="0.2">
      <c r="A65" s="55" t="str">
        <f>'LC List'!J64</f>
        <v>61_0_140506____</v>
      </c>
      <c r="B65" s="9"/>
    </row>
    <row r="66" spans="1:2" x14ac:dyDescent="0.2">
      <c r="A66" s="55" t="str">
        <f>'LC List'!J65</f>
        <v>62_0_140506____</v>
      </c>
      <c r="B66" s="9"/>
    </row>
    <row r="67" spans="1:2" x14ac:dyDescent="0.2">
      <c r="A67" s="55" t="str">
        <f>'LC List'!J66</f>
        <v>63_0_140506____</v>
      </c>
      <c r="B67" s="9"/>
    </row>
    <row r="68" spans="1:2" x14ac:dyDescent="0.2">
      <c r="A68" s="55" t="str">
        <f>'LC List'!J67</f>
        <v>64_0_140506____</v>
      </c>
      <c r="B68" s="9"/>
    </row>
    <row r="69" spans="1:2" x14ac:dyDescent="0.2">
      <c r="A69" s="55" t="str">
        <f>'LC List'!J68</f>
        <v>65_0_140506____</v>
      </c>
      <c r="B69" s="9"/>
    </row>
    <row r="70" spans="1:2" x14ac:dyDescent="0.2">
      <c r="A70" s="55" t="str">
        <f>'LC List'!J69</f>
        <v>66_0_140506____</v>
      </c>
      <c r="B70" s="9"/>
    </row>
    <row r="71" spans="1:2" x14ac:dyDescent="0.2">
      <c r="A71" s="55" t="str">
        <f>'LC List'!J70</f>
        <v>67_0_140506____</v>
      </c>
      <c r="B71" s="9"/>
    </row>
    <row r="72" spans="1:2" x14ac:dyDescent="0.2">
      <c r="A72" s="55" t="str">
        <f>'LC List'!J71</f>
        <v>68_0_140506____</v>
      </c>
      <c r="B72" s="9"/>
    </row>
    <row r="73" spans="1:2" x14ac:dyDescent="0.2">
      <c r="A73" s="55" t="str">
        <f>'LC List'!J72</f>
        <v>69_0_140506____</v>
      </c>
      <c r="B73" s="9"/>
    </row>
    <row r="74" spans="1:2" x14ac:dyDescent="0.2">
      <c r="A74" s="55" t="str">
        <f>'LC List'!J73</f>
        <v>70_0_140506____</v>
      </c>
      <c r="B74" s="9"/>
    </row>
    <row r="75" spans="1:2" x14ac:dyDescent="0.2">
      <c r="A75" s="55" t="str">
        <f>'LC List'!J74</f>
        <v>71_0_140506____</v>
      </c>
      <c r="B75" s="9"/>
    </row>
    <row r="76" spans="1:2" x14ac:dyDescent="0.2">
      <c r="A76" s="55" t="str">
        <f>'LC List'!J75</f>
        <v>72_0_140506____</v>
      </c>
      <c r="B76" s="9"/>
    </row>
    <row r="77" spans="1:2" x14ac:dyDescent="0.2">
      <c r="A77" s="55" t="str">
        <f>'LC List'!J76</f>
        <v>73_0_140506____</v>
      </c>
      <c r="B77" s="9"/>
    </row>
    <row r="78" spans="1:2" x14ac:dyDescent="0.2">
      <c r="A78" s="55" t="str">
        <f>'LC List'!J77</f>
        <v>74_0_140506____</v>
      </c>
      <c r="B78" s="9"/>
    </row>
    <row r="79" spans="1:2" x14ac:dyDescent="0.2">
      <c r="A79" s="55" t="str">
        <f>'LC List'!J78</f>
        <v>75_0_140506____</v>
      </c>
      <c r="B79" s="9"/>
    </row>
    <row r="80" spans="1:2" x14ac:dyDescent="0.2">
      <c r="A80" s="55" t="str">
        <f>'LC List'!J79</f>
        <v>76_0_140506____</v>
      </c>
      <c r="B80" s="9"/>
    </row>
    <row r="81" spans="1:2" x14ac:dyDescent="0.2">
      <c r="A81" s="55" t="str">
        <f>'LC List'!J80</f>
        <v>77_0_140506____</v>
      </c>
      <c r="B81" s="9"/>
    </row>
    <row r="82" spans="1:2" x14ac:dyDescent="0.2">
      <c r="A82" s="55" t="str">
        <f>'LC List'!J81</f>
        <v>78_0_140506____</v>
      </c>
      <c r="B82" s="9"/>
    </row>
    <row r="83" spans="1:2" x14ac:dyDescent="0.2">
      <c r="A83" s="55" t="str">
        <f>'LC List'!J82</f>
        <v>79_0_140506____</v>
      </c>
      <c r="B83" s="9"/>
    </row>
    <row r="84" spans="1:2" x14ac:dyDescent="0.2">
      <c r="A84" s="55" t="str">
        <f>'LC List'!J83</f>
        <v>80_0_140506____</v>
      </c>
      <c r="B84" s="9"/>
    </row>
    <row r="85" spans="1:2" x14ac:dyDescent="0.2">
      <c r="A85" s="55" t="str">
        <f>'LC List'!J84</f>
        <v>81_0_140506____</v>
      </c>
      <c r="B85" s="9"/>
    </row>
    <row r="86" spans="1:2" x14ac:dyDescent="0.2">
      <c r="A86" s="55" t="str">
        <f>'LC List'!J85</f>
        <v>82_0_140506____</v>
      </c>
      <c r="B86" s="9"/>
    </row>
    <row r="87" spans="1:2" x14ac:dyDescent="0.2">
      <c r="A87" s="55" t="str">
        <f>'LC List'!J86</f>
        <v>83_0_140506____</v>
      </c>
      <c r="B87" s="9"/>
    </row>
    <row r="88" spans="1:2" x14ac:dyDescent="0.2">
      <c r="A88" s="55" t="str">
        <f>'LC List'!J87</f>
        <v>84_0_140506____</v>
      </c>
      <c r="B88" s="9"/>
    </row>
    <row r="89" spans="1:2" x14ac:dyDescent="0.2">
      <c r="A89" s="55" t="str">
        <f>'LC List'!J88</f>
        <v>85_0_140506____</v>
      </c>
      <c r="B89" s="9"/>
    </row>
    <row r="90" spans="1:2" x14ac:dyDescent="0.2">
      <c r="A90" s="55" t="str">
        <f>'LC List'!J89</f>
        <v>86_0_140506____</v>
      </c>
      <c r="B90" s="9"/>
    </row>
    <row r="91" spans="1:2" x14ac:dyDescent="0.2">
      <c r="A91" s="55" t="str">
        <f>'LC List'!J90</f>
        <v>87_0_140506____</v>
      </c>
      <c r="B91" s="9"/>
    </row>
    <row r="92" spans="1:2" x14ac:dyDescent="0.2">
      <c r="A92" s="55" t="str">
        <f>'LC List'!J91</f>
        <v>88_0_140506____</v>
      </c>
      <c r="B92" s="9"/>
    </row>
    <row r="93" spans="1:2" x14ac:dyDescent="0.2">
      <c r="A93" s="55" t="str">
        <f>'LC List'!J92</f>
        <v>89_0_140506____</v>
      </c>
      <c r="B93" s="9"/>
    </row>
    <row r="94" spans="1:2" x14ac:dyDescent="0.2">
      <c r="A94" s="55" t="str">
        <f>'LC List'!J93</f>
        <v>90_0_140506____</v>
      </c>
      <c r="B94" s="9"/>
    </row>
    <row r="95" spans="1:2" x14ac:dyDescent="0.2">
      <c r="A95" s="55" t="str">
        <f>'LC List'!J94</f>
        <v>91_0_140506____</v>
      </c>
      <c r="B95" s="9"/>
    </row>
    <row r="96" spans="1:2" x14ac:dyDescent="0.2">
      <c r="A96" s="55" t="str">
        <f>'LC List'!J95</f>
        <v>92_0_140506____</v>
      </c>
      <c r="B96" s="9"/>
    </row>
    <row r="97" spans="1:2" x14ac:dyDescent="0.2">
      <c r="A97" s="55" t="str">
        <f>'LC List'!J96</f>
        <v>93_0_140506____</v>
      </c>
      <c r="B97" s="9"/>
    </row>
    <row r="98" spans="1:2" x14ac:dyDescent="0.2">
      <c r="A98" s="55" t="str">
        <f>'LC List'!J97</f>
        <v>94_0_140506____</v>
      </c>
      <c r="B98" s="9"/>
    </row>
    <row r="99" spans="1:2" x14ac:dyDescent="0.2">
      <c r="A99" s="55" t="str">
        <f>'LC List'!J98</f>
        <v>95_0_140506____</v>
      </c>
      <c r="B99" s="9"/>
    </row>
    <row r="100" spans="1:2" x14ac:dyDescent="0.2">
      <c r="A100" s="55" t="str">
        <f>'LC List'!J99</f>
        <v>96_0_140506____</v>
      </c>
      <c r="B100" s="9"/>
    </row>
    <row r="101" spans="1:2" x14ac:dyDescent="0.2">
      <c r="A101" s="9"/>
    </row>
    <row r="102" spans="1:2" x14ac:dyDescent="0.2">
      <c r="A102" s="9"/>
    </row>
    <row r="103" spans="1:2" x14ac:dyDescent="0.2">
      <c r="A103" s="9"/>
    </row>
    <row r="104" spans="1:2" x14ac:dyDescent="0.2">
      <c r="A104" s="9"/>
    </row>
    <row r="105" spans="1:2" x14ac:dyDescent="0.2">
      <c r="A105" s="9"/>
    </row>
    <row r="106" spans="1:2" x14ac:dyDescent="0.2">
      <c r="A106" s="9"/>
    </row>
    <row r="107" spans="1:2" x14ac:dyDescent="0.2">
      <c r="A107" s="9"/>
    </row>
    <row r="108" spans="1:2" x14ac:dyDescent="0.2">
      <c r="A108" s="9"/>
    </row>
    <row r="109" spans="1:2" x14ac:dyDescent="0.2">
      <c r="A109" s="9"/>
    </row>
    <row r="110" spans="1:2" x14ac:dyDescent="0.2">
      <c r="A110" s="9"/>
    </row>
    <row r="111" spans="1:2" x14ac:dyDescent="0.2">
      <c r="A111" s="9"/>
    </row>
    <row r="112" spans="1:2" x14ac:dyDescent="0.2">
      <c r="A112" s="9"/>
    </row>
    <row r="113" spans="1:1" x14ac:dyDescent="0.2">
      <c r="A113" s="9"/>
    </row>
    <row r="114" spans="1:1" x14ac:dyDescent="0.2">
      <c r="A114" s="9"/>
    </row>
    <row r="115" spans="1:1" x14ac:dyDescent="0.2">
      <c r="A115" s="9"/>
    </row>
    <row r="116" spans="1:1" x14ac:dyDescent="0.2">
      <c r="A116" s="9"/>
    </row>
    <row r="117" spans="1:1" x14ac:dyDescent="0.2">
      <c r="A117" s="9"/>
    </row>
    <row r="118" spans="1:1" x14ac:dyDescent="0.2">
      <c r="A118" s="9"/>
    </row>
    <row r="119" spans="1:1" x14ac:dyDescent="0.2">
      <c r="A119" s="9"/>
    </row>
    <row r="120" spans="1:1" x14ac:dyDescent="0.2">
      <c r="A120" s="9"/>
    </row>
    <row r="121" spans="1:1" x14ac:dyDescent="0.2">
      <c r="A121" s="9"/>
    </row>
    <row r="122" spans="1:1" x14ac:dyDescent="0.2">
      <c r="A122" s="9"/>
    </row>
    <row r="123" spans="1:1" x14ac:dyDescent="0.2">
      <c r="A123" s="9"/>
    </row>
    <row r="124" spans="1:1" x14ac:dyDescent="0.2">
      <c r="A124" s="9"/>
    </row>
    <row r="125" spans="1:1" x14ac:dyDescent="0.2">
      <c r="A125" s="9"/>
    </row>
    <row r="126" spans="1:1" x14ac:dyDescent="0.2">
      <c r="A126" s="9"/>
    </row>
    <row r="127" spans="1:1" x14ac:dyDescent="0.2">
      <c r="A127" s="9"/>
    </row>
    <row r="128" spans="1:1" x14ac:dyDescent="0.2">
      <c r="A128" s="9"/>
    </row>
    <row r="129" spans="1:1" x14ac:dyDescent="0.2">
      <c r="A129" s="9"/>
    </row>
    <row r="130" spans="1:1" x14ac:dyDescent="0.2">
      <c r="A130" s="9"/>
    </row>
    <row r="131" spans="1:1" x14ac:dyDescent="0.2">
      <c r="A131" s="9"/>
    </row>
    <row r="132" spans="1:1" x14ac:dyDescent="0.2">
      <c r="A132" s="9"/>
    </row>
    <row r="133" spans="1:1" x14ac:dyDescent="0.2">
      <c r="A133" s="9"/>
    </row>
    <row r="134" spans="1:1" x14ac:dyDescent="0.2">
      <c r="A134" s="9"/>
    </row>
    <row r="135" spans="1:1" x14ac:dyDescent="0.2">
      <c r="A135" s="9"/>
    </row>
    <row r="136" spans="1:1" x14ac:dyDescent="0.2">
      <c r="A136" s="9"/>
    </row>
    <row r="137" spans="1:1" x14ac:dyDescent="0.2">
      <c r="A137" s="9"/>
    </row>
    <row r="138" spans="1:1" x14ac:dyDescent="0.2">
      <c r="A138" s="9"/>
    </row>
    <row r="139" spans="1:1" x14ac:dyDescent="0.2">
      <c r="A139" s="9"/>
    </row>
    <row r="140" spans="1:1" x14ac:dyDescent="0.2">
      <c r="A140" s="9"/>
    </row>
    <row r="141" spans="1:1" x14ac:dyDescent="0.2">
      <c r="A141" s="9"/>
    </row>
    <row r="142" spans="1:1" x14ac:dyDescent="0.2">
      <c r="A142" s="9"/>
    </row>
    <row r="143" spans="1:1" x14ac:dyDescent="0.2">
      <c r="A143" s="9"/>
    </row>
    <row r="144" spans="1:1" x14ac:dyDescent="0.2">
      <c r="A144" s="9"/>
    </row>
    <row r="145" spans="1:1" x14ac:dyDescent="0.2">
      <c r="A145" s="9"/>
    </row>
    <row r="146" spans="1:1" x14ac:dyDescent="0.2">
      <c r="A146" s="9"/>
    </row>
    <row r="147" spans="1:1" x14ac:dyDescent="0.2">
      <c r="A147" s="9"/>
    </row>
    <row r="148" spans="1:1" x14ac:dyDescent="0.2">
      <c r="A148" s="9"/>
    </row>
    <row r="149" spans="1:1" x14ac:dyDescent="0.2">
      <c r="A149" s="9"/>
    </row>
    <row r="150" spans="1:1" x14ac:dyDescent="0.2">
      <c r="A150" s="9"/>
    </row>
    <row r="151" spans="1:1" x14ac:dyDescent="0.2">
      <c r="A151" s="9"/>
    </row>
    <row r="152" spans="1:1" x14ac:dyDescent="0.2">
      <c r="A152" s="9"/>
    </row>
    <row r="153" spans="1:1" x14ac:dyDescent="0.2">
      <c r="A153" s="9"/>
    </row>
    <row r="154" spans="1:1" x14ac:dyDescent="0.2">
      <c r="A154" s="9"/>
    </row>
    <row r="155" spans="1:1" x14ac:dyDescent="0.2">
      <c r="A155" s="9"/>
    </row>
    <row r="156" spans="1:1" x14ac:dyDescent="0.2">
      <c r="A156" s="9"/>
    </row>
    <row r="157" spans="1:1" x14ac:dyDescent="0.2">
      <c r="A157" s="9"/>
    </row>
    <row r="158" spans="1:1" x14ac:dyDescent="0.2">
      <c r="A158" s="9"/>
    </row>
    <row r="159" spans="1:1" x14ac:dyDescent="0.2">
      <c r="A159" s="9"/>
    </row>
    <row r="160" spans="1:1" x14ac:dyDescent="0.2">
      <c r="A160" s="9"/>
    </row>
    <row r="161" spans="1:1" x14ac:dyDescent="0.2">
      <c r="A161" s="9"/>
    </row>
    <row r="162" spans="1:1" x14ac:dyDescent="0.2">
      <c r="A162" s="9"/>
    </row>
    <row r="163" spans="1:1" x14ac:dyDescent="0.2">
      <c r="A163" s="9"/>
    </row>
    <row r="164" spans="1:1" x14ac:dyDescent="0.2">
      <c r="A164" s="9"/>
    </row>
    <row r="165" spans="1:1" x14ac:dyDescent="0.2">
      <c r="A165" s="9"/>
    </row>
    <row r="166" spans="1:1" x14ac:dyDescent="0.2">
      <c r="A166" s="9"/>
    </row>
    <row r="167" spans="1:1" x14ac:dyDescent="0.2">
      <c r="A167" s="9"/>
    </row>
    <row r="168" spans="1:1" x14ac:dyDescent="0.2">
      <c r="A168" s="9"/>
    </row>
    <row r="169" spans="1:1" x14ac:dyDescent="0.2">
      <c r="A169" s="9"/>
    </row>
    <row r="170" spans="1:1" x14ac:dyDescent="0.2">
      <c r="A170" s="9"/>
    </row>
    <row r="171" spans="1:1" x14ac:dyDescent="0.2">
      <c r="A171" s="9"/>
    </row>
    <row r="172" spans="1:1" x14ac:dyDescent="0.2">
      <c r="A172" s="9"/>
    </row>
    <row r="173" spans="1:1" x14ac:dyDescent="0.2">
      <c r="A173" s="9"/>
    </row>
    <row r="174" spans="1:1" x14ac:dyDescent="0.2">
      <c r="A174" s="9"/>
    </row>
    <row r="175" spans="1:1" x14ac:dyDescent="0.2">
      <c r="A175" s="9"/>
    </row>
    <row r="176" spans="1:1" x14ac:dyDescent="0.2">
      <c r="A176" s="9"/>
    </row>
    <row r="177" spans="1:1" x14ac:dyDescent="0.2">
      <c r="A177" s="9"/>
    </row>
    <row r="178" spans="1:1" x14ac:dyDescent="0.2">
      <c r="A178" s="9"/>
    </row>
    <row r="179" spans="1:1" x14ac:dyDescent="0.2">
      <c r="A179" s="9"/>
    </row>
    <row r="180" spans="1:1" x14ac:dyDescent="0.2">
      <c r="A180" s="9"/>
    </row>
    <row r="181" spans="1:1" x14ac:dyDescent="0.2">
      <c r="A181" s="9"/>
    </row>
    <row r="182" spans="1:1" x14ac:dyDescent="0.2">
      <c r="A182" s="9"/>
    </row>
    <row r="183" spans="1:1" x14ac:dyDescent="0.2">
      <c r="A183" s="9"/>
    </row>
    <row r="184" spans="1:1" x14ac:dyDescent="0.2">
      <c r="A184" s="9"/>
    </row>
    <row r="185" spans="1:1" x14ac:dyDescent="0.2">
      <c r="A185" s="9"/>
    </row>
    <row r="186" spans="1:1" x14ac:dyDescent="0.2">
      <c r="A186" s="9"/>
    </row>
    <row r="187" spans="1:1" x14ac:dyDescent="0.2">
      <c r="A187" s="9"/>
    </row>
    <row r="188" spans="1:1" x14ac:dyDescent="0.2">
      <c r="A188" s="9"/>
    </row>
    <row r="189" spans="1:1" x14ac:dyDescent="0.2">
      <c r="A189" s="9"/>
    </row>
    <row r="190" spans="1:1" x14ac:dyDescent="0.2">
      <c r="A190" s="9"/>
    </row>
    <row r="191" spans="1:1" x14ac:dyDescent="0.2">
      <c r="A191" s="9"/>
    </row>
    <row r="192" spans="1:1" x14ac:dyDescent="0.2">
      <c r="A192" s="9"/>
    </row>
    <row r="193" spans="1:1" x14ac:dyDescent="0.2">
      <c r="A193" s="9"/>
    </row>
    <row r="194" spans="1:1" x14ac:dyDescent="0.2">
      <c r="A194" s="9"/>
    </row>
    <row r="195" spans="1:1" x14ac:dyDescent="0.2">
      <c r="A195" s="9"/>
    </row>
    <row r="196" spans="1:1" x14ac:dyDescent="0.2">
      <c r="A196" s="9"/>
    </row>
    <row r="197" spans="1:1" x14ac:dyDescent="0.2">
      <c r="A197" s="9"/>
    </row>
    <row r="198" spans="1:1" x14ac:dyDescent="0.2">
      <c r="A198" s="9"/>
    </row>
    <row r="199" spans="1:1" x14ac:dyDescent="0.2">
      <c r="A199" s="9"/>
    </row>
    <row r="200" spans="1:1" x14ac:dyDescent="0.2">
      <c r="A200" s="9"/>
    </row>
  </sheetData>
  <customSheetViews>
    <customSheetView guid="{5E68BFAA-02A3-468A-8EFD-948021A5A5EC}">
      <selection activeCell="B1" sqref="B1"/>
      <pageMargins left="0.75" right="0.75" top="1" bottom="1" header="0.5" footer="0.5"/>
      <headerFooter alignWithMargins="0"/>
    </customSheetView>
  </customSheetViews>
  <phoneticPr fontId="1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2DB6FB"/>
  </sheetPr>
  <dimension ref="A1:N200"/>
  <sheetViews>
    <sheetView workbookViewId="0">
      <selection activeCell="A5" sqref="A5"/>
    </sheetView>
  </sheetViews>
  <sheetFormatPr defaultColWidth="9.140625" defaultRowHeight="12.75" x14ac:dyDescent="0.2"/>
  <cols>
    <col min="1" max="1" width="18.42578125" style="10" bestFit="1" customWidth="1"/>
    <col min="2" max="2" width="5.42578125" style="17" bestFit="1" customWidth="1"/>
    <col min="3" max="3" width="15.85546875" style="15" bestFit="1" customWidth="1"/>
    <col min="4" max="4" width="11.5703125" style="18" bestFit="1" customWidth="1"/>
    <col min="5" max="5" width="9.140625" style="18"/>
    <col min="6" max="6" width="9.140625" style="18" bestFit="1" customWidth="1"/>
    <col min="7" max="7" width="9.140625" style="18"/>
    <col min="8" max="9" width="9.140625" style="18" bestFit="1" customWidth="1"/>
    <col min="10" max="10" width="9.140625" style="18"/>
    <col min="11" max="11" width="9.140625" style="18" bestFit="1" customWidth="1"/>
    <col min="12" max="12" width="10.42578125" style="18" bestFit="1" customWidth="1"/>
    <col min="13" max="13" width="9.140625" style="18" bestFit="1" customWidth="1"/>
    <col min="14" max="16384" width="9.140625" style="10"/>
  </cols>
  <sheetData>
    <row r="1" spans="1:14" ht="15" x14ac:dyDescent="0.25">
      <c r="A1" s="39" t="s">
        <v>168</v>
      </c>
      <c r="B1" s="48" t="s">
        <v>9</v>
      </c>
      <c r="C1" s="39" t="s">
        <v>10</v>
      </c>
      <c r="D1" s="83" t="s">
        <v>11</v>
      </c>
      <c r="E1" s="87" t="s">
        <v>11</v>
      </c>
      <c r="F1" s="83" t="s">
        <v>11</v>
      </c>
      <c r="G1" s="87" t="s">
        <v>11</v>
      </c>
      <c r="H1" s="83" t="s">
        <v>11</v>
      </c>
      <c r="I1" s="87" t="s">
        <v>11</v>
      </c>
      <c r="J1" s="83" t="s">
        <v>11</v>
      </c>
      <c r="K1" s="87" t="s">
        <v>11</v>
      </c>
      <c r="L1" s="83" t="s">
        <v>11</v>
      </c>
      <c r="M1" s="87" t="s">
        <v>11</v>
      </c>
      <c r="N1" s="83" t="s">
        <v>11</v>
      </c>
    </row>
    <row r="2" spans="1:14" ht="15.75" thickBot="1" x14ac:dyDescent="0.3">
      <c r="A2" s="47" t="s">
        <v>169</v>
      </c>
      <c r="B2" s="40" t="s">
        <v>171</v>
      </c>
      <c r="C2" s="47" t="s">
        <v>170</v>
      </c>
      <c r="D2" s="84" t="s">
        <v>23</v>
      </c>
      <c r="E2" s="88" t="s">
        <v>23</v>
      </c>
      <c r="F2" s="84" t="s">
        <v>23</v>
      </c>
      <c r="G2" s="88" t="s">
        <v>23</v>
      </c>
      <c r="H2" s="84" t="s">
        <v>23</v>
      </c>
      <c r="I2" s="88" t="s">
        <v>23</v>
      </c>
      <c r="J2" s="84" t="s">
        <v>23</v>
      </c>
      <c r="K2" s="88" t="s">
        <v>23</v>
      </c>
      <c r="L2" s="84" t="s">
        <v>23</v>
      </c>
      <c r="M2" s="88" t="s">
        <v>23</v>
      </c>
      <c r="N2" s="84" t="s">
        <v>23</v>
      </c>
    </row>
    <row r="3" spans="1:14" ht="22.5" x14ac:dyDescent="0.25">
      <c r="A3" s="11"/>
      <c r="B3" s="12"/>
      <c r="C3" s="11"/>
      <c r="D3" s="85" t="s">
        <v>13</v>
      </c>
      <c r="E3" s="89" t="s">
        <v>14</v>
      </c>
      <c r="F3" s="85" t="s">
        <v>15</v>
      </c>
      <c r="G3" s="89" t="s">
        <v>16</v>
      </c>
      <c r="H3" s="85" t="s">
        <v>17</v>
      </c>
      <c r="I3" s="89" t="s">
        <v>18</v>
      </c>
      <c r="J3" s="85" t="s">
        <v>19</v>
      </c>
      <c r="K3" s="89" t="s">
        <v>20</v>
      </c>
      <c r="L3" s="85" t="s">
        <v>41</v>
      </c>
      <c r="M3" s="89" t="s">
        <v>42</v>
      </c>
      <c r="N3" s="85" t="s">
        <v>40</v>
      </c>
    </row>
    <row r="4" spans="1:14" ht="15.75" thickBot="1" x14ac:dyDescent="0.3">
      <c r="A4" s="13"/>
      <c r="B4" s="14"/>
      <c r="C4" s="13"/>
      <c r="D4" s="86" t="s">
        <v>21</v>
      </c>
      <c r="E4" s="90" t="s">
        <v>21</v>
      </c>
      <c r="F4" s="86" t="s">
        <v>21</v>
      </c>
      <c r="G4" s="90" t="s">
        <v>21</v>
      </c>
      <c r="H4" s="86" t="s">
        <v>21</v>
      </c>
      <c r="I4" s="90" t="s">
        <v>21</v>
      </c>
      <c r="J4" s="86" t="s">
        <v>21</v>
      </c>
      <c r="K4" s="90" t="s">
        <v>22</v>
      </c>
      <c r="L4" s="86" t="s">
        <v>21</v>
      </c>
      <c r="M4" s="90" t="s">
        <v>21</v>
      </c>
      <c r="N4" s="86" t="s">
        <v>21</v>
      </c>
    </row>
    <row r="5" spans="1:14" x14ac:dyDescent="0.2">
      <c r="A5" s="54" t="str">
        <f>'LC List'!J4</f>
        <v>1_0_140506_sAA2178_300L_0-_1</v>
      </c>
      <c r="B5" s="24">
        <f>'L2 Results (mM )'!B5</f>
        <v>0</v>
      </c>
      <c r="C5" s="15">
        <f>'L2 Results (mM )'!C5</f>
        <v>0</v>
      </c>
      <c r="D5" s="16">
        <f>'L2 Results (mM )'!D5/1000*180.16</f>
        <v>0</v>
      </c>
      <c r="E5" s="16">
        <f>'L2 Results (mM )'!E5/1000*46.07</f>
        <v>0</v>
      </c>
      <c r="F5" s="16">
        <f>'L2 Results (mM )'!F5/1000*92.09</f>
        <v>0</v>
      </c>
      <c r="G5" s="16">
        <f>'L2 Results (mM )'!G5/1000*59.05</f>
        <v>0</v>
      </c>
      <c r="H5" s="16">
        <f>'L2 Results (mM )'!H5/1000*45.03</f>
        <v>0</v>
      </c>
      <c r="I5" s="16">
        <f>'L2 Results (mM )'!I5/1000*117.09</f>
        <v>0</v>
      </c>
      <c r="J5" s="16">
        <f>'L2 Results (mM )'!J5/1000*89.08</f>
        <v>0</v>
      </c>
      <c r="K5" s="16">
        <f>'L2 Results (mM )'!K5/1000*87.06</f>
        <v>0</v>
      </c>
      <c r="L5" s="16">
        <f>'L2 Results (mM )'!L5/1000*150.13</f>
        <v>0</v>
      </c>
      <c r="M5" s="16">
        <f>'L2 Results (mM )'!M5/1000*152.15</f>
        <v>0</v>
      </c>
      <c r="N5" s="16">
        <f>'L2 Results (mM )'!N5/1000*342.3</f>
        <v>0</v>
      </c>
    </row>
    <row r="6" spans="1:14" x14ac:dyDescent="0.2">
      <c r="A6" s="54" t="str">
        <f>'LC List'!J5</f>
        <v>2_0_140506_sAA2178_300L_0+_2</v>
      </c>
      <c r="B6" s="17">
        <f>'L2 Results (mM )'!B6</f>
        <v>0</v>
      </c>
      <c r="C6" s="15">
        <f>'L2 Results (mM )'!C6</f>
        <v>0</v>
      </c>
      <c r="D6" s="16">
        <f>'L2 Results (mM )'!D6/1000*180.16</f>
        <v>0</v>
      </c>
      <c r="E6" s="16">
        <f>'L2 Results (mM )'!E6/1000*46.07</f>
        <v>0</v>
      </c>
      <c r="F6" s="16">
        <f>'L2 Results (mM )'!F6/1000*92.09</f>
        <v>0</v>
      </c>
      <c r="G6" s="16">
        <f>'L2 Results (mM )'!G6/1000*59.05</f>
        <v>0</v>
      </c>
      <c r="H6" s="16">
        <f>'L2 Results (mM )'!H6/1000*45.03</f>
        <v>0</v>
      </c>
      <c r="I6" s="16">
        <f>'L2 Results (mM )'!I6/1000*117.09</f>
        <v>0</v>
      </c>
      <c r="J6" s="16">
        <f>'L2 Results (mM )'!J6/1000*89.08</f>
        <v>0</v>
      </c>
      <c r="K6" s="16">
        <f>'L2 Results (mM )'!K6/1000*87.06</f>
        <v>0</v>
      </c>
      <c r="L6" s="16">
        <f>'L2 Results (mM )'!L6/1000*150.13</f>
        <v>0</v>
      </c>
      <c r="M6" s="16">
        <f>'L2 Results (mM )'!M6/1000*152.15</f>
        <v>0</v>
      </c>
      <c r="N6" s="16">
        <f>'L2 Results (mM )'!N6/1000*342.3</f>
        <v>0</v>
      </c>
    </row>
    <row r="7" spans="1:14" x14ac:dyDescent="0.2">
      <c r="A7" s="54" t="str">
        <f>'LC List'!J6</f>
        <v>3_0_140506_sAA2178_300L_3_3</v>
      </c>
      <c r="B7" s="17">
        <f>'L2 Results (mM )'!B7</f>
        <v>0</v>
      </c>
      <c r="C7" s="15">
        <f>'L2 Results (mM )'!C7</f>
        <v>0</v>
      </c>
      <c r="D7" s="16">
        <f>'L2 Results (mM )'!D7/1000*180.16</f>
        <v>0</v>
      </c>
      <c r="E7" s="16">
        <f>'L2 Results (mM )'!E7/1000*46.07</f>
        <v>0</v>
      </c>
      <c r="F7" s="16">
        <f>'L2 Results (mM )'!F7/1000*92.09</f>
        <v>0</v>
      </c>
      <c r="G7" s="16">
        <f>'L2 Results (mM )'!G7/1000*59.05</f>
        <v>0</v>
      </c>
      <c r="H7" s="16">
        <f>'L2 Results (mM )'!H7/1000*45.03</f>
        <v>0</v>
      </c>
      <c r="I7" s="16">
        <f>'L2 Results (mM )'!I7/1000*117.09</f>
        <v>0</v>
      </c>
      <c r="J7" s="16">
        <f>'L2 Results (mM )'!J7/1000*89.08</f>
        <v>0</v>
      </c>
      <c r="K7" s="16">
        <f>'L2 Results (mM )'!K7/1000*87.06</f>
        <v>0</v>
      </c>
      <c r="L7" s="16">
        <f>'L2 Results (mM )'!L7/1000*150.13</f>
        <v>0</v>
      </c>
      <c r="M7" s="16">
        <f>'L2 Results (mM )'!M7/1000*152.15</f>
        <v>0</v>
      </c>
      <c r="N7" s="16">
        <f>'L2 Results (mM )'!N7/1000*342.3</f>
        <v>0</v>
      </c>
    </row>
    <row r="8" spans="1:14" x14ac:dyDescent="0.2">
      <c r="A8" s="54" t="str">
        <f>'LC List'!J7</f>
        <v>4_0_140506_sAA2178_300L_6_4</v>
      </c>
      <c r="B8" s="17">
        <f>'L2 Results (mM )'!B8</f>
        <v>0</v>
      </c>
      <c r="C8" s="15">
        <f>'L2 Results (mM )'!C8</f>
        <v>0</v>
      </c>
      <c r="D8" s="16">
        <f>'L2 Results (mM )'!D8/1000*180.16</f>
        <v>0</v>
      </c>
      <c r="E8" s="16">
        <f>'L2 Results (mM )'!E8/1000*46.07</f>
        <v>0</v>
      </c>
      <c r="F8" s="16">
        <f>'L2 Results (mM )'!F8/1000*92.09</f>
        <v>0</v>
      </c>
      <c r="G8" s="16">
        <f>'L2 Results (mM )'!G8/1000*59.05</f>
        <v>0</v>
      </c>
      <c r="H8" s="16">
        <f>'L2 Results (mM )'!H8/1000*45.03</f>
        <v>0</v>
      </c>
      <c r="I8" s="16">
        <f>'L2 Results (mM )'!I8/1000*117.09</f>
        <v>0</v>
      </c>
      <c r="J8" s="16">
        <f>'L2 Results (mM )'!J8/1000*89.08</f>
        <v>0</v>
      </c>
      <c r="K8" s="16">
        <f>'L2 Results (mM )'!K8/1000*87.06</f>
        <v>0</v>
      </c>
      <c r="L8" s="16">
        <f>'L2 Results (mM )'!L8/1000*150.13</f>
        <v>0</v>
      </c>
      <c r="M8" s="16">
        <f>'L2 Results (mM )'!M8/1000*152.15</f>
        <v>0</v>
      </c>
      <c r="N8" s="16">
        <f>'L2 Results (mM )'!N8/1000*342.3</f>
        <v>0</v>
      </c>
    </row>
    <row r="9" spans="1:14" x14ac:dyDescent="0.2">
      <c r="A9" s="54" t="str">
        <f>'LC List'!J8</f>
        <v>5_0_140506_sAA2178_300L_9_5</v>
      </c>
      <c r="B9" s="17">
        <f>'L2 Results (mM )'!B9</f>
        <v>0</v>
      </c>
      <c r="C9" s="15">
        <f>'L2 Results (mM )'!C9</f>
        <v>0</v>
      </c>
      <c r="D9" s="16">
        <f>'L2 Results (mM )'!D9/1000*180.16</f>
        <v>0</v>
      </c>
      <c r="E9" s="16">
        <f>'L2 Results (mM )'!E9/1000*46.07</f>
        <v>0</v>
      </c>
      <c r="F9" s="16">
        <f>'L2 Results (mM )'!F9/1000*92.09</f>
        <v>0</v>
      </c>
      <c r="G9" s="16">
        <f>'L2 Results (mM )'!G9/1000*59.05</f>
        <v>0</v>
      </c>
      <c r="H9" s="16">
        <f>'L2 Results (mM )'!H9/1000*45.03</f>
        <v>0</v>
      </c>
      <c r="I9" s="16">
        <f>'L2 Results (mM )'!I9/1000*117.09</f>
        <v>0</v>
      </c>
      <c r="J9" s="16">
        <f>'L2 Results (mM )'!J9/1000*89.08</f>
        <v>0</v>
      </c>
      <c r="K9" s="16">
        <f>'L2 Results (mM )'!K9/1000*87.06</f>
        <v>0</v>
      </c>
      <c r="L9" s="16">
        <f>'L2 Results (mM )'!L9/1000*150.13</f>
        <v>0</v>
      </c>
      <c r="M9" s="16">
        <f>'L2 Results (mM )'!M9/1000*152.15</f>
        <v>0</v>
      </c>
      <c r="N9" s="16">
        <f>'L2 Results (mM )'!N9/1000*342.3</f>
        <v>0</v>
      </c>
    </row>
    <row r="10" spans="1:14" x14ac:dyDescent="0.2">
      <c r="A10" s="54" t="str">
        <f>'LC List'!J9</f>
        <v>6_0_140506_sAA2178_300L_12_6</v>
      </c>
      <c r="B10" s="17">
        <f>'L2 Results (mM )'!B10</f>
        <v>0</v>
      </c>
      <c r="C10" s="15">
        <f>'L2 Results (mM )'!C10</f>
        <v>0</v>
      </c>
      <c r="D10" s="16">
        <f>'L2 Results (mM )'!D10/1000*180.16</f>
        <v>0</v>
      </c>
      <c r="E10" s="16">
        <f>'L2 Results (mM )'!E10/1000*46.07</f>
        <v>0</v>
      </c>
      <c r="F10" s="16">
        <f>'L2 Results (mM )'!F10/1000*92.09</f>
        <v>0</v>
      </c>
      <c r="G10" s="16">
        <f>'L2 Results (mM )'!G10/1000*59.05</f>
        <v>0</v>
      </c>
      <c r="H10" s="16">
        <f>'L2 Results (mM )'!H10/1000*45.03</f>
        <v>0</v>
      </c>
      <c r="I10" s="16">
        <f>'L2 Results (mM )'!I10/1000*117.09</f>
        <v>0</v>
      </c>
      <c r="J10" s="16">
        <f>'L2 Results (mM )'!J10/1000*89.08</f>
        <v>0</v>
      </c>
      <c r="K10" s="16">
        <f>'L2 Results (mM )'!K10/1000*87.06</f>
        <v>0</v>
      </c>
      <c r="L10" s="16">
        <f>'L2 Results (mM )'!L10/1000*150.13</f>
        <v>0</v>
      </c>
      <c r="M10" s="16">
        <f>'L2 Results (mM )'!M10/1000*152.15</f>
        <v>0</v>
      </c>
      <c r="N10" s="16">
        <f>'L2 Results (mM )'!N10/1000*342.3</f>
        <v>0</v>
      </c>
    </row>
    <row r="11" spans="1:14" x14ac:dyDescent="0.2">
      <c r="A11" s="54" t="str">
        <f>'LC List'!J10</f>
        <v>7_0_140506_sAA2178_300L_14.5_7</v>
      </c>
      <c r="B11" s="17">
        <f>'L2 Results (mM )'!B11</f>
        <v>0</v>
      </c>
      <c r="C11" s="15">
        <f>'L2 Results (mM )'!C11</f>
        <v>0</v>
      </c>
      <c r="D11" s="16">
        <f>'L2 Results (mM )'!D11/1000*180.16</f>
        <v>0</v>
      </c>
      <c r="E11" s="16">
        <f>'L2 Results (mM )'!E11/1000*46.07</f>
        <v>0</v>
      </c>
      <c r="F11" s="16">
        <f>'L2 Results (mM )'!F11/1000*92.09</f>
        <v>0</v>
      </c>
      <c r="G11" s="16">
        <f>'L2 Results (mM )'!G11/1000*59.05</f>
        <v>0</v>
      </c>
      <c r="H11" s="16">
        <f>'L2 Results (mM )'!H11/1000*45.03</f>
        <v>0</v>
      </c>
      <c r="I11" s="16">
        <f>'L2 Results (mM )'!I11/1000*117.09</f>
        <v>0</v>
      </c>
      <c r="J11" s="16">
        <f>'L2 Results (mM )'!J11/1000*89.08</f>
        <v>0</v>
      </c>
      <c r="K11" s="16">
        <f>'L2 Results (mM )'!K11/1000*87.06</f>
        <v>0</v>
      </c>
      <c r="L11" s="16">
        <f>'L2 Results (mM )'!L11/1000*150.13</f>
        <v>0</v>
      </c>
      <c r="M11" s="16">
        <f>'L2 Results (mM )'!M11/1000*152.15</f>
        <v>0</v>
      </c>
      <c r="N11" s="16">
        <f>'L2 Results (mM )'!N11/1000*342.3</f>
        <v>0</v>
      </c>
    </row>
    <row r="12" spans="1:14" x14ac:dyDescent="0.2">
      <c r="A12" s="54" t="str">
        <f>'LC List'!J11</f>
        <v>8_0_140506_sAA2178_300L_20.5_8</v>
      </c>
      <c r="B12" s="17">
        <f>'L2 Results (mM )'!B12</f>
        <v>0</v>
      </c>
      <c r="C12" s="15">
        <f>'L2 Results (mM )'!C12</f>
        <v>0</v>
      </c>
      <c r="D12" s="16">
        <f>'L2 Results (mM )'!D12/1000*180.16</f>
        <v>0</v>
      </c>
      <c r="E12" s="16">
        <f>'L2 Results (mM )'!E12/1000*46.07</f>
        <v>0</v>
      </c>
      <c r="F12" s="16">
        <f>'L2 Results (mM )'!F12/1000*92.09</f>
        <v>0</v>
      </c>
      <c r="G12" s="16">
        <f>'L2 Results (mM )'!G12/1000*59.05</f>
        <v>0</v>
      </c>
      <c r="H12" s="16">
        <f>'L2 Results (mM )'!H12/1000*45.03</f>
        <v>0</v>
      </c>
      <c r="I12" s="16">
        <f>'L2 Results (mM )'!I12/1000*117.09</f>
        <v>0</v>
      </c>
      <c r="J12" s="16">
        <f>'L2 Results (mM )'!J12/1000*89.08</f>
        <v>0</v>
      </c>
      <c r="K12" s="16">
        <f>'L2 Results (mM )'!K12/1000*87.06</f>
        <v>0</v>
      </c>
      <c r="L12" s="16">
        <f>'L2 Results (mM )'!L12/1000*150.13</f>
        <v>0</v>
      </c>
      <c r="M12" s="16">
        <f>'L2 Results (mM )'!M12/1000*152.15</f>
        <v>0</v>
      </c>
      <c r="N12" s="16">
        <f>'L2 Results (mM )'!N12/1000*342.3</f>
        <v>0</v>
      </c>
    </row>
    <row r="13" spans="1:14" x14ac:dyDescent="0.2">
      <c r="A13" s="54" t="str">
        <f>'LC List'!J12</f>
        <v>9_0_140506_sAA2178_300L_26.5_9</v>
      </c>
      <c r="B13" s="17">
        <f>'L2 Results (mM )'!B13</f>
        <v>0</v>
      </c>
      <c r="C13" s="15">
        <f>'L2 Results (mM )'!C13</f>
        <v>0</v>
      </c>
      <c r="D13" s="16">
        <f>'L2 Results (mM )'!D13/1000*180.16</f>
        <v>0</v>
      </c>
      <c r="E13" s="16">
        <f>'L2 Results (mM )'!E13/1000*46.07</f>
        <v>0</v>
      </c>
      <c r="F13" s="16">
        <f>'L2 Results (mM )'!F13/1000*92.09</f>
        <v>0</v>
      </c>
      <c r="G13" s="16">
        <f>'L2 Results (mM )'!G13/1000*59.05</f>
        <v>0</v>
      </c>
      <c r="H13" s="16">
        <f>'L2 Results (mM )'!H13/1000*45.03</f>
        <v>0</v>
      </c>
      <c r="I13" s="16">
        <f>'L2 Results (mM )'!I13/1000*117.09</f>
        <v>0</v>
      </c>
      <c r="J13" s="16">
        <f>'L2 Results (mM )'!J13/1000*89.08</f>
        <v>0</v>
      </c>
      <c r="K13" s="16">
        <f>'L2 Results (mM )'!K13/1000*87.06</f>
        <v>0</v>
      </c>
      <c r="L13" s="16">
        <f>'L2 Results (mM )'!L13/1000*150.13</f>
        <v>0</v>
      </c>
      <c r="M13" s="16">
        <f>'L2 Results (mM )'!M13/1000*152.15</f>
        <v>0</v>
      </c>
      <c r="N13" s="16">
        <f>'L2 Results (mM )'!N13/1000*342.3</f>
        <v>0</v>
      </c>
    </row>
    <row r="14" spans="1:14" x14ac:dyDescent="0.2">
      <c r="A14" s="54" t="str">
        <f>'LC List'!J13</f>
        <v>10_0_140506_sAA2178_300L_32.5_10</v>
      </c>
      <c r="B14" s="17">
        <f>'L2 Results (mM )'!B14</f>
        <v>0</v>
      </c>
      <c r="C14" s="15">
        <f>'L2 Results (mM )'!C14</f>
        <v>0</v>
      </c>
      <c r="D14" s="16">
        <f>'L2 Results (mM )'!D14/1000*180.16</f>
        <v>0</v>
      </c>
      <c r="E14" s="16">
        <f>'L2 Results (mM )'!E14/1000*46.07</f>
        <v>0</v>
      </c>
      <c r="F14" s="16">
        <f>'L2 Results (mM )'!F14/1000*92.09</f>
        <v>0</v>
      </c>
      <c r="G14" s="16">
        <f>'L2 Results (mM )'!G14/1000*59.05</f>
        <v>0</v>
      </c>
      <c r="H14" s="16">
        <f>'L2 Results (mM )'!H14/1000*45.03</f>
        <v>0</v>
      </c>
      <c r="I14" s="16">
        <f>'L2 Results (mM )'!I14/1000*117.09</f>
        <v>0</v>
      </c>
      <c r="J14" s="16">
        <f>'L2 Results (mM )'!J14/1000*89.08</f>
        <v>0</v>
      </c>
      <c r="K14" s="16">
        <f>'L2 Results (mM )'!K14/1000*87.06</f>
        <v>0</v>
      </c>
      <c r="L14" s="16">
        <f>'L2 Results (mM )'!L14/1000*150.13</f>
        <v>0</v>
      </c>
      <c r="M14" s="16">
        <f>'L2 Results (mM )'!M14/1000*152.15</f>
        <v>0</v>
      </c>
      <c r="N14" s="16">
        <f>'L2 Results (mM )'!N14/1000*342.3</f>
        <v>0</v>
      </c>
    </row>
    <row r="15" spans="1:14" x14ac:dyDescent="0.2">
      <c r="A15" s="54" t="str">
        <f>'LC List'!J14</f>
        <v>11_0_140506_sAA2178_300L_38.5_11</v>
      </c>
      <c r="B15" s="17">
        <f>'L2 Results (mM )'!B15</f>
        <v>0</v>
      </c>
      <c r="C15" s="15">
        <f>'L2 Results (mM )'!C15</f>
        <v>0</v>
      </c>
      <c r="D15" s="16">
        <f>'L2 Results (mM )'!D15/1000*180.16</f>
        <v>0</v>
      </c>
      <c r="E15" s="16">
        <f>'L2 Results (mM )'!E15/1000*46.07</f>
        <v>0</v>
      </c>
      <c r="F15" s="16">
        <f>'L2 Results (mM )'!F15/1000*92.09</f>
        <v>0</v>
      </c>
      <c r="G15" s="16">
        <f>'L2 Results (mM )'!G15/1000*59.05</f>
        <v>0</v>
      </c>
      <c r="H15" s="16">
        <f>'L2 Results (mM )'!H15/1000*45.03</f>
        <v>0</v>
      </c>
      <c r="I15" s="16">
        <f>'L2 Results (mM )'!I15/1000*117.09</f>
        <v>0</v>
      </c>
      <c r="J15" s="16">
        <f>'L2 Results (mM )'!J15/1000*89.08</f>
        <v>0</v>
      </c>
      <c r="K15" s="16">
        <f>'L2 Results (mM )'!K15/1000*87.06</f>
        <v>0</v>
      </c>
      <c r="L15" s="16">
        <f>'L2 Results (mM )'!L15/1000*150.13</f>
        <v>0</v>
      </c>
      <c r="M15" s="16">
        <f>'L2 Results (mM )'!M15/1000*152.15</f>
        <v>0</v>
      </c>
      <c r="N15" s="16">
        <f>'L2 Results (mM )'!N15/1000*342.3</f>
        <v>0</v>
      </c>
    </row>
    <row r="16" spans="1:14" x14ac:dyDescent="0.2">
      <c r="A16" s="54" t="str">
        <f>'LC List'!J15</f>
        <v>12_0_140506_sAA2178_300L_45_12</v>
      </c>
      <c r="B16" s="17">
        <f>'L2 Results (mM )'!B16</f>
        <v>0</v>
      </c>
      <c r="C16" s="15">
        <f>'L2 Results (mM )'!C16</f>
        <v>0</v>
      </c>
      <c r="D16" s="16">
        <f>'L2 Results (mM )'!D16/1000*180.16</f>
        <v>0</v>
      </c>
      <c r="E16" s="16">
        <f>'L2 Results (mM )'!E16/1000*46.07</f>
        <v>0</v>
      </c>
      <c r="F16" s="16">
        <f>'L2 Results (mM )'!F16/1000*92.09</f>
        <v>0</v>
      </c>
      <c r="G16" s="16">
        <f>'L2 Results (mM )'!G16/1000*59.05</f>
        <v>0</v>
      </c>
      <c r="H16" s="16">
        <f>'L2 Results (mM )'!H16/1000*45.03</f>
        <v>0</v>
      </c>
      <c r="I16" s="16">
        <f>'L2 Results (mM )'!I16/1000*117.09</f>
        <v>0</v>
      </c>
      <c r="J16" s="16">
        <f>'L2 Results (mM )'!J16/1000*89.08</f>
        <v>0</v>
      </c>
      <c r="K16" s="16">
        <f>'L2 Results (mM )'!K16/1000*87.06</f>
        <v>0</v>
      </c>
      <c r="L16" s="16">
        <f>'L2 Results (mM )'!L16/1000*150.13</f>
        <v>0</v>
      </c>
      <c r="M16" s="16">
        <f>'L2 Results (mM )'!M16/1000*152.15</f>
        <v>0</v>
      </c>
      <c r="N16" s="16">
        <f>'L2 Results (mM )'!N16/1000*342.3</f>
        <v>0</v>
      </c>
    </row>
    <row r="17" spans="1:14" x14ac:dyDescent="0.2">
      <c r="A17" s="54" t="str">
        <f>'LC List'!J16</f>
        <v>13_0_140506_sAA2178_300L_50.5_13</v>
      </c>
      <c r="B17" s="17">
        <f>'L2 Results (mM )'!B17</f>
        <v>0</v>
      </c>
      <c r="C17" s="15">
        <f>'L2 Results (mM )'!C17</f>
        <v>0</v>
      </c>
      <c r="D17" s="16">
        <f>'L2 Results (mM )'!D17/1000*180.16</f>
        <v>0</v>
      </c>
      <c r="E17" s="16">
        <f>'L2 Results (mM )'!E17/1000*46.07</f>
        <v>0</v>
      </c>
      <c r="F17" s="16">
        <f>'L2 Results (mM )'!F17/1000*92.09</f>
        <v>0</v>
      </c>
      <c r="G17" s="16">
        <f>'L2 Results (mM )'!G17/1000*59.05</f>
        <v>0</v>
      </c>
      <c r="H17" s="16">
        <f>'L2 Results (mM )'!H17/1000*45.03</f>
        <v>0</v>
      </c>
      <c r="I17" s="16">
        <f>'L2 Results (mM )'!I17/1000*117.09</f>
        <v>0</v>
      </c>
      <c r="J17" s="16">
        <f>'L2 Results (mM )'!J17/1000*89.08</f>
        <v>0</v>
      </c>
      <c r="K17" s="16">
        <f>'L2 Results (mM )'!K17/1000*87.06</f>
        <v>0</v>
      </c>
      <c r="L17" s="16">
        <f>'L2 Results (mM )'!L17/1000*150.13</f>
        <v>0</v>
      </c>
      <c r="M17" s="16">
        <f>'L2 Results (mM )'!M17/1000*152.15</f>
        <v>0</v>
      </c>
      <c r="N17" s="16">
        <f>'L2 Results (mM )'!N17/1000*342.3</f>
        <v>0</v>
      </c>
    </row>
    <row r="18" spans="1:14" x14ac:dyDescent="0.2">
      <c r="A18" s="54" t="str">
        <f>'LC List'!J17</f>
        <v>14_0_140506_sAA2178_300L_57_14</v>
      </c>
      <c r="B18" s="17">
        <f>'L2 Results (mM )'!B18</f>
        <v>0</v>
      </c>
      <c r="C18" s="15">
        <f>'L2 Results (mM )'!C18</f>
        <v>0</v>
      </c>
      <c r="D18" s="16">
        <f>'L2 Results (mM )'!D18/1000*180.16</f>
        <v>0</v>
      </c>
      <c r="E18" s="16">
        <f>'L2 Results (mM )'!E18/1000*46.07</f>
        <v>0</v>
      </c>
      <c r="F18" s="16">
        <f>'L2 Results (mM )'!F18/1000*92.09</f>
        <v>0</v>
      </c>
      <c r="G18" s="16">
        <f>'L2 Results (mM )'!G18/1000*59.05</f>
        <v>0</v>
      </c>
      <c r="H18" s="16">
        <f>'L2 Results (mM )'!H18/1000*45.03</f>
        <v>0</v>
      </c>
      <c r="I18" s="16">
        <f>'L2 Results (mM )'!I18/1000*117.09</f>
        <v>0</v>
      </c>
      <c r="J18" s="16">
        <f>'L2 Results (mM )'!J18/1000*89.08</f>
        <v>0</v>
      </c>
      <c r="K18" s="16">
        <f>'L2 Results (mM )'!K18/1000*87.06</f>
        <v>0</v>
      </c>
      <c r="L18" s="16">
        <f>'L2 Results (mM )'!L18/1000*150.13</f>
        <v>0</v>
      </c>
      <c r="M18" s="16">
        <f>'L2 Results (mM )'!M18/1000*152.15</f>
        <v>0</v>
      </c>
      <c r="N18" s="16">
        <f>'L2 Results (mM )'!N18/1000*342.3</f>
        <v>0</v>
      </c>
    </row>
    <row r="19" spans="1:14" x14ac:dyDescent="0.2">
      <c r="A19" s="54" t="str">
        <f>'LC List'!J18</f>
        <v>15_0_140506____</v>
      </c>
      <c r="B19" s="17">
        <f>'L2 Results (mM )'!B19</f>
        <v>0</v>
      </c>
      <c r="C19" s="15">
        <f>'L2 Results (mM )'!C19</f>
        <v>0</v>
      </c>
      <c r="D19" s="16">
        <f>'L2 Results (mM )'!D19/1000*180.16</f>
        <v>0</v>
      </c>
      <c r="E19" s="16">
        <f>'L2 Results (mM )'!E19/1000*46.07</f>
        <v>0</v>
      </c>
      <c r="F19" s="16">
        <f>'L2 Results (mM )'!F19/1000*92.09</f>
        <v>0</v>
      </c>
      <c r="G19" s="16">
        <f>'L2 Results (mM )'!G19/1000*59.05</f>
        <v>0</v>
      </c>
      <c r="H19" s="16">
        <f>'L2 Results (mM )'!H19/1000*45.03</f>
        <v>0</v>
      </c>
      <c r="I19" s="16">
        <f>'L2 Results (mM )'!I19/1000*117.09</f>
        <v>0</v>
      </c>
      <c r="J19" s="16">
        <f>'L2 Results (mM )'!J19/1000*89.08</f>
        <v>0</v>
      </c>
      <c r="K19" s="16">
        <f>'L2 Results (mM )'!K19/1000*87.06</f>
        <v>0</v>
      </c>
      <c r="L19" s="16">
        <f>'L2 Results (mM )'!L19/1000*150.13</f>
        <v>0</v>
      </c>
      <c r="M19" s="16">
        <f>'L2 Results (mM )'!M19/1000*152.15</f>
        <v>0</v>
      </c>
      <c r="N19" s="16">
        <f>'L2 Results (mM )'!N19/1000*342.3</f>
        <v>0</v>
      </c>
    </row>
    <row r="20" spans="1:14" x14ac:dyDescent="0.2">
      <c r="A20" s="54" t="str">
        <f>'LC List'!J19</f>
        <v>16_0_140506____</v>
      </c>
      <c r="B20" s="17">
        <f>'L2 Results (mM )'!B20</f>
        <v>0</v>
      </c>
      <c r="C20" s="15">
        <f>'L2 Results (mM )'!C20</f>
        <v>0</v>
      </c>
      <c r="D20" s="16">
        <f>'L2 Results (mM )'!D20/1000*180.16</f>
        <v>0</v>
      </c>
      <c r="E20" s="16">
        <f>'L2 Results (mM )'!E20/1000*46.07</f>
        <v>0</v>
      </c>
      <c r="F20" s="16">
        <f>'L2 Results (mM )'!F20/1000*92.09</f>
        <v>0</v>
      </c>
      <c r="G20" s="16">
        <f>'L2 Results (mM )'!G20/1000*59.05</f>
        <v>0</v>
      </c>
      <c r="H20" s="16">
        <f>'L2 Results (mM )'!H20/1000*45.03</f>
        <v>0</v>
      </c>
      <c r="I20" s="16">
        <f>'L2 Results (mM )'!I20/1000*117.09</f>
        <v>0</v>
      </c>
      <c r="J20" s="16">
        <f>'L2 Results (mM )'!J20/1000*89.08</f>
        <v>0</v>
      </c>
      <c r="K20" s="16">
        <f>'L2 Results (mM )'!K20/1000*87.06</f>
        <v>0</v>
      </c>
      <c r="L20" s="16">
        <f>'L2 Results (mM )'!L20/1000*150.13</f>
        <v>0</v>
      </c>
      <c r="M20" s="16">
        <f>'L2 Results (mM )'!M20/1000*152.15</f>
        <v>0</v>
      </c>
      <c r="N20" s="16">
        <f>'L2 Results (mM )'!N20/1000*342.3</f>
        <v>0</v>
      </c>
    </row>
    <row r="21" spans="1:14" x14ac:dyDescent="0.2">
      <c r="A21" s="54" t="str">
        <f>'LC List'!J20</f>
        <v>17_0_140506____</v>
      </c>
      <c r="B21" s="17">
        <f>'L2 Results (mM )'!B21</f>
        <v>0</v>
      </c>
      <c r="C21" s="15">
        <f>'L2 Results (mM )'!C21</f>
        <v>0</v>
      </c>
      <c r="D21" s="16">
        <f>'L2 Results (mM )'!D21/1000*180.16</f>
        <v>0</v>
      </c>
      <c r="E21" s="16">
        <f>'L2 Results (mM )'!E21/1000*46.07</f>
        <v>0</v>
      </c>
      <c r="F21" s="16">
        <f>'L2 Results (mM )'!F21/1000*92.09</f>
        <v>0</v>
      </c>
      <c r="G21" s="16">
        <f>'L2 Results (mM )'!G21/1000*59.05</f>
        <v>0</v>
      </c>
      <c r="H21" s="16">
        <f>'L2 Results (mM )'!H21/1000*45.03</f>
        <v>0</v>
      </c>
      <c r="I21" s="16">
        <f>'L2 Results (mM )'!I21/1000*117.09</f>
        <v>0</v>
      </c>
      <c r="J21" s="16">
        <f>'L2 Results (mM )'!J21/1000*89.08</f>
        <v>0</v>
      </c>
      <c r="K21" s="16">
        <f>'L2 Results (mM )'!K21/1000*87.06</f>
        <v>0</v>
      </c>
      <c r="L21" s="16">
        <f>'L2 Results (mM )'!L21/1000*150.13</f>
        <v>0</v>
      </c>
      <c r="M21" s="16">
        <f>'L2 Results (mM )'!M21/1000*152.15</f>
        <v>0</v>
      </c>
      <c r="N21" s="16">
        <f>'L2 Results (mM )'!N21/1000*342.3</f>
        <v>0</v>
      </c>
    </row>
    <row r="22" spans="1:14" x14ac:dyDescent="0.2">
      <c r="A22" s="54" t="str">
        <f>'LC List'!J21</f>
        <v>18_0_140506____</v>
      </c>
      <c r="B22" s="17">
        <f>'L2 Results (mM )'!B22</f>
        <v>0</v>
      </c>
      <c r="C22" s="15">
        <f>'L2 Results (mM )'!C22</f>
        <v>0</v>
      </c>
      <c r="D22" s="16">
        <f>'L2 Results (mM )'!D22/1000*180.16</f>
        <v>0</v>
      </c>
      <c r="E22" s="16">
        <f>'L2 Results (mM )'!E22/1000*46.07</f>
        <v>0</v>
      </c>
      <c r="F22" s="16">
        <f>'L2 Results (mM )'!F22/1000*92.09</f>
        <v>0</v>
      </c>
      <c r="G22" s="16">
        <f>'L2 Results (mM )'!G22/1000*59.05</f>
        <v>0</v>
      </c>
      <c r="H22" s="16">
        <f>'L2 Results (mM )'!H22/1000*45.03</f>
        <v>0</v>
      </c>
      <c r="I22" s="16">
        <f>'L2 Results (mM )'!I22/1000*117.09</f>
        <v>0</v>
      </c>
      <c r="J22" s="16">
        <f>'L2 Results (mM )'!J22/1000*89.08</f>
        <v>0</v>
      </c>
      <c r="K22" s="16">
        <f>'L2 Results (mM )'!K22/1000*87.06</f>
        <v>0</v>
      </c>
      <c r="L22" s="16">
        <f>'L2 Results (mM )'!L22/1000*150.13</f>
        <v>0</v>
      </c>
      <c r="M22" s="16">
        <f>'L2 Results (mM )'!M22/1000*152.15</f>
        <v>0</v>
      </c>
      <c r="N22" s="16">
        <f>'L2 Results (mM )'!N22/1000*342.3</f>
        <v>0</v>
      </c>
    </row>
    <row r="23" spans="1:14" x14ac:dyDescent="0.2">
      <c r="A23" s="54" t="str">
        <f>'LC List'!J22</f>
        <v>19_0_140506____</v>
      </c>
      <c r="B23" s="17">
        <f>'L2 Results (mM )'!B23</f>
        <v>0</v>
      </c>
      <c r="C23" s="15">
        <f>'L2 Results (mM )'!C23</f>
        <v>0</v>
      </c>
      <c r="D23" s="16">
        <f>'L2 Results (mM )'!D23/1000*180.16</f>
        <v>0</v>
      </c>
      <c r="E23" s="16">
        <f>'L2 Results (mM )'!E23/1000*46.07</f>
        <v>0</v>
      </c>
      <c r="F23" s="16">
        <f>'L2 Results (mM )'!F23/1000*92.09</f>
        <v>0</v>
      </c>
      <c r="G23" s="16">
        <f>'L2 Results (mM )'!G23/1000*59.05</f>
        <v>0</v>
      </c>
      <c r="H23" s="16">
        <f>'L2 Results (mM )'!H23/1000*45.03</f>
        <v>0</v>
      </c>
      <c r="I23" s="16">
        <f>'L2 Results (mM )'!I23/1000*117.09</f>
        <v>0</v>
      </c>
      <c r="J23" s="16">
        <f>'L2 Results (mM )'!J23/1000*89.08</f>
        <v>0</v>
      </c>
      <c r="K23" s="16">
        <f>'L2 Results (mM )'!K23/1000*87.06</f>
        <v>0</v>
      </c>
      <c r="L23" s="16">
        <f>'L2 Results (mM )'!L23/1000*150.13</f>
        <v>0</v>
      </c>
      <c r="M23" s="16">
        <f>'L2 Results (mM )'!M23/1000*152.15</f>
        <v>0</v>
      </c>
      <c r="N23" s="16">
        <f>'L2 Results (mM )'!N23/1000*342.3</f>
        <v>0</v>
      </c>
    </row>
    <row r="24" spans="1:14" x14ac:dyDescent="0.2">
      <c r="A24" s="54" t="str">
        <f>'LC List'!J23</f>
        <v>20_0_140506____</v>
      </c>
      <c r="B24" s="17">
        <f>'L2 Results (mM )'!B24</f>
        <v>0</v>
      </c>
      <c r="C24" s="15">
        <f>'L2 Results (mM )'!C24</f>
        <v>0</v>
      </c>
      <c r="D24" s="16">
        <f>'L2 Results (mM )'!D24/1000*180.16</f>
        <v>0</v>
      </c>
      <c r="E24" s="16">
        <f>'L2 Results (mM )'!E24/1000*46.07</f>
        <v>0</v>
      </c>
      <c r="F24" s="16">
        <f>'L2 Results (mM )'!F24/1000*92.09</f>
        <v>0</v>
      </c>
      <c r="G24" s="16">
        <f>'L2 Results (mM )'!G24/1000*59.05</f>
        <v>0</v>
      </c>
      <c r="H24" s="16">
        <f>'L2 Results (mM )'!H24/1000*45.03</f>
        <v>0</v>
      </c>
      <c r="I24" s="16">
        <f>'L2 Results (mM )'!I24/1000*117.09</f>
        <v>0</v>
      </c>
      <c r="J24" s="16">
        <f>'L2 Results (mM )'!J24/1000*89.08</f>
        <v>0</v>
      </c>
      <c r="K24" s="16">
        <f>'L2 Results (mM )'!K24/1000*87.06</f>
        <v>0</v>
      </c>
      <c r="L24" s="16">
        <f>'L2 Results (mM )'!L24/1000*150.13</f>
        <v>0</v>
      </c>
      <c r="M24" s="16">
        <f>'L2 Results (mM )'!M24/1000*152.15</f>
        <v>0</v>
      </c>
      <c r="N24" s="16">
        <f>'L2 Results (mM )'!N24/1000*342.3</f>
        <v>0</v>
      </c>
    </row>
    <row r="25" spans="1:14" x14ac:dyDescent="0.2">
      <c r="A25" s="54" t="str">
        <f>'LC List'!J24</f>
        <v>21_0_140506____</v>
      </c>
      <c r="B25" s="17">
        <f>'L2 Results (mM )'!B25</f>
        <v>0</v>
      </c>
      <c r="C25" s="15">
        <f>'L2 Results (mM )'!C25</f>
        <v>0</v>
      </c>
      <c r="D25" s="16">
        <f>'L2 Results (mM )'!D25/1000*180.16</f>
        <v>0</v>
      </c>
      <c r="E25" s="16">
        <f>'L2 Results (mM )'!E25/1000*46.07</f>
        <v>0</v>
      </c>
      <c r="F25" s="16">
        <f>'L2 Results (mM )'!F25/1000*92.09</f>
        <v>0</v>
      </c>
      <c r="G25" s="16">
        <f>'L2 Results (mM )'!G25/1000*59.05</f>
        <v>0</v>
      </c>
      <c r="H25" s="16">
        <f>'L2 Results (mM )'!H25/1000*45.03</f>
        <v>0</v>
      </c>
      <c r="I25" s="16">
        <f>'L2 Results (mM )'!I25/1000*117.09</f>
        <v>0</v>
      </c>
      <c r="J25" s="16">
        <f>'L2 Results (mM )'!J25/1000*89.08</f>
        <v>0</v>
      </c>
      <c r="K25" s="16">
        <f>'L2 Results (mM )'!K25/1000*87.06</f>
        <v>0</v>
      </c>
      <c r="L25" s="16">
        <f>'L2 Results (mM )'!L25/1000*150.13</f>
        <v>0</v>
      </c>
      <c r="M25" s="16">
        <f>'L2 Results (mM )'!M25/1000*152.15</f>
        <v>0</v>
      </c>
      <c r="N25" s="16">
        <f>'L2 Results (mM )'!N25/1000*342.3</f>
        <v>0</v>
      </c>
    </row>
    <row r="26" spans="1:14" x14ac:dyDescent="0.2">
      <c r="A26" s="54" t="str">
        <f>'LC List'!J25</f>
        <v>22_0_140506____</v>
      </c>
      <c r="B26" s="17">
        <f>'L2 Results (mM )'!B26</f>
        <v>0</v>
      </c>
      <c r="C26" s="15">
        <f>'L2 Results (mM )'!C26</f>
        <v>0</v>
      </c>
      <c r="D26" s="16">
        <f>'L2 Results (mM )'!D26/1000*180.16</f>
        <v>0</v>
      </c>
      <c r="E26" s="16">
        <f>'L2 Results (mM )'!E26/1000*46.07</f>
        <v>0</v>
      </c>
      <c r="F26" s="16">
        <f>'L2 Results (mM )'!F26/1000*92.09</f>
        <v>0</v>
      </c>
      <c r="G26" s="16">
        <f>'L2 Results (mM )'!G26/1000*59.05</f>
        <v>0</v>
      </c>
      <c r="H26" s="16">
        <f>'L2 Results (mM )'!H26/1000*45.03</f>
        <v>0</v>
      </c>
      <c r="I26" s="16">
        <f>'L2 Results (mM )'!I26/1000*117.09</f>
        <v>0</v>
      </c>
      <c r="J26" s="16">
        <f>'L2 Results (mM )'!J26/1000*89.08</f>
        <v>0</v>
      </c>
      <c r="K26" s="16">
        <f>'L2 Results (mM )'!K26/1000*87.06</f>
        <v>0</v>
      </c>
      <c r="L26" s="16">
        <f>'L2 Results (mM )'!L26/1000*150.13</f>
        <v>0</v>
      </c>
      <c r="M26" s="16">
        <f>'L2 Results (mM )'!M26/1000*152.15</f>
        <v>0</v>
      </c>
      <c r="N26" s="16">
        <f>'L2 Results (mM )'!N26/1000*342.3</f>
        <v>0</v>
      </c>
    </row>
    <row r="27" spans="1:14" x14ac:dyDescent="0.2">
      <c r="A27" s="54" t="str">
        <f>'LC List'!J26</f>
        <v>23_0_140506____</v>
      </c>
      <c r="B27" s="17">
        <f>'L2 Results (mM )'!B27</f>
        <v>0</v>
      </c>
      <c r="C27" s="15">
        <f>'L2 Results (mM )'!C27</f>
        <v>0</v>
      </c>
      <c r="D27" s="16">
        <f>'L2 Results (mM )'!D27/1000*180.16</f>
        <v>0</v>
      </c>
      <c r="E27" s="16">
        <f>'L2 Results (mM )'!E27/1000*46.07</f>
        <v>0</v>
      </c>
      <c r="F27" s="16">
        <f>'L2 Results (mM )'!F27/1000*92.09</f>
        <v>0</v>
      </c>
      <c r="G27" s="16">
        <f>'L2 Results (mM )'!G27/1000*59.05</f>
        <v>0</v>
      </c>
      <c r="H27" s="16">
        <f>'L2 Results (mM )'!H27/1000*45.03</f>
        <v>0</v>
      </c>
      <c r="I27" s="16">
        <f>'L2 Results (mM )'!I27/1000*117.09</f>
        <v>0</v>
      </c>
      <c r="J27" s="16">
        <f>'L2 Results (mM )'!J27/1000*89.08</f>
        <v>0</v>
      </c>
      <c r="K27" s="16">
        <f>'L2 Results (mM )'!K27/1000*87.06</f>
        <v>0</v>
      </c>
      <c r="L27" s="16">
        <f>'L2 Results (mM )'!L27/1000*150.13</f>
        <v>0</v>
      </c>
      <c r="M27" s="16">
        <f>'L2 Results (mM )'!M27/1000*152.15</f>
        <v>0</v>
      </c>
      <c r="N27" s="16">
        <f>'L2 Results (mM )'!N27/1000*342.3</f>
        <v>0</v>
      </c>
    </row>
    <row r="28" spans="1:14" x14ac:dyDescent="0.2">
      <c r="A28" s="54" t="str">
        <f>'LC List'!J27</f>
        <v>24_0_140506____</v>
      </c>
      <c r="B28" s="17">
        <f>'L2 Results (mM )'!B28</f>
        <v>0</v>
      </c>
      <c r="C28" s="15">
        <f>'L2 Results (mM )'!C28</f>
        <v>0</v>
      </c>
      <c r="D28" s="16">
        <f>'L2 Results (mM )'!D28/1000*180.16</f>
        <v>0</v>
      </c>
      <c r="E28" s="16">
        <f>'L2 Results (mM )'!E28/1000*46.07</f>
        <v>0</v>
      </c>
      <c r="F28" s="16">
        <f>'L2 Results (mM )'!F28/1000*92.09</f>
        <v>0</v>
      </c>
      <c r="G28" s="16">
        <f>'L2 Results (mM )'!G28/1000*59.05</f>
        <v>0</v>
      </c>
      <c r="H28" s="16">
        <f>'L2 Results (mM )'!H28/1000*45.03</f>
        <v>0</v>
      </c>
      <c r="I28" s="16">
        <f>'L2 Results (mM )'!I28/1000*117.09</f>
        <v>0</v>
      </c>
      <c r="J28" s="16">
        <f>'L2 Results (mM )'!J28/1000*89.08</f>
        <v>0</v>
      </c>
      <c r="K28" s="16">
        <f>'L2 Results (mM )'!K28/1000*87.06</f>
        <v>0</v>
      </c>
      <c r="L28" s="16">
        <f>'L2 Results (mM )'!L28/1000*150.13</f>
        <v>0</v>
      </c>
      <c r="M28" s="16">
        <f>'L2 Results (mM )'!M28/1000*152.15</f>
        <v>0</v>
      </c>
      <c r="N28" s="16">
        <f>'L2 Results (mM )'!N28/1000*342.3</f>
        <v>0</v>
      </c>
    </row>
    <row r="29" spans="1:14" x14ac:dyDescent="0.2">
      <c r="A29" s="54" t="str">
        <f>'LC List'!J28</f>
        <v>25_0_140506____</v>
      </c>
      <c r="B29" s="17">
        <f>'L2 Results (mM )'!B29</f>
        <v>0</v>
      </c>
      <c r="C29" s="15">
        <f>'L2 Results (mM )'!C29</f>
        <v>0</v>
      </c>
      <c r="D29" s="16">
        <f>'L2 Results (mM )'!D29/1000*180.16</f>
        <v>0</v>
      </c>
      <c r="E29" s="16">
        <f>'L2 Results (mM )'!E29/1000*46.07</f>
        <v>0</v>
      </c>
      <c r="F29" s="16">
        <f>'L2 Results (mM )'!F29/1000*92.09</f>
        <v>0</v>
      </c>
      <c r="G29" s="16">
        <f>'L2 Results (mM )'!G29/1000*59.05</f>
        <v>0</v>
      </c>
      <c r="H29" s="16">
        <f>'L2 Results (mM )'!H29/1000*45.03</f>
        <v>0</v>
      </c>
      <c r="I29" s="16">
        <f>'L2 Results (mM )'!I29/1000*117.09</f>
        <v>0</v>
      </c>
      <c r="J29" s="16">
        <f>'L2 Results (mM )'!J29/1000*89.08</f>
        <v>0</v>
      </c>
      <c r="K29" s="16">
        <f>'L2 Results (mM )'!K29/1000*87.06</f>
        <v>0</v>
      </c>
      <c r="L29" s="16">
        <f>'L2 Results (mM )'!L29/1000*150.13</f>
        <v>0</v>
      </c>
      <c r="M29" s="16">
        <f>'L2 Results (mM )'!M29/1000*152.15</f>
        <v>0</v>
      </c>
      <c r="N29" s="16">
        <f>'L2 Results (mM )'!N29/1000*342.3</f>
        <v>0</v>
      </c>
    </row>
    <row r="30" spans="1:14" x14ac:dyDescent="0.2">
      <c r="A30" s="54" t="str">
        <f>'LC List'!J29</f>
        <v>26_0_140506____</v>
      </c>
      <c r="B30" s="17">
        <f>'L2 Results (mM )'!B30</f>
        <v>0</v>
      </c>
      <c r="C30" s="15">
        <f>'L2 Results (mM )'!C30</f>
        <v>0</v>
      </c>
      <c r="D30" s="16">
        <f>'L2 Results (mM )'!D30/1000*180.16</f>
        <v>0</v>
      </c>
      <c r="E30" s="16">
        <f>'L2 Results (mM )'!E30/1000*46.07</f>
        <v>0</v>
      </c>
      <c r="F30" s="16">
        <f>'L2 Results (mM )'!F30/1000*92.09</f>
        <v>0</v>
      </c>
      <c r="G30" s="16">
        <f>'L2 Results (mM )'!G30/1000*59.05</f>
        <v>0</v>
      </c>
      <c r="H30" s="16">
        <f>'L2 Results (mM )'!H30/1000*45.03</f>
        <v>0</v>
      </c>
      <c r="I30" s="16">
        <f>'L2 Results (mM )'!I30/1000*117.09</f>
        <v>0</v>
      </c>
      <c r="J30" s="16">
        <f>'L2 Results (mM )'!J30/1000*89.08</f>
        <v>0</v>
      </c>
      <c r="K30" s="16">
        <f>'L2 Results (mM )'!K30/1000*87.06</f>
        <v>0</v>
      </c>
      <c r="L30" s="16">
        <f>'L2 Results (mM )'!L30/1000*150.13</f>
        <v>0</v>
      </c>
      <c r="M30" s="16">
        <f>'L2 Results (mM )'!M30/1000*152.15</f>
        <v>0</v>
      </c>
      <c r="N30" s="16">
        <f>'L2 Results (mM )'!N30/1000*342.3</f>
        <v>0</v>
      </c>
    </row>
    <row r="31" spans="1:14" x14ac:dyDescent="0.2">
      <c r="A31" s="54" t="str">
        <f>'LC List'!J30</f>
        <v>27_0_140506____</v>
      </c>
      <c r="B31" s="17">
        <f>'L2 Results (mM )'!B31</f>
        <v>0</v>
      </c>
      <c r="C31" s="15">
        <f>'L2 Results (mM )'!C31</f>
        <v>0</v>
      </c>
      <c r="D31" s="16">
        <f>'L2 Results (mM )'!D31/1000*180.16</f>
        <v>0</v>
      </c>
      <c r="E31" s="16">
        <f>'L2 Results (mM )'!E31/1000*46.07</f>
        <v>0</v>
      </c>
      <c r="F31" s="16">
        <f>'L2 Results (mM )'!F31/1000*92.09</f>
        <v>0</v>
      </c>
      <c r="G31" s="16">
        <f>'L2 Results (mM )'!G31/1000*59.05</f>
        <v>0</v>
      </c>
      <c r="H31" s="16">
        <f>'L2 Results (mM )'!H31/1000*45.03</f>
        <v>0</v>
      </c>
      <c r="I31" s="16">
        <f>'L2 Results (mM )'!I31/1000*117.09</f>
        <v>0</v>
      </c>
      <c r="J31" s="16">
        <f>'L2 Results (mM )'!J31/1000*89.08</f>
        <v>0</v>
      </c>
      <c r="K31" s="16">
        <f>'L2 Results (mM )'!K31/1000*87.06</f>
        <v>0</v>
      </c>
      <c r="L31" s="16">
        <f>'L2 Results (mM )'!L31/1000*150.13</f>
        <v>0</v>
      </c>
      <c r="M31" s="16">
        <f>'L2 Results (mM )'!M31/1000*152.15</f>
        <v>0</v>
      </c>
      <c r="N31" s="16">
        <f>'L2 Results (mM )'!N31/1000*342.3</f>
        <v>0</v>
      </c>
    </row>
    <row r="32" spans="1:14" x14ac:dyDescent="0.2">
      <c r="A32" s="54" t="str">
        <f>'LC List'!J31</f>
        <v>28_0_140506____</v>
      </c>
      <c r="B32" s="17">
        <f>'L2 Results (mM )'!B32</f>
        <v>0</v>
      </c>
      <c r="C32" s="15">
        <f>'L2 Results (mM )'!C32</f>
        <v>0</v>
      </c>
      <c r="D32" s="16">
        <f>'L2 Results (mM )'!D32/1000*180.16</f>
        <v>0</v>
      </c>
      <c r="E32" s="16">
        <f>'L2 Results (mM )'!E32/1000*46.07</f>
        <v>0</v>
      </c>
      <c r="F32" s="16">
        <f>'L2 Results (mM )'!F32/1000*92.09</f>
        <v>0</v>
      </c>
      <c r="G32" s="16">
        <f>'L2 Results (mM )'!G32/1000*59.05</f>
        <v>0</v>
      </c>
      <c r="H32" s="16">
        <f>'L2 Results (mM )'!H32/1000*45.03</f>
        <v>0</v>
      </c>
      <c r="I32" s="16">
        <f>'L2 Results (mM )'!I32/1000*117.09</f>
        <v>0</v>
      </c>
      <c r="J32" s="16">
        <f>'L2 Results (mM )'!J32/1000*89.08</f>
        <v>0</v>
      </c>
      <c r="K32" s="16">
        <f>'L2 Results (mM )'!K32/1000*87.06</f>
        <v>0</v>
      </c>
      <c r="L32" s="16">
        <f>'L2 Results (mM )'!L32/1000*150.13</f>
        <v>0</v>
      </c>
      <c r="M32" s="16">
        <f>'L2 Results (mM )'!M32/1000*152.15</f>
        <v>0</v>
      </c>
      <c r="N32" s="16">
        <f>'L2 Results (mM )'!N32/1000*342.3</f>
        <v>0</v>
      </c>
    </row>
    <row r="33" spans="1:14" x14ac:dyDescent="0.2">
      <c r="A33" s="54" t="str">
        <f>'LC List'!J32</f>
        <v>29_0_140506____</v>
      </c>
      <c r="B33" s="17">
        <f>'L2 Results (mM )'!B33</f>
        <v>0</v>
      </c>
      <c r="C33" s="15">
        <f>'L2 Results (mM )'!C33</f>
        <v>0</v>
      </c>
      <c r="D33" s="16">
        <f>'L2 Results (mM )'!D33/1000*180.16</f>
        <v>0</v>
      </c>
      <c r="E33" s="16">
        <f>'L2 Results (mM )'!E33/1000*46.07</f>
        <v>0</v>
      </c>
      <c r="F33" s="16">
        <f>'L2 Results (mM )'!F33/1000*92.09</f>
        <v>0</v>
      </c>
      <c r="G33" s="16">
        <f>'L2 Results (mM )'!G33/1000*59.05</f>
        <v>0</v>
      </c>
      <c r="H33" s="16">
        <f>'L2 Results (mM )'!H33/1000*45.03</f>
        <v>0</v>
      </c>
      <c r="I33" s="16">
        <f>'L2 Results (mM )'!I33/1000*117.09</f>
        <v>0</v>
      </c>
      <c r="J33" s="16">
        <f>'L2 Results (mM )'!J33/1000*89.08</f>
        <v>0</v>
      </c>
      <c r="K33" s="16">
        <f>'L2 Results (mM )'!K33/1000*87.06</f>
        <v>0</v>
      </c>
      <c r="L33" s="16">
        <f>'L2 Results (mM )'!L33/1000*150.13</f>
        <v>0</v>
      </c>
      <c r="M33" s="16">
        <f>'L2 Results (mM )'!M33/1000*152.15</f>
        <v>0</v>
      </c>
      <c r="N33" s="16">
        <f>'L2 Results (mM )'!N33/1000*342.3</f>
        <v>0</v>
      </c>
    </row>
    <row r="34" spans="1:14" x14ac:dyDescent="0.2">
      <c r="A34" s="54" t="str">
        <f>'LC List'!J33</f>
        <v>30_0_140506____</v>
      </c>
      <c r="B34" s="17">
        <f>'L2 Results (mM )'!B34</f>
        <v>0</v>
      </c>
      <c r="C34" s="15">
        <f>'L2 Results (mM )'!C34</f>
        <v>0</v>
      </c>
      <c r="D34" s="16">
        <f>'L2 Results (mM )'!D34/1000*180.16</f>
        <v>0</v>
      </c>
      <c r="E34" s="16">
        <f>'L2 Results (mM )'!E34/1000*46.07</f>
        <v>0</v>
      </c>
      <c r="F34" s="16">
        <f>'L2 Results (mM )'!F34/1000*92.09</f>
        <v>0</v>
      </c>
      <c r="G34" s="16">
        <f>'L2 Results (mM )'!G34/1000*59.05</f>
        <v>0</v>
      </c>
      <c r="H34" s="16">
        <f>'L2 Results (mM )'!H34/1000*45.03</f>
        <v>0</v>
      </c>
      <c r="I34" s="16">
        <f>'L2 Results (mM )'!I34/1000*117.09</f>
        <v>0</v>
      </c>
      <c r="J34" s="16">
        <f>'L2 Results (mM )'!J34/1000*89.08</f>
        <v>0</v>
      </c>
      <c r="K34" s="16">
        <f>'L2 Results (mM )'!K34/1000*87.06</f>
        <v>0</v>
      </c>
      <c r="L34" s="16">
        <f>'L2 Results (mM )'!L34/1000*150.13</f>
        <v>0</v>
      </c>
      <c r="M34" s="16">
        <f>'L2 Results (mM )'!M34/1000*152.15</f>
        <v>0</v>
      </c>
      <c r="N34" s="16">
        <f>'L2 Results (mM )'!N34/1000*342.3</f>
        <v>0</v>
      </c>
    </row>
    <row r="35" spans="1:14" x14ac:dyDescent="0.2">
      <c r="A35" s="54" t="str">
        <f>'LC List'!J34</f>
        <v>31_0_140506____</v>
      </c>
      <c r="B35" s="17">
        <f>'L2 Results (mM )'!B35</f>
        <v>0</v>
      </c>
      <c r="C35" s="15">
        <f>'L2 Results (mM )'!C35</f>
        <v>0</v>
      </c>
      <c r="D35" s="16">
        <f>'L2 Results (mM )'!D35/1000*180.16</f>
        <v>0</v>
      </c>
      <c r="E35" s="16">
        <f>'L2 Results (mM )'!E35/1000*46.07</f>
        <v>0</v>
      </c>
      <c r="F35" s="16">
        <f>'L2 Results (mM )'!F35/1000*92.09</f>
        <v>0</v>
      </c>
      <c r="G35" s="16">
        <f>'L2 Results (mM )'!G35/1000*59.05</f>
        <v>0</v>
      </c>
      <c r="H35" s="16">
        <f>'L2 Results (mM )'!H35/1000*45.03</f>
        <v>0</v>
      </c>
      <c r="I35" s="16">
        <f>'L2 Results (mM )'!I35/1000*117.09</f>
        <v>0</v>
      </c>
      <c r="J35" s="16">
        <f>'L2 Results (mM )'!J35/1000*89.08</f>
        <v>0</v>
      </c>
      <c r="K35" s="16">
        <f>'L2 Results (mM )'!K35/1000*87.06</f>
        <v>0</v>
      </c>
      <c r="L35" s="16">
        <f>'L2 Results (mM )'!L35/1000*150.13</f>
        <v>0</v>
      </c>
      <c r="M35" s="16">
        <f>'L2 Results (mM )'!M35/1000*152.15</f>
        <v>0</v>
      </c>
      <c r="N35" s="16">
        <f>'L2 Results (mM )'!N35/1000*342.3</f>
        <v>0</v>
      </c>
    </row>
    <row r="36" spans="1:14" x14ac:dyDescent="0.2">
      <c r="A36" s="54" t="str">
        <f>'LC List'!J35</f>
        <v>32_0_140506____</v>
      </c>
      <c r="B36" s="17">
        <f>'L2 Results (mM )'!B36</f>
        <v>0</v>
      </c>
      <c r="C36" s="15">
        <f>'L2 Results (mM )'!C36</f>
        <v>0</v>
      </c>
      <c r="D36" s="16">
        <f>'L2 Results (mM )'!D36/1000*180.16</f>
        <v>0</v>
      </c>
      <c r="E36" s="16">
        <f>'L2 Results (mM )'!E36/1000*46.07</f>
        <v>0</v>
      </c>
      <c r="F36" s="16">
        <f>'L2 Results (mM )'!F36/1000*92.09</f>
        <v>0</v>
      </c>
      <c r="G36" s="16">
        <f>'L2 Results (mM )'!G36/1000*59.05</f>
        <v>0</v>
      </c>
      <c r="H36" s="16">
        <f>'L2 Results (mM )'!H36/1000*45.03</f>
        <v>0</v>
      </c>
      <c r="I36" s="16">
        <f>'L2 Results (mM )'!I36/1000*117.09</f>
        <v>0</v>
      </c>
      <c r="J36" s="16">
        <f>'L2 Results (mM )'!J36/1000*89.08</f>
        <v>0</v>
      </c>
      <c r="K36" s="16">
        <f>'L2 Results (mM )'!K36/1000*87.06</f>
        <v>0</v>
      </c>
      <c r="L36" s="16">
        <f>'L2 Results (mM )'!L36/1000*150.13</f>
        <v>0</v>
      </c>
      <c r="M36" s="16">
        <f>'L2 Results (mM )'!M36/1000*152.15</f>
        <v>0</v>
      </c>
      <c r="N36" s="16">
        <f>'L2 Results (mM )'!N36/1000*342.3</f>
        <v>0</v>
      </c>
    </row>
    <row r="37" spans="1:14" x14ac:dyDescent="0.2">
      <c r="A37" s="54" t="str">
        <f>'LC List'!J36</f>
        <v>33_0_140506____</v>
      </c>
      <c r="B37" s="17">
        <f>'L2 Results (mM )'!B37</f>
        <v>0</v>
      </c>
      <c r="C37" s="15">
        <f>'L2 Results (mM )'!C37</f>
        <v>0</v>
      </c>
      <c r="D37" s="16">
        <f>'L2 Results (mM )'!D37/1000*180.16</f>
        <v>0</v>
      </c>
      <c r="E37" s="16">
        <f>'L2 Results (mM )'!E37/1000*46.07</f>
        <v>0</v>
      </c>
      <c r="F37" s="16">
        <f>'L2 Results (mM )'!F37/1000*92.09</f>
        <v>0</v>
      </c>
      <c r="G37" s="16">
        <f>'L2 Results (mM )'!G37/1000*59.05</f>
        <v>0</v>
      </c>
      <c r="H37" s="16">
        <f>'L2 Results (mM )'!H37/1000*45.03</f>
        <v>0</v>
      </c>
      <c r="I37" s="16">
        <f>'L2 Results (mM )'!I37/1000*117.09</f>
        <v>0</v>
      </c>
      <c r="J37" s="16">
        <f>'L2 Results (mM )'!J37/1000*89.08</f>
        <v>0</v>
      </c>
      <c r="K37" s="16">
        <f>'L2 Results (mM )'!K37/1000*87.06</f>
        <v>0</v>
      </c>
      <c r="L37" s="16">
        <f>'L2 Results (mM )'!L37/1000*150.13</f>
        <v>0</v>
      </c>
      <c r="M37" s="16">
        <f>'L2 Results (mM )'!M37/1000*152.15</f>
        <v>0</v>
      </c>
      <c r="N37" s="16">
        <f>'L2 Results (mM )'!N37/1000*342.3</f>
        <v>0</v>
      </c>
    </row>
    <row r="38" spans="1:14" x14ac:dyDescent="0.2">
      <c r="A38" s="54" t="str">
        <f>'LC List'!J37</f>
        <v>34_0_140506____</v>
      </c>
      <c r="B38" s="17">
        <f>'L2 Results (mM )'!B38</f>
        <v>0</v>
      </c>
      <c r="C38" s="15">
        <f>'L2 Results (mM )'!C38</f>
        <v>0</v>
      </c>
      <c r="D38" s="16">
        <f>'L2 Results (mM )'!D38/1000*180.16</f>
        <v>0</v>
      </c>
      <c r="E38" s="16">
        <f>'L2 Results (mM )'!E38/1000*46.07</f>
        <v>0</v>
      </c>
      <c r="F38" s="16">
        <f>'L2 Results (mM )'!F38/1000*92.09</f>
        <v>0</v>
      </c>
      <c r="G38" s="16">
        <f>'L2 Results (mM )'!G38/1000*59.05</f>
        <v>0</v>
      </c>
      <c r="H38" s="16">
        <f>'L2 Results (mM )'!H38/1000*45.03</f>
        <v>0</v>
      </c>
      <c r="I38" s="16">
        <f>'L2 Results (mM )'!I38/1000*117.09</f>
        <v>0</v>
      </c>
      <c r="J38" s="16">
        <f>'L2 Results (mM )'!J38/1000*89.08</f>
        <v>0</v>
      </c>
      <c r="K38" s="16">
        <f>'L2 Results (mM )'!K38/1000*87.06</f>
        <v>0</v>
      </c>
      <c r="L38" s="16">
        <f>'L2 Results (mM )'!L38/1000*150.13</f>
        <v>0</v>
      </c>
      <c r="M38" s="16">
        <f>'L2 Results (mM )'!M38/1000*152.15</f>
        <v>0</v>
      </c>
      <c r="N38" s="16">
        <f>'L2 Results (mM )'!N38/1000*342.3</f>
        <v>0</v>
      </c>
    </row>
    <row r="39" spans="1:14" x14ac:dyDescent="0.2">
      <c r="A39" s="54" t="str">
        <f>'LC List'!J38</f>
        <v>35_0_140506____</v>
      </c>
      <c r="B39" s="17">
        <f>'L2 Results (mM )'!B39</f>
        <v>0</v>
      </c>
      <c r="C39" s="15">
        <f>'L2 Results (mM )'!C39</f>
        <v>0</v>
      </c>
      <c r="D39" s="16">
        <f>'L2 Results (mM )'!D39/1000*180.16</f>
        <v>0</v>
      </c>
      <c r="E39" s="16">
        <f>'L2 Results (mM )'!E39/1000*46.07</f>
        <v>0</v>
      </c>
      <c r="F39" s="16">
        <f>'L2 Results (mM )'!F39/1000*92.09</f>
        <v>0</v>
      </c>
      <c r="G39" s="16">
        <f>'L2 Results (mM )'!G39/1000*59.05</f>
        <v>0</v>
      </c>
      <c r="H39" s="16">
        <f>'L2 Results (mM )'!H39/1000*45.03</f>
        <v>0</v>
      </c>
      <c r="I39" s="16">
        <f>'L2 Results (mM )'!I39/1000*117.09</f>
        <v>0</v>
      </c>
      <c r="J39" s="16">
        <f>'L2 Results (mM )'!J39/1000*89.08</f>
        <v>0</v>
      </c>
      <c r="K39" s="16">
        <f>'L2 Results (mM )'!K39/1000*87.06</f>
        <v>0</v>
      </c>
      <c r="L39" s="16">
        <f>'L2 Results (mM )'!L39/1000*150.13</f>
        <v>0</v>
      </c>
      <c r="M39" s="16">
        <f>'L2 Results (mM )'!M39/1000*152.15</f>
        <v>0</v>
      </c>
      <c r="N39" s="16">
        <f>'L2 Results (mM )'!N39/1000*342.3</f>
        <v>0</v>
      </c>
    </row>
    <row r="40" spans="1:14" x14ac:dyDescent="0.2">
      <c r="A40" s="54" t="str">
        <f>'LC List'!J39</f>
        <v>36_0_140506____</v>
      </c>
      <c r="B40" s="17">
        <f>'L2 Results (mM )'!B40</f>
        <v>0</v>
      </c>
      <c r="C40" s="15">
        <f>'L2 Results (mM )'!C40</f>
        <v>0</v>
      </c>
      <c r="D40" s="16">
        <f>'L2 Results (mM )'!D40/1000*180.16</f>
        <v>0</v>
      </c>
      <c r="E40" s="16">
        <f>'L2 Results (mM )'!E40/1000*46.07</f>
        <v>0</v>
      </c>
      <c r="F40" s="16">
        <f>'L2 Results (mM )'!F40/1000*92.09</f>
        <v>0</v>
      </c>
      <c r="G40" s="16">
        <f>'L2 Results (mM )'!G40/1000*59.05</f>
        <v>0</v>
      </c>
      <c r="H40" s="16">
        <f>'L2 Results (mM )'!H40/1000*45.03</f>
        <v>0</v>
      </c>
      <c r="I40" s="16">
        <f>'L2 Results (mM )'!I40/1000*117.09</f>
        <v>0</v>
      </c>
      <c r="J40" s="16">
        <f>'L2 Results (mM )'!J40/1000*89.08</f>
        <v>0</v>
      </c>
      <c r="K40" s="16">
        <f>'L2 Results (mM )'!K40/1000*87.06</f>
        <v>0</v>
      </c>
      <c r="L40" s="16">
        <f>'L2 Results (mM )'!L40/1000*150.13</f>
        <v>0</v>
      </c>
      <c r="M40" s="16">
        <f>'L2 Results (mM )'!M40/1000*152.15</f>
        <v>0</v>
      </c>
      <c r="N40" s="16">
        <f>'L2 Results (mM )'!N40/1000*342.3</f>
        <v>0</v>
      </c>
    </row>
    <row r="41" spans="1:14" x14ac:dyDescent="0.2">
      <c r="A41" s="54" t="str">
        <f>'LC List'!J40</f>
        <v>37_0_140506____</v>
      </c>
      <c r="B41" s="17">
        <f>'L2 Results (mM )'!B41</f>
        <v>0</v>
      </c>
      <c r="C41" s="15">
        <f>'L2 Results (mM )'!C41</f>
        <v>0</v>
      </c>
      <c r="D41" s="16">
        <f>'L2 Results (mM )'!D41/1000*180.16</f>
        <v>0</v>
      </c>
      <c r="E41" s="16">
        <f>'L2 Results (mM )'!E41/1000*46.07</f>
        <v>0</v>
      </c>
      <c r="F41" s="16">
        <f>'L2 Results (mM )'!F41/1000*92.09</f>
        <v>0</v>
      </c>
      <c r="G41" s="16">
        <f>'L2 Results (mM )'!G41/1000*59.05</f>
        <v>0</v>
      </c>
      <c r="H41" s="16">
        <f>'L2 Results (mM )'!H41/1000*45.03</f>
        <v>0</v>
      </c>
      <c r="I41" s="16">
        <f>'L2 Results (mM )'!I41/1000*117.09</f>
        <v>0</v>
      </c>
      <c r="J41" s="16">
        <f>'L2 Results (mM )'!J41/1000*89.08</f>
        <v>0</v>
      </c>
      <c r="K41" s="16">
        <f>'L2 Results (mM )'!K41/1000*87.06</f>
        <v>0</v>
      </c>
      <c r="L41" s="16">
        <f>'L2 Results (mM )'!L41/1000*150.13</f>
        <v>0</v>
      </c>
      <c r="M41" s="16">
        <f>'L2 Results (mM )'!M41/1000*152.15</f>
        <v>0</v>
      </c>
      <c r="N41" s="16">
        <f>'L2 Results (mM )'!N41/1000*342.3</f>
        <v>0</v>
      </c>
    </row>
    <row r="42" spans="1:14" x14ac:dyDescent="0.2">
      <c r="A42" s="54" t="str">
        <f>'LC List'!J41</f>
        <v>38_0_140506____</v>
      </c>
      <c r="B42" s="17">
        <f>'L2 Results (mM )'!B42</f>
        <v>0</v>
      </c>
      <c r="C42" s="15">
        <f>'L2 Results (mM )'!C42</f>
        <v>0</v>
      </c>
      <c r="D42" s="16">
        <f>'L2 Results (mM )'!D42/1000*180.16</f>
        <v>0</v>
      </c>
      <c r="E42" s="16">
        <f>'L2 Results (mM )'!E42/1000*46.07</f>
        <v>0</v>
      </c>
      <c r="F42" s="16">
        <f>'L2 Results (mM )'!F42/1000*92.09</f>
        <v>0</v>
      </c>
      <c r="G42" s="16">
        <f>'L2 Results (mM )'!G42/1000*59.05</f>
        <v>0</v>
      </c>
      <c r="H42" s="16">
        <f>'L2 Results (mM )'!H42/1000*45.03</f>
        <v>0</v>
      </c>
      <c r="I42" s="16">
        <f>'L2 Results (mM )'!I42/1000*117.09</f>
        <v>0</v>
      </c>
      <c r="J42" s="16">
        <f>'L2 Results (mM )'!J42/1000*89.08</f>
        <v>0</v>
      </c>
      <c r="K42" s="16">
        <f>'L2 Results (mM )'!K42/1000*87.06</f>
        <v>0</v>
      </c>
      <c r="L42" s="16">
        <f>'L2 Results (mM )'!L42/1000*150.13</f>
        <v>0</v>
      </c>
      <c r="M42" s="16">
        <f>'L2 Results (mM )'!M42/1000*152.15</f>
        <v>0</v>
      </c>
      <c r="N42" s="16">
        <f>'L2 Results (mM )'!N42/1000*342.3</f>
        <v>0</v>
      </c>
    </row>
    <row r="43" spans="1:14" x14ac:dyDescent="0.2">
      <c r="A43" s="54" t="str">
        <f>'LC List'!J42</f>
        <v>39_0_140506____</v>
      </c>
      <c r="B43" s="17">
        <f>'L2 Results (mM )'!B43</f>
        <v>0</v>
      </c>
      <c r="C43" s="15">
        <f>'L2 Results (mM )'!C43</f>
        <v>0</v>
      </c>
      <c r="D43" s="16">
        <f>'L2 Results (mM )'!D43/1000*180.16</f>
        <v>0</v>
      </c>
      <c r="E43" s="16">
        <f>'L2 Results (mM )'!E43/1000*46.07</f>
        <v>0</v>
      </c>
      <c r="F43" s="16">
        <f>'L2 Results (mM )'!F43/1000*92.09</f>
        <v>0</v>
      </c>
      <c r="G43" s="16">
        <f>'L2 Results (mM )'!G43/1000*59.05</f>
        <v>0</v>
      </c>
      <c r="H43" s="16">
        <f>'L2 Results (mM )'!H43/1000*45.03</f>
        <v>0</v>
      </c>
      <c r="I43" s="16">
        <f>'L2 Results (mM )'!I43/1000*117.09</f>
        <v>0</v>
      </c>
      <c r="J43" s="16">
        <f>'L2 Results (mM )'!J43/1000*89.08</f>
        <v>0</v>
      </c>
      <c r="K43" s="16">
        <f>'L2 Results (mM )'!K43/1000*87.06</f>
        <v>0</v>
      </c>
      <c r="L43" s="16">
        <f>'L2 Results (mM )'!L43/1000*150.13</f>
        <v>0</v>
      </c>
      <c r="M43" s="16">
        <f>'L2 Results (mM )'!M43/1000*152.15</f>
        <v>0</v>
      </c>
      <c r="N43" s="16">
        <f>'L2 Results (mM )'!N43/1000*342.3</f>
        <v>0</v>
      </c>
    </row>
    <row r="44" spans="1:14" x14ac:dyDescent="0.2">
      <c r="A44" s="54" t="str">
        <f>'LC List'!J43</f>
        <v>40_0_140506____</v>
      </c>
      <c r="B44" s="17">
        <f>'L2 Results (mM )'!B44</f>
        <v>0</v>
      </c>
      <c r="C44" s="15">
        <f>'L2 Results (mM )'!C44</f>
        <v>0</v>
      </c>
      <c r="D44" s="16">
        <f>'L2 Results (mM )'!D44/1000*180.16</f>
        <v>0</v>
      </c>
      <c r="E44" s="16">
        <f>'L2 Results (mM )'!E44/1000*46.07</f>
        <v>0</v>
      </c>
      <c r="F44" s="16">
        <f>'L2 Results (mM )'!F44/1000*92.09</f>
        <v>0</v>
      </c>
      <c r="G44" s="16">
        <f>'L2 Results (mM )'!G44/1000*59.05</f>
        <v>0</v>
      </c>
      <c r="H44" s="16">
        <f>'L2 Results (mM )'!H44/1000*45.03</f>
        <v>0</v>
      </c>
      <c r="I44" s="16">
        <f>'L2 Results (mM )'!I44/1000*117.09</f>
        <v>0</v>
      </c>
      <c r="J44" s="16">
        <f>'L2 Results (mM )'!J44/1000*89.08</f>
        <v>0</v>
      </c>
      <c r="K44" s="16">
        <f>'L2 Results (mM )'!K44/1000*87.06</f>
        <v>0</v>
      </c>
      <c r="L44" s="16">
        <f>'L2 Results (mM )'!L44/1000*150.13</f>
        <v>0</v>
      </c>
      <c r="M44" s="16">
        <f>'L2 Results (mM )'!M44/1000*152.15</f>
        <v>0</v>
      </c>
      <c r="N44" s="16">
        <f>'L2 Results (mM )'!N44/1000*342.3</f>
        <v>0</v>
      </c>
    </row>
    <row r="45" spans="1:14" x14ac:dyDescent="0.2">
      <c r="A45" s="54" t="str">
        <f>'LC List'!J44</f>
        <v>41_0_140506____</v>
      </c>
      <c r="B45" s="17">
        <f>'L2 Results (mM )'!B45</f>
        <v>0</v>
      </c>
      <c r="C45" s="15">
        <f>'L2 Results (mM )'!C45</f>
        <v>0</v>
      </c>
      <c r="D45" s="16">
        <f>'L2 Results (mM )'!D45/1000*180.16</f>
        <v>0</v>
      </c>
      <c r="E45" s="16">
        <f>'L2 Results (mM )'!E45/1000*46.07</f>
        <v>0</v>
      </c>
      <c r="F45" s="16">
        <f>'L2 Results (mM )'!F45/1000*92.09</f>
        <v>0</v>
      </c>
      <c r="G45" s="16">
        <f>'L2 Results (mM )'!G45/1000*59.05</f>
        <v>0</v>
      </c>
      <c r="H45" s="16">
        <f>'L2 Results (mM )'!H45/1000*45.03</f>
        <v>0</v>
      </c>
      <c r="I45" s="16">
        <f>'L2 Results (mM )'!I45/1000*117.09</f>
        <v>0</v>
      </c>
      <c r="J45" s="16">
        <f>'L2 Results (mM )'!J45/1000*89.08</f>
        <v>0</v>
      </c>
      <c r="K45" s="16">
        <f>'L2 Results (mM )'!K45/1000*87.06</f>
        <v>0</v>
      </c>
      <c r="L45" s="16">
        <f>'L2 Results (mM )'!L45/1000*150.13</f>
        <v>0</v>
      </c>
      <c r="M45" s="16">
        <f>'L2 Results (mM )'!M45/1000*152.15</f>
        <v>0</v>
      </c>
      <c r="N45" s="16">
        <f>'L2 Results (mM )'!N45/1000*342.3</f>
        <v>0</v>
      </c>
    </row>
    <row r="46" spans="1:14" x14ac:dyDescent="0.2">
      <c r="A46" s="54" t="str">
        <f>'LC List'!J45</f>
        <v>42_0_140506____</v>
      </c>
      <c r="B46" s="17">
        <f>'L2 Results (mM )'!B46</f>
        <v>0</v>
      </c>
      <c r="C46" s="15">
        <f>'L2 Results (mM )'!C46</f>
        <v>0</v>
      </c>
      <c r="D46" s="16">
        <f>'L2 Results (mM )'!D46/1000*180.16</f>
        <v>0</v>
      </c>
      <c r="E46" s="16">
        <f>'L2 Results (mM )'!E46/1000*46.07</f>
        <v>0</v>
      </c>
      <c r="F46" s="16">
        <f>'L2 Results (mM )'!F46/1000*92.09</f>
        <v>0</v>
      </c>
      <c r="G46" s="16">
        <f>'L2 Results (mM )'!G46/1000*59.05</f>
        <v>0</v>
      </c>
      <c r="H46" s="16">
        <f>'L2 Results (mM )'!H46/1000*45.03</f>
        <v>0</v>
      </c>
      <c r="I46" s="16">
        <f>'L2 Results (mM )'!I46/1000*117.09</f>
        <v>0</v>
      </c>
      <c r="J46" s="16">
        <f>'L2 Results (mM )'!J46/1000*89.08</f>
        <v>0</v>
      </c>
      <c r="K46" s="16">
        <f>'L2 Results (mM )'!K46/1000*87.06</f>
        <v>0</v>
      </c>
      <c r="L46" s="16">
        <f>'L2 Results (mM )'!L46/1000*150.13</f>
        <v>0</v>
      </c>
      <c r="M46" s="16">
        <f>'L2 Results (mM )'!M46/1000*152.15</f>
        <v>0</v>
      </c>
      <c r="N46" s="16">
        <f>'L2 Results (mM )'!N46/1000*342.3</f>
        <v>0</v>
      </c>
    </row>
    <row r="47" spans="1:14" x14ac:dyDescent="0.2">
      <c r="A47" s="54" t="str">
        <f>'LC List'!J46</f>
        <v>43_0_140506____</v>
      </c>
      <c r="B47" s="17">
        <f>'L2 Results (mM )'!B47</f>
        <v>0</v>
      </c>
      <c r="C47" s="15">
        <f>'L2 Results (mM )'!C47</f>
        <v>0</v>
      </c>
      <c r="D47" s="16">
        <f>'L2 Results (mM )'!D47/1000*180.16</f>
        <v>0</v>
      </c>
      <c r="E47" s="16">
        <f>'L2 Results (mM )'!E47/1000*46.07</f>
        <v>0</v>
      </c>
      <c r="F47" s="16">
        <f>'L2 Results (mM )'!F47/1000*92.09</f>
        <v>0</v>
      </c>
      <c r="G47" s="16">
        <f>'L2 Results (mM )'!G47/1000*59.05</f>
        <v>0</v>
      </c>
      <c r="H47" s="16">
        <f>'L2 Results (mM )'!H47/1000*45.03</f>
        <v>0</v>
      </c>
      <c r="I47" s="16">
        <f>'L2 Results (mM )'!I47/1000*117.09</f>
        <v>0</v>
      </c>
      <c r="J47" s="16">
        <f>'L2 Results (mM )'!J47/1000*89.08</f>
        <v>0</v>
      </c>
      <c r="K47" s="16">
        <f>'L2 Results (mM )'!K47/1000*87.06</f>
        <v>0</v>
      </c>
      <c r="L47" s="16">
        <f>'L2 Results (mM )'!L47/1000*150.13</f>
        <v>0</v>
      </c>
      <c r="M47" s="16">
        <f>'L2 Results (mM )'!M47/1000*152.15</f>
        <v>0</v>
      </c>
      <c r="N47" s="16">
        <f>'L2 Results (mM )'!N47/1000*342.3</f>
        <v>0</v>
      </c>
    </row>
    <row r="48" spans="1:14" x14ac:dyDescent="0.2">
      <c r="A48" s="54" t="str">
        <f>'LC List'!J47</f>
        <v>44_0_140506____</v>
      </c>
      <c r="B48" s="17">
        <f>'L2 Results (mM )'!B48</f>
        <v>0</v>
      </c>
      <c r="C48" s="15">
        <f>'L2 Results (mM )'!C48</f>
        <v>0</v>
      </c>
      <c r="D48" s="16">
        <f>'L2 Results (mM )'!D48/1000*180.16</f>
        <v>0</v>
      </c>
      <c r="E48" s="16">
        <f>'L2 Results (mM )'!E48/1000*46.07</f>
        <v>0</v>
      </c>
      <c r="F48" s="16">
        <f>'L2 Results (mM )'!F48/1000*92.09</f>
        <v>0</v>
      </c>
      <c r="G48" s="16">
        <f>'L2 Results (mM )'!G48/1000*59.05</f>
        <v>0</v>
      </c>
      <c r="H48" s="16">
        <f>'L2 Results (mM )'!H48/1000*45.03</f>
        <v>0</v>
      </c>
      <c r="I48" s="16">
        <f>'L2 Results (mM )'!I48/1000*117.09</f>
        <v>0</v>
      </c>
      <c r="J48" s="16">
        <f>'L2 Results (mM )'!J48/1000*89.08</f>
        <v>0</v>
      </c>
      <c r="K48" s="16">
        <f>'L2 Results (mM )'!K48/1000*87.06</f>
        <v>0</v>
      </c>
      <c r="L48" s="16">
        <f>'L2 Results (mM )'!L48/1000*150.13</f>
        <v>0</v>
      </c>
      <c r="M48" s="16">
        <f>'L2 Results (mM )'!M48/1000*152.15</f>
        <v>0</v>
      </c>
      <c r="N48" s="16">
        <f>'L2 Results (mM )'!N48/1000*342.3</f>
        <v>0</v>
      </c>
    </row>
    <row r="49" spans="1:14" x14ac:dyDescent="0.2">
      <c r="A49" s="54" t="str">
        <f>'LC List'!J48</f>
        <v>45_0_140506____</v>
      </c>
      <c r="B49" s="17">
        <f>'L2 Results (mM )'!B49</f>
        <v>0</v>
      </c>
      <c r="C49" s="15">
        <f>'L2 Results (mM )'!C49</f>
        <v>0</v>
      </c>
      <c r="D49" s="16">
        <f>'L2 Results (mM )'!D49/1000*180.16</f>
        <v>0</v>
      </c>
      <c r="E49" s="16">
        <f>'L2 Results (mM )'!E49/1000*46.07</f>
        <v>0</v>
      </c>
      <c r="F49" s="16">
        <f>'L2 Results (mM )'!F49/1000*92.09</f>
        <v>0</v>
      </c>
      <c r="G49" s="16">
        <f>'L2 Results (mM )'!G49/1000*59.05</f>
        <v>0</v>
      </c>
      <c r="H49" s="16">
        <f>'L2 Results (mM )'!H49/1000*45.03</f>
        <v>0</v>
      </c>
      <c r="I49" s="16">
        <f>'L2 Results (mM )'!I49/1000*117.09</f>
        <v>0</v>
      </c>
      <c r="J49" s="16">
        <f>'L2 Results (mM )'!J49/1000*89.08</f>
        <v>0</v>
      </c>
      <c r="K49" s="16">
        <f>'L2 Results (mM )'!K49/1000*87.06</f>
        <v>0</v>
      </c>
      <c r="L49" s="16">
        <f>'L2 Results (mM )'!L49/1000*150.13</f>
        <v>0</v>
      </c>
      <c r="M49" s="16">
        <f>'L2 Results (mM )'!M49/1000*152.15</f>
        <v>0</v>
      </c>
      <c r="N49" s="16">
        <f>'L2 Results (mM )'!N49/1000*342.3</f>
        <v>0</v>
      </c>
    </row>
    <row r="50" spans="1:14" x14ac:dyDescent="0.2">
      <c r="A50" s="54" t="str">
        <f>'LC List'!J49</f>
        <v>46_0_140506____</v>
      </c>
      <c r="B50" s="17">
        <f>'L2 Results (mM )'!B50</f>
        <v>0</v>
      </c>
      <c r="C50" s="15">
        <f>'L2 Results (mM )'!C50</f>
        <v>0</v>
      </c>
      <c r="D50" s="16">
        <f>'L2 Results (mM )'!D50/1000*180.16</f>
        <v>0</v>
      </c>
      <c r="E50" s="16">
        <f>'L2 Results (mM )'!E50/1000*46.07</f>
        <v>0</v>
      </c>
      <c r="F50" s="16">
        <f>'L2 Results (mM )'!F50/1000*92.09</f>
        <v>0</v>
      </c>
      <c r="G50" s="16">
        <f>'L2 Results (mM )'!G50/1000*59.05</f>
        <v>0</v>
      </c>
      <c r="H50" s="16">
        <f>'L2 Results (mM )'!H50/1000*45.03</f>
        <v>0</v>
      </c>
      <c r="I50" s="16">
        <f>'L2 Results (mM )'!I50/1000*117.09</f>
        <v>0</v>
      </c>
      <c r="J50" s="16">
        <f>'L2 Results (mM )'!J50/1000*89.08</f>
        <v>0</v>
      </c>
      <c r="K50" s="16">
        <f>'L2 Results (mM )'!K50/1000*87.06</f>
        <v>0</v>
      </c>
      <c r="L50" s="16">
        <f>'L2 Results (mM )'!L50/1000*150.13</f>
        <v>0</v>
      </c>
      <c r="M50" s="16">
        <f>'L2 Results (mM )'!M50/1000*152.15</f>
        <v>0</v>
      </c>
      <c r="N50" s="16">
        <f>'L2 Results (mM )'!N50/1000*342.3</f>
        <v>0</v>
      </c>
    </row>
    <row r="51" spans="1:14" x14ac:dyDescent="0.2">
      <c r="A51" s="54" t="str">
        <f>'LC List'!J50</f>
        <v>47_0_140506____</v>
      </c>
      <c r="B51" s="17">
        <f>'L2 Results (mM )'!B51</f>
        <v>0</v>
      </c>
      <c r="C51" s="15">
        <f>'L2 Results (mM )'!C51</f>
        <v>0</v>
      </c>
      <c r="D51" s="16">
        <f>'L2 Results (mM )'!D51/1000*180.16</f>
        <v>0</v>
      </c>
      <c r="E51" s="16">
        <f>'L2 Results (mM )'!E51/1000*46.07</f>
        <v>0</v>
      </c>
      <c r="F51" s="16">
        <f>'L2 Results (mM )'!F51/1000*92.09</f>
        <v>0</v>
      </c>
      <c r="G51" s="16">
        <f>'L2 Results (mM )'!G51/1000*59.05</f>
        <v>0</v>
      </c>
      <c r="H51" s="16">
        <f>'L2 Results (mM )'!H51/1000*45.03</f>
        <v>0</v>
      </c>
      <c r="I51" s="16">
        <f>'L2 Results (mM )'!I51/1000*117.09</f>
        <v>0</v>
      </c>
      <c r="J51" s="16">
        <f>'L2 Results (mM )'!J51/1000*89.08</f>
        <v>0</v>
      </c>
      <c r="K51" s="16">
        <f>'L2 Results (mM )'!K51/1000*87.06</f>
        <v>0</v>
      </c>
      <c r="L51" s="16">
        <f>'L2 Results (mM )'!L51/1000*150.13</f>
        <v>0</v>
      </c>
      <c r="M51" s="16">
        <f>'L2 Results (mM )'!M51/1000*152.15</f>
        <v>0</v>
      </c>
      <c r="N51" s="16">
        <f>'L2 Results (mM )'!N51/1000*342.3</f>
        <v>0</v>
      </c>
    </row>
    <row r="52" spans="1:14" x14ac:dyDescent="0.2">
      <c r="A52" s="54" t="str">
        <f>'LC List'!J51</f>
        <v>48_0_140506____</v>
      </c>
      <c r="B52" s="17">
        <f>'L2 Results (mM )'!B52</f>
        <v>0</v>
      </c>
      <c r="C52" s="15">
        <f>'L2 Results (mM )'!C52</f>
        <v>0</v>
      </c>
      <c r="D52" s="16">
        <f>'L2 Results (mM )'!D52/1000*180.16</f>
        <v>0</v>
      </c>
      <c r="E52" s="16">
        <f>'L2 Results (mM )'!E52/1000*46.07</f>
        <v>0</v>
      </c>
      <c r="F52" s="16">
        <f>'L2 Results (mM )'!F52/1000*92.09</f>
        <v>0</v>
      </c>
      <c r="G52" s="16">
        <f>'L2 Results (mM )'!G52/1000*59.05</f>
        <v>0</v>
      </c>
      <c r="H52" s="16">
        <f>'L2 Results (mM )'!H52/1000*45.03</f>
        <v>0</v>
      </c>
      <c r="I52" s="16">
        <f>'L2 Results (mM )'!I52/1000*117.09</f>
        <v>0</v>
      </c>
      <c r="J52" s="16">
        <f>'L2 Results (mM )'!J52/1000*89.08</f>
        <v>0</v>
      </c>
      <c r="K52" s="16">
        <f>'L2 Results (mM )'!K52/1000*87.06</f>
        <v>0</v>
      </c>
      <c r="L52" s="16">
        <f>'L2 Results (mM )'!L52/1000*150.13</f>
        <v>0</v>
      </c>
      <c r="M52" s="16">
        <f>'L2 Results (mM )'!M52/1000*152.15</f>
        <v>0</v>
      </c>
      <c r="N52" s="16">
        <f>'L2 Results (mM )'!N52/1000*342.3</f>
        <v>0</v>
      </c>
    </row>
    <row r="53" spans="1:14" x14ac:dyDescent="0.2">
      <c r="A53" s="54" t="str">
        <f>'LC List'!J52</f>
        <v>49_0_140506____</v>
      </c>
      <c r="B53" s="17">
        <f>'L2 Results (mM )'!B53</f>
        <v>0</v>
      </c>
      <c r="C53" s="15">
        <f>'L2 Results (mM )'!C53</f>
        <v>0</v>
      </c>
      <c r="D53" s="16">
        <f>'L2 Results (mM )'!D53/1000*180.16</f>
        <v>0</v>
      </c>
      <c r="E53" s="16">
        <f>'L2 Results (mM )'!E53/1000*46.07</f>
        <v>0</v>
      </c>
      <c r="F53" s="16">
        <f>'L2 Results (mM )'!F53/1000*92.09</f>
        <v>0</v>
      </c>
      <c r="G53" s="16">
        <f>'L2 Results (mM )'!G53/1000*59.05</f>
        <v>0</v>
      </c>
      <c r="H53" s="16">
        <f>'L2 Results (mM )'!H53/1000*45.03</f>
        <v>0</v>
      </c>
      <c r="I53" s="16">
        <f>'L2 Results (mM )'!I53/1000*117.09</f>
        <v>0</v>
      </c>
      <c r="J53" s="16">
        <f>'L2 Results (mM )'!J53/1000*89.08</f>
        <v>0</v>
      </c>
      <c r="K53" s="16">
        <f>'L2 Results (mM )'!K53/1000*87.06</f>
        <v>0</v>
      </c>
      <c r="L53" s="16">
        <f>'L2 Results (mM )'!L53/1000*150.13</f>
        <v>0</v>
      </c>
      <c r="M53" s="16">
        <f>'L2 Results (mM )'!M53/1000*152.15</f>
        <v>0</v>
      </c>
      <c r="N53" s="16">
        <f>'L2 Results (mM )'!N53/1000*342.3</f>
        <v>0</v>
      </c>
    </row>
    <row r="54" spans="1:14" x14ac:dyDescent="0.2">
      <c r="A54" s="54" t="str">
        <f>'LC List'!J53</f>
        <v>50_0_140506____</v>
      </c>
      <c r="B54" s="17">
        <f>'L2 Results (mM )'!B54</f>
        <v>0</v>
      </c>
      <c r="C54" s="15">
        <f>'L2 Results (mM )'!C54</f>
        <v>0</v>
      </c>
      <c r="D54" s="16">
        <f>'L2 Results (mM )'!D54/1000*180.16</f>
        <v>0</v>
      </c>
      <c r="E54" s="16">
        <f>'L2 Results (mM )'!E54/1000*46.07</f>
        <v>0</v>
      </c>
      <c r="F54" s="16">
        <f>'L2 Results (mM )'!F54/1000*92.09</f>
        <v>0</v>
      </c>
      <c r="G54" s="16">
        <f>'L2 Results (mM )'!G54/1000*59.05</f>
        <v>0</v>
      </c>
      <c r="H54" s="16">
        <f>'L2 Results (mM )'!H54/1000*45.03</f>
        <v>0</v>
      </c>
      <c r="I54" s="16">
        <f>'L2 Results (mM )'!I54/1000*117.09</f>
        <v>0</v>
      </c>
      <c r="J54" s="16">
        <f>'L2 Results (mM )'!J54/1000*89.08</f>
        <v>0</v>
      </c>
      <c r="K54" s="16">
        <f>'L2 Results (mM )'!K54/1000*87.06</f>
        <v>0</v>
      </c>
      <c r="L54" s="16">
        <f>'L2 Results (mM )'!L54/1000*150.13</f>
        <v>0</v>
      </c>
      <c r="M54" s="16">
        <f>'L2 Results (mM )'!M54/1000*152.15</f>
        <v>0</v>
      </c>
      <c r="N54" s="16">
        <f>'L2 Results (mM )'!N54/1000*342.3</f>
        <v>0</v>
      </c>
    </row>
    <row r="55" spans="1:14" x14ac:dyDescent="0.2">
      <c r="A55" s="54" t="str">
        <f>'LC List'!J54</f>
        <v>51_0_140506____</v>
      </c>
      <c r="B55" s="17">
        <f>'L2 Results (mM )'!B55</f>
        <v>0</v>
      </c>
      <c r="C55" s="15">
        <f>'L2 Results (mM )'!C55</f>
        <v>0</v>
      </c>
      <c r="D55" s="16">
        <f>'L2 Results (mM )'!D55/1000*180.16</f>
        <v>0</v>
      </c>
      <c r="E55" s="16">
        <f>'L2 Results (mM )'!E55/1000*46.07</f>
        <v>0</v>
      </c>
      <c r="F55" s="16">
        <f>'L2 Results (mM )'!F55/1000*92.09</f>
        <v>0</v>
      </c>
      <c r="G55" s="16">
        <f>'L2 Results (mM )'!G55/1000*59.05</f>
        <v>0</v>
      </c>
      <c r="H55" s="16">
        <f>'L2 Results (mM )'!H55/1000*45.03</f>
        <v>0</v>
      </c>
      <c r="I55" s="16">
        <f>'L2 Results (mM )'!I55/1000*117.09</f>
        <v>0</v>
      </c>
      <c r="J55" s="16">
        <f>'L2 Results (mM )'!J55/1000*89.08</f>
        <v>0</v>
      </c>
      <c r="K55" s="16">
        <f>'L2 Results (mM )'!K55/1000*87.06</f>
        <v>0</v>
      </c>
      <c r="L55" s="16">
        <f>'L2 Results (mM )'!L55/1000*150.13</f>
        <v>0</v>
      </c>
      <c r="M55" s="16">
        <f>'L2 Results (mM )'!M55/1000*152.15</f>
        <v>0</v>
      </c>
      <c r="N55" s="16">
        <f>'L2 Results (mM )'!N55/1000*342.3</f>
        <v>0</v>
      </c>
    </row>
    <row r="56" spans="1:14" x14ac:dyDescent="0.2">
      <c r="A56" s="54" t="str">
        <f>'LC List'!J55</f>
        <v>52_0_140506____</v>
      </c>
      <c r="B56" s="17">
        <f>'L2 Results (mM )'!B56</f>
        <v>0</v>
      </c>
      <c r="C56" s="15">
        <f>'L2 Results (mM )'!C56</f>
        <v>0</v>
      </c>
      <c r="D56" s="16">
        <f>'L2 Results (mM )'!D56/1000*180.16</f>
        <v>0</v>
      </c>
      <c r="E56" s="16">
        <f>'L2 Results (mM )'!E56/1000*46.07</f>
        <v>0</v>
      </c>
      <c r="F56" s="16">
        <f>'L2 Results (mM )'!F56/1000*92.09</f>
        <v>0</v>
      </c>
      <c r="G56" s="16">
        <f>'L2 Results (mM )'!G56/1000*59.05</f>
        <v>0</v>
      </c>
      <c r="H56" s="16">
        <f>'L2 Results (mM )'!H56/1000*45.03</f>
        <v>0</v>
      </c>
      <c r="I56" s="16">
        <f>'L2 Results (mM )'!I56/1000*117.09</f>
        <v>0</v>
      </c>
      <c r="J56" s="16">
        <f>'L2 Results (mM )'!J56/1000*89.08</f>
        <v>0</v>
      </c>
      <c r="K56" s="16">
        <f>'L2 Results (mM )'!K56/1000*87.06</f>
        <v>0</v>
      </c>
      <c r="L56" s="16">
        <f>'L2 Results (mM )'!L56/1000*150.13</f>
        <v>0</v>
      </c>
      <c r="M56" s="16">
        <f>'L2 Results (mM )'!M56/1000*152.15</f>
        <v>0</v>
      </c>
      <c r="N56" s="16">
        <f>'L2 Results (mM )'!N56/1000*342.3</f>
        <v>0</v>
      </c>
    </row>
    <row r="57" spans="1:14" x14ac:dyDescent="0.2">
      <c r="A57" s="54" t="str">
        <f>'LC List'!J56</f>
        <v>53_0_140506____</v>
      </c>
      <c r="B57" s="17">
        <f>'L2 Results (mM )'!B57</f>
        <v>0</v>
      </c>
      <c r="C57" s="15">
        <f>'L2 Results (mM )'!C57</f>
        <v>0</v>
      </c>
      <c r="D57" s="16">
        <f>'L2 Results (mM )'!D57/1000*180.16</f>
        <v>0</v>
      </c>
      <c r="E57" s="16">
        <f>'L2 Results (mM )'!E57/1000*46.07</f>
        <v>0</v>
      </c>
      <c r="F57" s="16">
        <f>'L2 Results (mM )'!F57/1000*92.09</f>
        <v>0</v>
      </c>
      <c r="G57" s="16">
        <f>'L2 Results (mM )'!G57/1000*59.05</f>
        <v>0</v>
      </c>
      <c r="H57" s="16">
        <f>'L2 Results (mM )'!H57/1000*45.03</f>
        <v>0</v>
      </c>
      <c r="I57" s="16">
        <f>'L2 Results (mM )'!I57/1000*117.09</f>
        <v>0</v>
      </c>
      <c r="J57" s="16">
        <f>'L2 Results (mM )'!J57/1000*89.08</f>
        <v>0</v>
      </c>
      <c r="K57" s="16">
        <f>'L2 Results (mM )'!K57/1000*87.06</f>
        <v>0</v>
      </c>
      <c r="L57" s="16">
        <f>'L2 Results (mM )'!L57/1000*150.13</f>
        <v>0</v>
      </c>
      <c r="M57" s="16">
        <f>'L2 Results (mM )'!M57/1000*152.15</f>
        <v>0</v>
      </c>
      <c r="N57" s="16">
        <f>'L2 Results (mM )'!N57/1000*342.3</f>
        <v>0</v>
      </c>
    </row>
    <row r="58" spans="1:14" x14ac:dyDescent="0.2">
      <c r="A58" s="54" t="str">
        <f>'LC List'!J57</f>
        <v>54_0_140506____</v>
      </c>
      <c r="B58" s="17">
        <f>'L2 Results (mM )'!B58</f>
        <v>0</v>
      </c>
      <c r="C58" s="15">
        <f>'L2 Results (mM )'!C58</f>
        <v>0</v>
      </c>
      <c r="D58" s="16">
        <f>'L2 Results (mM )'!D58/1000*180.16</f>
        <v>0</v>
      </c>
      <c r="E58" s="16">
        <f>'L2 Results (mM )'!E58/1000*46.07</f>
        <v>0</v>
      </c>
      <c r="F58" s="16">
        <f>'L2 Results (mM )'!F58/1000*92.09</f>
        <v>0</v>
      </c>
      <c r="G58" s="16">
        <f>'L2 Results (mM )'!G58/1000*59.05</f>
        <v>0</v>
      </c>
      <c r="H58" s="16">
        <f>'L2 Results (mM )'!H58/1000*45.03</f>
        <v>0</v>
      </c>
      <c r="I58" s="16">
        <f>'L2 Results (mM )'!I58/1000*117.09</f>
        <v>0</v>
      </c>
      <c r="J58" s="16">
        <f>'L2 Results (mM )'!J58/1000*89.08</f>
        <v>0</v>
      </c>
      <c r="K58" s="16">
        <f>'L2 Results (mM )'!K58/1000*87.06</f>
        <v>0</v>
      </c>
      <c r="L58" s="16">
        <f>'L2 Results (mM )'!L58/1000*150.13</f>
        <v>0</v>
      </c>
      <c r="M58" s="16">
        <f>'L2 Results (mM )'!M58/1000*152.15</f>
        <v>0</v>
      </c>
      <c r="N58" s="16">
        <f>'L2 Results (mM )'!N58/1000*342.3</f>
        <v>0</v>
      </c>
    </row>
    <row r="59" spans="1:14" x14ac:dyDescent="0.2">
      <c r="A59" s="54" t="str">
        <f>'LC List'!J58</f>
        <v>55_0_140506____</v>
      </c>
      <c r="B59" s="17">
        <f>'L2 Results (mM )'!B59</f>
        <v>0</v>
      </c>
      <c r="C59" s="15">
        <f>'L2 Results (mM )'!C59</f>
        <v>0</v>
      </c>
      <c r="D59" s="16">
        <f>'L2 Results (mM )'!D59/1000*180.16</f>
        <v>0</v>
      </c>
      <c r="E59" s="16">
        <f>'L2 Results (mM )'!E59/1000*46.07</f>
        <v>0</v>
      </c>
      <c r="F59" s="16">
        <f>'L2 Results (mM )'!F59/1000*92.09</f>
        <v>0</v>
      </c>
      <c r="G59" s="16">
        <f>'L2 Results (mM )'!G59/1000*59.05</f>
        <v>0</v>
      </c>
      <c r="H59" s="16">
        <f>'L2 Results (mM )'!H59/1000*45.03</f>
        <v>0</v>
      </c>
      <c r="I59" s="16">
        <f>'L2 Results (mM )'!I59/1000*117.09</f>
        <v>0</v>
      </c>
      <c r="J59" s="16">
        <f>'L2 Results (mM )'!J59/1000*89.08</f>
        <v>0</v>
      </c>
      <c r="K59" s="16">
        <f>'L2 Results (mM )'!K59/1000*87.06</f>
        <v>0</v>
      </c>
      <c r="L59" s="16">
        <f>'L2 Results (mM )'!L59/1000*150.13</f>
        <v>0</v>
      </c>
      <c r="M59" s="16">
        <f>'L2 Results (mM )'!M59/1000*152.15</f>
        <v>0</v>
      </c>
      <c r="N59" s="16">
        <f>'L2 Results (mM )'!N59/1000*342.3</f>
        <v>0</v>
      </c>
    </row>
    <row r="60" spans="1:14" x14ac:dyDescent="0.2">
      <c r="A60" s="54" t="str">
        <f>'LC List'!J59</f>
        <v>56_0_140506____</v>
      </c>
      <c r="B60" s="17">
        <f>'L2 Results (mM )'!B60</f>
        <v>0</v>
      </c>
      <c r="C60" s="15">
        <f>'L2 Results (mM )'!C60</f>
        <v>0</v>
      </c>
      <c r="D60" s="16">
        <f>'L2 Results (mM )'!D60/1000*180.16</f>
        <v>0</v>
      </c>
      <c r="E60" s="16">
        <f>'L2 Results (mM )'!E60/1000*46.07</f>
        <v>0</v>
      </c>
      <c r="F60" s="16">
        <f>'L2 Results (mM )'!F60/1000*92.09</f>
        <v>0</v>
      </c>
      <c r="G60" s="16">
        <f>'L2 Results (mM )'!G60/1000*59.05</f>
        <v>0</v>
      </c>
      <c r="H60" s="16">
        <f>'L2 Results (mM )'!H60/1000*45.03</f>
        <v>0</v>
      </c>
      <c r="I60" s="16">
        <f>'L2 Results (mM )'!I60/1000*117.09</f>
        <v>0</v>
      </c>
      <c r="J60" s="16">
        <f>'L2 Results (mM )'!J60/1000*89.08</f>
        <v>0</v>
      </c>
      <c r="K60" s="16">
        <f>'L2 Results (mM )'!K60/1000*87.06</f>
        <v>0</v>
      </c>
      <c r="L60" s="16">
        <f>'L2 Results (mM )'!L60/1000*150.13</f>
        <v>0</v>
      </c>
      <c r="M60" s="16">
        <f>'L2 Results (mM )'!M60/1000*152.15</f>
        <v>0</v>
      </c>
      <c r="N60" s="16">
        <f>'L2 Results (mM )'!N60/1000*342.3</f>
        <v>0</v>
      </c>
    </row>
    <row r="61" spans="1:14" x14ac:dyDescent="0.2">
      <c r="A61" s="54" t="str">
        <f>'LC List'!J60</f>
        <v>57_0_140506____</v>
      </c>
      <c r="B61" s="17">
        <f>'L2 Results (mM )'!B61</f>
        <v>0</v>
      </c>
      <c r="C61" s="15">
        <f>'L2 Results (mM )'!C61</f>
        <v>0</v>
      </c>
      <c r="D61" s="16">
        <f>'L2 Results (mM )'!D61/1000*180.16</f>
        <v>0</v>
      </c>
      <c r="E61" s="16">
        <f>'L2 Results (mM )'!E61/1000*46.07</f>
        <v>0</v>
      </c>
      <c r="F61" s="16">
        <f>'L2 Results (mM )'!F61/1000*92.09</f>
        <v>0</v>
      </c>
      <c r="G61" s="16">
        <f>'L2 Results (mM )'!G61/1000*59.05</f>
        <v>0</v>
      </c>
      <c r="H61" s="16">
        <f>'L2 Results (mM )'!H61/1000*45.03</f>
        <v>0</v>
      </c>
      <c r="I61" s="16">
        <f>'L2 Results (mM )'!I61/1000*117.09</f>
        <v>0</v>
      </c>
      <c r="J61" s="16">
        <f>'L2 Results (mM )'!J61/1000*89.08</f>
        <v>0</v>
      </c>
      <c r="K61" s="16">
        <f>'L2 Results (mM )'!K61/1000*87.06</f>
        <v>0</v>
      </c>
      <c r="L61" s="16">
        <f>'L2 Results (mM )'!L61/1000*150.13</f>
        <v>0</v>
      </c>
      <c r="M61" s="16">
        <f>'L2 Results (mM )'!M61/1000*152.15</f>
        <v>0</v>
      </c>
      <c r="N61" s="16">
        <f>'L2 Results (mM )'!N61/1000*342.3</f>
        <v>0</v>
      </c>
    </row>
    <row r="62" spans="1:14" x14ac:dyDescent="0.2">
      <c r="A62" s="54" t="str">
        <f>'LC List'!J61</f>
        <v>58_0_140506____</v>
      </c>
      <c r="B62" s="17">
        <f>'L2 Results (mM )'!B62</f>
        <v>0</v>
      </c>
      <c r="C62" s="15">
        <f>'L2 Results (mM )'!C62</f>
        <v>0</v>
      </c>
      <c r="D62" s="16">
        <f>'L2 Results (mM )'!D62/1000*180.16</f>
        <v>0</v>
      </c>
      <c r="E62" s="16">
        <f>'L2 Results (mM )'!E62/1000*46.07</f>
        <v>0</v>
      </c>
      <c r="F62" s="16">
        <f>'L2 Results (mM )'!F62/1000*92.09</f>
        <v>0</v>
      </c>
      <c r="G62" s="16">
        <f>'L2 Results (mM )'!G62/1000*59.05</f>
        <v>0</v>
      </c>
      <c r="H62" s="16">
        <f>'L2 Results (mM )'!H62/1000*45.03</f>
        <v>0</v>
      </c>
      <c r="I62" s="16">
        <f>'L2 Results (mM )'!I62/1000*117.09</f>
        <v>0</v>
      </c>
      <c r="J62" s="16">
        <f>'L2 Results (mM )'!J62/1000*89.08</f>
        <v>0</v>
      </c>
      <c r="K62" s="16">
        <f>'L2 Results (mM )'!K62/1000*87.06</f>
        <v>0</v>
      </c>
      <c r="L62" s="16">
        <f>'L2 Results (mM )'!L62/1000*150.13</f>
        <v>0</v>
      </c>
      <c r="M62" s="16">
        <f>'L2 Results (mM )'!M62/1000*152.15</f>
        <v>0</v>
      </c>
      <c r="N62" s="16">
        <f>'L2 Results (mM )'!N62/1000*342.3</f>
        <v>0</v>
      </c>
    </row>
    <row r="63" spans="1:14" x14ac:dyDescent="0.2">
      <c r="A63" s="54" t="str">
        <f>'LC List'!J62</f>
        <v>59_0_140506____</v>
      </c>
      <c r="B63" s="17">
        <f>'L2 Results (mM )'!B63</f>
        <v>0</v>
      </c>
      <c r="C63" s="15">
        <f>'L2 Results (mM )'!C63</f>
        <v>0</v>
      </c>
      <c r="D63" s="16">
        <f>'L2 Results (mM )'!D63/1000*180.16</f>
        <v>0</v>
      </c>
      <c r="E63" s="16">
        <f>'L2 Results (mM )'!E63/1000*46.07</f>
        <v>0</v>
      </c>
      <c r="F63" s="16">
        <f>'L2 Results (mM )'!F63/1000*92.09</f>
        <v>0</v>
      </c>
      <c r="G63" s="16">
        <f>'L2 Results (mM )'!G63/1000*59.05</f>
        <v>0</v>
      </c>
      <c r="H63" s="16">
        <f>'L2 Results (mM )'!H63/1000*45.03</f>
        <v>0</v>
      </c>
      <c r="I63" s="16">
        <f>'L2 Results (mM )'!I63/1000*117.09</f>
        <v>0</v>
      </c>
      <c r="J63" s="16">
        <f>'L2 Results (mM )'!J63/1000*89.08</f>
        <v>0</v>
      </c>
      <c r="K63" s="16">
        <f>'L2 Results (mM )'!K63/1000*87.06</f>
        <v>0</v>
      </c>
      <c r="L63" s="16">
        <f>'L2 Results (mM )'!L63/1000*150.13</f>
        <v>0</v>
      </c>
      <c r="M63" s="16">
        <f>'L2 Results (mM )'!M63/1000*152.15</f>
        <v>0</v>
      </c>
      <c r="N63" s="16">
        <f>'L2 Results (mM )'!N63/1000*342.3</f>
        <v>0</v>
      </c>
    </row>
    <row r="64" spans="1:14" x14ac:dyDescent="0.2">
      <c r="A64" s="54" t="str">
        <f>'LC List'!J63</f>
        <v>60_0_140506____</v>
      </c>
      <c r="B64" s="17">
        <f>'L2 Results (mM )'!B64</f>
        <v>0</v>
      </c>
      <c r="C64" s="15">
        <f>'L2 Results (mM )'!C64</f>
        <v>0</v>
      </c>
      <c r="D64" s="16">
        <f>'L2 Results (mM )'!D64/1000*180.16</f>
        <v>0</v>
      </c>
      <c r="E64" s="16">
        <f>'L2 Results (mM )'!E64/1000*46.07</f>
        <v>0</v>
      </c>
      <c r="F64" s="16">
        <f>'L2 Results (mM )'!F64/1000*92.09</f>
        <v>0</v>
      </c>
      <c r="G64" s="16">
        <f>'L2 Results (mM )'!G64/1000*59.05</f>
        <v>0</v>
      </c>
      <c r="H64" s="16">
        <f>'L2 Results (mM )'!H64/1000*45.03</f>
        <v>0</v>
      </c>
      <c r="I64" s="16">
        <f>'L2 Results (mM )'!I64/1000*117.09</f>
        <v>0</v>
      </c>
      <c r="J64" s="16">
        <f>'L2 Results (mM )'!J64/1000*89.08</f>
        <v>0</v>
      </c>
      <c r="K64" s="16">
        <f>'L2 Results (mM )'!K64/1000*87.06</f>
        <v>0</v>
      </c>
      <c r="L64" s="16">
        <f>'L2 Results (mM )'!L64/1000*150.13</f>
        <v>0</v>
      </c>
      <c r="M64" s="16">
        <f>'L2 Results (mM )'!M64/1000*152.15</f>
        <v>0</v>
      </c>
      <c r="N64" s="16">
        <f>'L2 Results (mM )'!N64/1000*342.3</f>
        <v>0</v>
      </c>
    </row>
    <row r="65" spans="1:14" x14ac:dyDescent="0.2">
      <c r="A65" s="54" t="str">
        <f>'LC List'!J64</f>
        <v>61_0_140506____</v>
      </c>
      <c r="B65" s="17">
        <f>'L2 Results (mM )'!B65</f>
        <v>0</v>
      </c>
      <c r="C65" s="15">
        <f>'L2 Results (mM )'!C65</f>
        <v>0</v>
      </c>
      <c r="D65" s="16">
        <f>'L2 Results (mM )'!D65/1000*180.16</f>
        <v>0</v>
      </c>
      <c r="E65" s="16">
        <f>'L2 Results (mM )'!E65/1000*46.07</f>
        <v>0</v>
      </c>
      <c r="F65" s="16">
        <f>'L2 Results (mM )'!F65/1000*92.09</f>
        <v>0</v>
      </c>
      <c r="G65" s="16">
        <f>'L2 Results (mM )'!G65/1000*59.05</f>
        <v>0</v>
      </c>
      <c r="H65" s="16">
        <f>'L2 Results (mM )'!H65/1000*45.03</f>
        <v>0</v>
      </c>
      <c r="I65" s="16">
        <f>'L2 Results (mM )'!I65/1000*117.09</f>
        <v>0</v>
      </c>
      <c r="J65" s="16">
        <f>'L2 Results (mM )'!J65/1000*89.08</f>
        <v>0</v>
      </c>
      <c r="K65" s="16">
        <f>'L2 Results (mM )'!K65/1000*87.06</f>
        <v>0</v>
      </c>
      <c r="L65" s="16">
        <f>'L2 Results (mM )'!L65/1000*150.13</f>
        <v>0</v>
      </c>
      <c r="M65" s="16">
        <f>'L2 Results (mM )'!M65/1000*152.15</f>
        <v>0</v>
      </c>
      <c r="N65" s="16">
        <f>'L2 Results (mM )'!N65/1000*342.3</f>
        <v>0</v>
      </c>
    </row>
    <row r="66" spans="1:14" x14ac:dyDescent="0.2">
      <c r="A66" s="54" t="str">
        <f>'LC List'!J65</f>
        <v>62_0_140506____</v>
      </c>
      <c r="B66" s="17">
        <f>'L2 Results (mM )'!B66</f>
        <v>0</v>
      </c>
      <c r="C66" s="15">
        <f>'L2 Results (mM )'!C66</f>
        <v>0</v>
      </c>
      <c r="D66" s="16">
        <f>'L2 Results (mM )'!D66/1000*180.16</f>
        <v>0</v>
      </c>
      <c r="E66" s="16">
        <f>'L2 Results (mM )'!E66/1000*46.07</f>
        <v>0</v>
      </c>
      <c r="F66" s="16">
        <f>'L2 Results (mM )'!F66/1000*92.09</f>
        <v>0</v>
      </c>
      <c r="G66" s="16">
        <f>'L2 Results (mM )'!G66/1000*59.05</f>
        <v>0</v>
      </c>
      <c r="H66" s="16">
        <f>'L2 Results (mM )'!H66/1000*45.03</f>
        <v>0</v>
      </c>
      <c r="I66" s="16">
        <f>'L2 Results (mM )'!I66/1000*117.09</f>
        <v>0</v>
      </c>
      <c r="J66" s="16">
        <f>'L2 Results (mM )'!J66/1000*89.08</f>
        <v>0</v>
      </c>
      <c r="K66" s="16">
        <f>'L2 Results (mM )'!K66/1000*87.06</f>
        <v>0</v>
      </c>
      <c r="L66" s="16">
        <f>'L2 Results (mM )'!L66/1000*150.13</f>
        <v>0</v>
      </c>
      <c r="M66" s="16">
        <f>'L2 Results (mM )'!M66/1000*152.15</f>
        <v>0</v>
      </c>
      <c r="N66" s="16">
        <f>'L2 Results (mM )'!N66/1000*342.3</f>
        <v>0</v>
      </c>
    </row>
    <row r="67" spans="1:14" x14ac:dyDescent="0.2">
      <c r="A67" s="54" t="str">
        <f>'LC List'!J66</f>
        <v>63_0_140506____</v>
      </c>
      <c r="B67" s="17">
        <f>'L2 Results (mM )'!B67</f>
        <v>0</v>
      </c>
      <c r="C67" s="15">
        <f>'L2 Results (mM )'!C67</f>
        <v>0</v>
      </c>
      <c r="D67" s="16">
        <f>'L2 Results (mM )'!D67/1000*180.16</f>
        <v>0</v>
      </c>
      <c r="E67" s="16">
        <f>'L2 Results (mM )'!E67/1000*46.07</f>
        <v>0</v>
      </c>
      <c r="F67" s="16">
        <f>'L2 Results (mM )'!F67/1000*92.09</f>
        <v>0</v>
      </c>
      <c r="G67" s="16">
        <f>'L2 Results (mM )'!G67/1000*59.05</f>
        <v>0</v>
      </c>
      <c r="H67" s="16">
        <f>'L2 Results (mM )'!H67/1000*45.03</f>
        <v>0</v>
      </c>
      <c r="I67" s="16">
        <f>'L2 Results (mM )'!I67/1000*117.09</f>
        <v>0</v>
      </c>
      <c r="J67" s="16">
        <f>'L2 Results (mM )'!J67/1000*89.08</f>
        <v>0</v>
      </c>
      <c r="K67" s="16">
        <f>'L2 Results (mM )'!K67/1000*87.06</f>
        <v>0</v>
      </c>
      <c r="L67" s="16">
        <f>'L2 Results (mM )'!L67/1000*150.13</f>
        <v>0</v>
      </c>
      <c r="M67" s="16">
        <f>'L2 Results (mM )'!M67/1000*152.15</f>
        <v>0</v>
      </c>
      <c r="N67" s="16">
        <f>'L2 Results (mM )'!N67/1000*342.3</f>
        <v>0</v>
      </c>
    </row>
    <row r="68" spans="1:14" x14ac:dyDescent="0.2">
      <c r="A68" s="54" t="str">
        <f>'LC List'!J67</f>
        <v>64_0_140506____</v>
      </c>
      <c r="B68" s="17">
        <f>'L2 Results (mM )'!B68</f>
        <v>0</v>
      </c>
      <c r="C68" s="15">
        <f>'L2 Results (mM )'!C68</f>
        <v>0</v>
      </c>
      <c r="D68" s="16">
        <f>'L2 Results (mM )'!D68/1000*180.16</f>
        <v>0</v>
      </c>
      <c r="E68" s="16">
        <f>'L2 Results (mM )'!E68/1000*46.07</f>
        <v>0</v>
      </c>
      <c r="F68" s="16">
        <f>'L2 Results (mM )'!F68/1000*92.09</f>
        <v>0</v>
      </c>
      <c r="G68" s="16">
        <f>'L2 Results (mM )'!G68/1000*59.05</f>
        <v>0</v>
      </c>
      <c r="H68" s="16">
        <f>'L2 Results (mM )'!H68/1000*45.03</f>
        <v>0</v>
      </c>
      <c r="I68" s="16">
        <f>'L2 Results (mM )'!I68/1000*117.09</f>
        <v>0</v>
      </c>
      <c r="J68" s="16">
        <f>'L2 Results (mM )'!J68/1000*89.08</f>
        <v>0</v>
      </c>
      <c r="K68" s="16">
        <f>'L2 Results (mM )'!K68/1000*87.06</f>
        <v>0</v>
      </c>
      <c r="L68" s="16">
        <f>'L2 Results (mM )'!L68/1000*150.13</f>
        <v>0</v>
      </c>
      <c r="M68" s="16">
        <f>'L2 Results (mM )'!M68/1000*152.15</f>
        <v>0</v>
      </c>
      <c r="N68" s="16">
        <f>'L2 Results (mM )'!N68/1000*342.3</f>
        <v>0</v>
      </c>
    </row>
    <row r="69" spans="1:14" x14ac:dyDescent="0.2">
      <c r="A69" s="54" t="str">
        <f>'LC List'!J68</f>
        <v>65_0_140506____</v>
      </c>
      <c r="B69" s="17">
        <f>'L2 Results (mM )'!B69</f>
        <v>0</v>
      </c>
      <c r="C69" s="15">
        <f>'L2 Results (mM )'!C69</f>
        <v>0</v>
      </c>
      <c r="D69" s="16">
        <f>'L2 Results (mM )'!D69/1000*180.16</f>
        <v>0</v>
      </c>
      <c r="E69" s="16">
        <f>'L2 Results (mM )'!E69/1000*46.07</f>
        <v>0</v>
      </c>
      <c r="F69" s="16">
        <f>'L2 Results (mM )'!F69/1000*92.09</f>
        <v>0</v>
      </c>
      <c r="G69" s="16">
        <f>'L2 Results (mM )'!G69/1000*59.05</f>
        <v>0</v>
      </c>
      <c r="H69" s="16">
        <f>'L2 Results (mM )'!H69/1000*45.03</f>
        <v>0</v>
      </c>
      <c r="I69" s="16">
        <f>'L2 Results (mM )'!I69/1000*117.09</f>
        <v>0</v>
      </c>
      <c r="J69" s="16">
        <f>'L2 Results (mM )'!J69/1000*89.08</f>
        <v>0</v>
      </c>
      <c r="K69" s="16">
        <f>'L2 Results (mM )'!K69/1000*87.06</f>
        <v>0</v>
      </c>
      <c r="L69" s="16">
        <f>'L2 Results (mM )'!L69/1000*150.13</f>
        <v>0</v>
      </c>
      <c r="M69" s="16">
        <f>'L2 Results (mM )'!M69/1000*152.15</f>
        <v>0</v>
      </c>
      <c r="N69" s="16">
        <f>'L2 Results (mM )'!N69/1000*342.3</f>
        <v>0</v>
      </c>
    </row>
    <row r="70" spans="1:14" x14ac:dyDescent="0.2">
      <c r="A70" s="54" t="str">
        <f>'LC List'!J69</f>
        <v>66_0_140506____</v>
      </c>
      <c r="B70" s="17">
        <f>'L2 Results (mM )'!B70</f>
        <v>0</v>
      </c>
      <c r="C70" s="15">
        <f>'L2 Results (mM )'!C70</f>
        <v>0</v>
      </c>
      <c r="D70" s="16">
        <f>'L2 Results (mM )'!D70/1000*180.16</f>
        <v>0</v>
      </c>
      <c r="E70" s="16">
        <f>'L2 Results (mM )'!E70/1000*46.07</f>
        <v>0</v>
      </c>
      <c r="F70" s="16">
        <f>'L2 Results (mM )'!F70/1000*92.09</f>
        <v>0</v>
      </c>
      <c r="G70" s="16">
        <f>'L2 Results (mM )'!G70/1000*59.05</f>
        <v>0</v>
      </c>
      <c r="H70" s="16">
        <f>'L2 Results (mM )'!H70/1000*45.03</f>
        <v>0</v>
      </c>
      <c r="I70" s="16">
        <f>'L2 Results (mM )'!I70/1000*117.09</f>
        <v>0</v>
      </c>
      <c r="J70" s="16">
        <f>'L2 Results (mM )'!J70/1000*89.08</f>
        <v>0</v>
      </c>
      <c r="K70" s="16">
        <f>'L2 Results (mM )'!K70/1000*87.06</f>
        <v>0</v>
      </c>
      <c r="L70" s="16">
        <f>'L2 Results (mM )'!L70/1000*150.13</f>
        <v>0</v>
      </c>
      <c r="M70" s="16">
        <f>'L2 Results (mM )'!M70/1000*152.15</f>
        <v>0</v>
      </c>
      <c r="N70" s="16">
        <f>'L2 Results (mM )'!N70/1000*342.3</f>
        <v>0</v>
      </c>
    </row>
    <row r="71" spans="1:14" x14ac:dyDescent="0.2">
      <c r="A71" s="54" t="str">
        <f>'LC List'!J70</f>
        <v>67_0_140506____</v>
      </c>
      <c r="B71" s="17">
        <f>'L2 Results (mM )'!B71</f>
        <v>0</v>
      </c>
      <c r="C71" s="15">
        <f>'L2 Results (mM )'!C71</f>
        <v>0</v>
      </c>
      <c r="D71" s="16">
        <f>'L2 Results (mM )'!D71/1000*180.16</f>
        <v>0</v>
      </c>
      <c r="E71" s="16">
        <f>'L2 Results (mM )'!E71/1000*46.07</f>
        <v>0</v>
      </c>
      <c r="F71" s="16">
        <f>'L2 Results (mM )'!F71/1000*92.09</f>
        <v>0</v>
      </c>
      <c r="G71" s="16">
        <f>'L2 Results (mM )'!G71/1000*59.05</f>
        <v>0</v>
      </c>
      <c r="H71" s="16">
        <f>'L2 Results (mM )'!H71/1000*45.03</f>
        <v>0</v>
      </c>
      <c r="I71" s="16">
        <f>'L2 Results (mM )'!I71/1000*117.09</f>
        <v>0</v>
      </c>
      <c r="J71" s="16">
        <f>'L2 Results (mM )'!J71/1000*89.08</f>
        <v>0</v>
      </c>
      <c r="K71" s="16">
        <f>'L2 Results (mM )'!K71/1000*87.06</f>
        <v>0</v>
      </c>
      <c r="L71" s="16">
        <f>'L2 Results (mM )'!L71/1000*150.13</f>
        <v>0</v>
      </c>
      <c r="M71" s="16">
        <f>'L2 Results (mM )'!M71/1000*152.15</f>
        <v>0</v>
      </c>
      <c r="N71" s="16">
        <f>'L2 Results (mM )'!N71/1000*342.3</f>
        <v>0</v>
      </c>
    </row>
    <row r="72" spans="1:14" x14ac:dyDescent="0.2">
      <c r="A72" s="54" t="str">
        <f>'LC List'!J71</f>
        <v>68_0_140506____</v>
      </c>
      <c r="B72" s="17">
        <f>'L2 Results (mM )'!B72</f>
        <v>0</v>
      </c>
      <c r="C72" s="15">
        <f>'L2 Results (mM )'!C72</f>
        <v>0</v>
      </c>
      <c r="D72" s="16">
        <f>'L2 Results (mM )'!D72/1000*180.16</f>
        <v>0</v>
      </c>
      <c r="E72" s="16">
        <f>'L2 Results (mM )'!E72/1000*46.07</f>
        <v>0</v>
      </c>
      <c r="F72" s="16">
        <f>'L2 Results (mM )'!F72/1000*92.09</f>
        <v>0</v>
      </c>
      <c r="G72" s="16">
        <f>'L2 Results (mM )'!G72/1000*59.05</f>
        <v>0</v>
      </c>
      <c r="H72" s="16">
        <f>'L2 Results (mM )'!H72/1000*45.03</f>
        <v>0</v>
      </c>
      <c r="I72" s="16">
        <f>'L2 Results (mM )'!I72/1000*117.09</f>
        <v>0</v>
      </c>
      <c r="J72" s="16">
        <f>'L2 Results (mM )'!J72/1000*89.08</f>
        <v>0</v>
      </c>
      <c r="K72" s="16">
        <f>'L2 Results (mM )'!K72/1000*87.06</f>
        <v>0</v>
      </c>
      <c r="L72" s="16">
        <f>'L2 Results (mM )'!L72/1000*150.13</f>
        <v>0</v>
      </c>
      <c r="M72" s="16">
        <f>'L2 Results (mM )'!M72/1000*152.15</f>
        <v>0</v>
      </c>
      <c r="N72" s="16">
        <f>'L2 Results (mM )'!N72/1000*342.3</f>
        <v>0</v>
      </c>
    </row>
    <row r="73" spans="1:14" x14ac:dyDescent="0.2">
      <c r="A73" s="54" t="str">
        <f>'LC List'!J72</f>
        <v>69_0_140506____</v>
      </c>
      <c r="B73" s="17">
        <f>'L2 Results (mM )'!B73</f>
        <v>0</v>
      </c>
      <c r="C73" s="15">
        <f>'L2 Results (mM )'!C73</f>
        <v>0</v>
      </c>
      <c r="D73" s="16">
        <f>'L2 Results (mM )'!D73/1000*180.16</f>
        <v>0</v>
      </c>
      <c r="E73" s="16">
        <f>'L2 Results (mM )'!E73/1000*46.07</f>
        <v>0</v>
      </c>
      <c r="F73" s="16">
        <f>'L2 Results (mM )'!F73/1000*92.09</f>
        <v>0</v>
      </c>
      <c r="G73" s="16">
        <f>'L2 Results (mM )'!G73/1000*59.05</f>
        <v>0</v>
      </c>
      <c r="H73" s="16">
        <f>'L2 Results (mM )'!H73/1000*45.03</f>
        <v>0</v>
      </c>
      <c r="I73" s="16">
        <f>'L2 Results (mM )'!I73/1000*117.09</f>
        <v>0</v>
      </c>
      <c r="J73" s="16">
        <f>'L2 Results (mM )'!J73/1000*89.08</f>
        <v>0</v>
      </c>
      <c r="K73" s="16">
        <f>'L2 Results (mM )'!K73/1000*87.06</f>
        <v>0</v>
      </c>
      <c r="L73" s="16">
        <f>'L2 Results (mM )'!L73/1000*150.13</f>
        <v>0</v>
      </c>
      <c r="M73" s="16">
        <f>'L2 Results (mM )'!M73/1000*152.15</f>
        <v>0</v>
      </c>
      <c r="N73" s="16">
        <f>'L2 Results (mM )'!N73/1000*342.3</f>
        <v>0</v>
      </c>
    </row>
    <row r="74" spans="1:14" x14ac:dyDescent="0.2">
      <c r="A74" s="54" t="str">
        <f>'LC List'!J73</f>
        <v>70_0_140506____</v>
      </c>
      <c r="B74" s="17">
        <f>'L2 Results (mM )'!B74</f>
        <v>0</v>
      </c>
      <c r="C74" s="15">
        <f>'L2 Results (mM )'!C74</f>
        <v>0</v>
      </c>
      <c r="D74" s="16">
        <f>'L2 Results (mM )'!D74/1000*180.16</f>
        <v>0</v>
      </c>
      <c r="E74" s="16">
        <f>'L2 Results (mM )'!E74/1000*46.07</f>
        <v>0</v>
      </c>
      <c r="F74" s="16">
        <f>'L2 Results (mM )'!F74/1000*92.09</f>
        <v>0</v>
      </c>
      <c r="G74" s="16">
        <f>'L2 Results (mM )'!G74/1000*59.05</f>
        <v>0</v>
      </c>
      <c r="H74" s="16">
        <f>'L2 Results (mM )'!H74/1000*45.03</f>
        <v>0</v>
      </c>
      <c r="I74" s="16">
        <f>'L2 Results (mM )'!I74/1000*117.09</f>
        <v>0</v>
      </c>
      <c r="J74" s="16">
        <f>'L2 Results (mM )'!J74/1000*89.08</f>
        <v>0</v>
      </c>
      <c r="K74" s="16">
        <f>'L2 Results (mM )'!K74/1000*87.06</f>
        <v>0</v>
      </c>
      <c r="L74" s="16">
        <f>'L2 Results (mM )'!L74/1000*150.13</f>
        <v>0</v>
      </c>
      <c r="M74" s="16">
        <f>'L2 Results (mM )'!M74/1000*152.15</f>
        <v>0</v>
      </c>
      <c r="N74" s="16">
        <f>'L2 Results (mM )'!N74/1000*342.3</f>
        <v>0</v>
      </c>
    </row>
    <row r="75" spans="1:14" x14ac:dyDescent="0.2">
      <c r="A75" s="54" t="str">
        <f>'LC List'!J74</f>
        <v>71_0_140506____</v>
      </c>
      <c r="B75" s="17">
        <f>'L2 Results (mM )'!B75</f>
        <v>0</v>
      </c>
      <c r="C75" s="15">
        <f>'L2 Results (mM )'!C75</f>
        <v>0</v>
      </c>
      <c r="D75" s="16">
        <f>'L2 Results (mM )'!D75/1000*180.16</f>
        <v>0</v>
      </c>
      <c r="E75" s="16">
        <f>'L2 Results (mM )'!E75/1000*46.07</f>
        <v>0</v>
      </c>
      <c r="F75" s="16">
        <f>'L2 Results (mM )'!F75/1000*92.09</f>
        <v>0</v>
      </c>
      <c r="G75" s="16">
        <f>'L2 Results (mM )'!G75/1000*59.05</f>
        <v>0</v>
      </c>
      <c r="H75" s="16">
        <f>'L2 Results (mM )'!H75/1000*45.03</f>
        <v>0</v>
      </c>
      <c r="I75" s="16">
        <f>'L2 Results (mM )'!I75/1000*117.09</f>
        <v>0</v>
      </c>
      <c r="J75" s="16">
        <f>'L2 Results (mM )'!J75/1000*89.08</f>
        <v>0</v>
      </c>
      <c r="K75" s="16">
        <f>'L2 Results (mM )'!K75/1000*87.06</f>
        <v>0</v>
      </c>
      <c r="L75" s="16">
        <f>'L2 Results (mM )'!L75/1000*150.13</f>
        <v>0</v>
      </c>
      <c r="M75" s="16">
        <f>'L2 Results (mM )'!M75/1000*152.15</f>
        <v>0</v>
      </c>
      <c r="N75" s="16">
        <f>'L2 Results (mM )'!N75/1000*342.3</f>
        <v>0</v>
      </c>
    </row>
    <row r="76" spans="1:14" x14ac:dyDescent="0.2">
      <c r="A76" s="54" t="str">
        <f>'LC List'!J75</f>
        <v>72_0_140506____</v>
      </c>
      <c r="B76" s="17">
        <f>'L2 Results (mM )'!B76</f>
        <v>0</v>
      </c>
      <c r="C76" s="15">
        <f>'L2 Results (mM )'!C76</f>
        <v>0</v>
      </c>
      <c r="D76" s="16">
        <f>'L2 Results (mM )'!D76/1000*180.16</f>
        <v>0</v>
      </c>
      <c r="E76" s="16">
        <f>'L2 Results (mM )'!E76/1000*46.07</f>
        <v>0</v>
      </c>
      <c r="F76" s="16">
        <f>'L2 Results (mM )'!F76/1000*92.09</f>
        <v>0</v>
      </c>
      <c r="G76" s="16">
        <f>'L2 Results (mM )'!G76/1000*59.05</f>
        <v>0</v>
      </c>
      <c r="H76" s="16">
        <f>'L2 Results (mM )'!H76/1000*45.03</f>
        <v>0</v>
      </c>
      <c r="I76" s="16">
        <f>'L2 Results (mM )'!I76/1000*117.09</f>
        <v>0</v>
      </c>
      <c r="J76" s="16">
        <f>'L2 Results (mM )'!J76/1000*89.08</f>
        <v>0</v>
      </c>
      <c r="K76" s="16">
        <f>'L2 Results (mM )'!K76/1000*87.06</f>
        <v>0</v>
      </c>
      <c r="L76" s="16">
        <f>'L2 Results (mM )'!L76/1000*150.13</f>
        <v>0</v>
      </c>
      <c r="M76" s="16">
        <f>'L2 Results (mM )'!M76/1000*152.15</f>
        <v>0</v>
      </c>
      <c r="N76" s="16">
        <f>'L2 Results (mM )'!N76/1000*342.3</f>
        <v>0</v>
      </c>
    </row>
    <row r="77" spans="1:14" x14ac:dyDescent="0.2">
      <c r="A77" s="54" t="str">
        <f>'LC List'!J76</f>
        <v>73_0_140506____</v>
      </c>
      <c r="B77" s="17">
        <f>'L2 Results (mM )'!B77</f>
        <v>0</v>
      </c>
      <c r="C77" s="15">
        <f>'L2 Results (mM )'!C77</f>
        <v>0</v>
      </c>
      <c r="D77" s="16">
        <f>'L2 Results (mM )'!D77/1000*180.16</f>
        <v>0</v>
      </c>
      <c r="E77" s="16">
        <f>'L2 Results (mM )'!E77/1000*46.07</f>
        <v>0</v>
      </c>
      <c r="F77" s="16">
        <f>'L2 Results (mM )'!F77/1000*92.09</f>
        <v>0</v>
      </c>
      <c r="G77" s="16">
        <f>'L2 Results (mM )'!G77/1000*59.05</f>
        <v>0</v>
      </c>
      <c r="H77" s="16">
        <f>'L2 Results (mM )'!H77/1000*45.03</f>
        <v>0</v>
      </c>
      <c r="I77" s="16">
        <f>'L2 Results (mM )'!I77/1000*117.09</f>
        <v>0</v>
      </c>
      <c r="J77" s="16">
        <f>'L2 Results (mM )'!J77/1000*89.08</f>
        <v>0</v>
      </c>
      <c r="K77" s="16">
        <f>'L2 Results (mM )'!K77/1000*87.06</f>
        <v>0</v>
      </c>
      <c r="L77" s="16">
        <f>'L2 Results (mM )'!L77/1000*150.13</f>
        <v>0</v>
      </c>
      <c r="M77" s="16">
        <f>'L2 Results (mM )'!M77/1000*152.15</f>
        <v>0</v>
      </c>
      <c r="N77" s="16">
        <f>'L2 Results (mM )'!N77/1000*342.3</f>
        <v>0</v>
      </c>
    </row>
    <row r="78" spans="1:14" x14ac:dyDescent="0.2">
      <c r="A78" s="54" t="str">
        <f>'LC List'!J77</f>
        <v>74_0_140506____</v>
      </c>
      <c r="B78" s="17">
        <f>'L2 Results (mM )'!B78</f>
        <v>0</v>
      </c>
      <c r="C78" s="15">
        <f>'L2 Results (mM )'!C78</f>
        <v>0</v>
      </c>
      <c r="D78" s="16">
        <f>'L2 Results (mM )'!D78/1000*180.16</f>
        <v>0</v>
      </c>
      <c r="E78" s="16">
        <f>'L2 Results (mM )'!E78/1000*46.07</f>
        <v>0</v>
      </c>
      <c r="F78" s="16">
        <f>'L2 Results (mM )'!F78/1000*92.09</f>
        <v>0</v>
      </c>
      <c r="G78" s="16">
        <f>'L2 Results (mM )'!G78/1000*59.05</f>
        <v>0</v>
      </c>
      <c r="H78" s="16">
        <f>'L2 Results (mM )'!H78/1000*45.03</f>
        <v>0</v>
      </c>
      <c r="I78" s="16">
        <f>'L2 Results (mM )'!I78/1000*117.09</f>
        <v>0</v>
      </c>
      <c r="J78" s="16">
        <f>'L2 Results (mM )'!J78/1000*89.08</f>
        <v>0</v>
      </c>
      <c r="K78" s="16">
        <f>'L2 Results (mM )'!K78/1000*87.06</f>
        <v>0</v>
      </c>
      <c r="L78" s="16">
        <f>'L2 Results (mM )'!L78/1000*150.13</f>
        <v>0</v>
      </c>
      <c r="M78" s="16">
        <f>'L2 Results (mM )'!M78/1000*152.15</f>
        <v>0</v>
      </c>
      <c r="N78" s="16">
        <f>'L2 Results (mM )'!N78/1000*342.3</f>
        <v>0</v>
      </c>
    </row>
    <row r="79" spans="1:14" x14ac:dyDescent="0.2">
      <c r="A79" s="54" t="str">
        <f>'LC List'!J78</f>
        <v>75_0_140506____</v>
      </c>
      <c r="B79" s="17">
        <f>'L2 Results (mM )'!B79</f>
        <v>0</v>
      </c>
      <c r="C79" s="15">
        <f>'L2 Results (mM )'!C79</f>
        <v>0</v>
      </c>
      <c r="D79" s="16">
        <f>'L2 Results (mM )'!D79/1000*180.16</f>
        <v>0</v>
      </c>
      <c r="E79" s="16">
        <f>'L2 Results (mM )'!E79/1000*46.07</f>
        <v>0</v>
      </c>
      <c r="F79" s="16">
        <f>'L2 Results (mM )'!F79/1000*92.09</f>
        <v>0</v>
      </c>
      <c r="G79" s="16">
        <f>'L2 Results (mM )'!G79/1000*59.05</f>
        <v>0</v>
      </c>
      <c r="H79" s="16">
        <f>'L2 Results (mM )'!H79/1000*45.03</f>
        <v>0</v>
      </c>
      <c r="I79" s="16">
        <f>'L2 Results (mM )'!I79/1000*117.09</f>
        <v>0</v>
      </c>
      <c r="J79" s="16">
        <f>'L2 Results (mM )'!J79/1000*89.08</f>
        <v>0</v>
      </c>
      <c r="K79" s="16">
        <f>'L2 Results (mM )'!K79/1000*87.06</f>
        <v>0</v>
      </c>
      <c r="L79" s="16">
        <f>'L2 Results (mM )'!L79/1000*150.13</f>
        <v>0</v>
      </c>
      <c r="M79" s="16">
        <f>'L2 Results (mM )'!M79/1000*152.15</f>
        <v>0</v>
      </c>
      <c r="N79" s="16">
        <f>'L2 Results (mM )'!N79/1000*342.3</f>
        <v>0</v>
      </c>
    </row>
    <row r="80" spans="1:14" x14ac:dyDescent="0.2">
      <c r="A80" s="54" t="str">
        <f>'LC List'!J79</f>
        <v>76_0_140506____</v>
      </c>
      <c r="B80" s="17">
        <f>'L2 Results (mM )'!B80</f>
        <v>0</v>
      </c>
      <c r="C80" s="15">
        <f>'L2 Results (mM )'!C80</f>
        <v>0</v>
      </c>
      <c r="D80" s="16">
        <f>'L2 Results (mM )'!D80/1000*180.16</f>
        <v>0</v>
      </c>
      <c r="E80" s="16">
        <f>'L2 Results (mM )'!E80/1000*46.07</f>
        <v>0</v>
      </c>
      <c r="F80" s="16">
        <f>'L2 Results (mM )'!F80/1000*92.09</f>
        <v>0</v>
      </c>
      <c r="G80" s="16">
        <f>'L2 Results (mM )'!G80/1000*59.05</f>
        <v>0</v>
      </c>
      <c r="H80" s="16">
        <f>'L2 Results (mM )'!H80/1000*45.03</f>
        <v>0</v>
      </c>
      <c r="I80" s="16">
        <f>'L2 Results (mM )'!I80/1000*117.09</f>
        <v>0</v>
      </c>
      <c r="J80" s="16">
        <f>'L2 Results (mM )'!J80/1000*89.08</f>
        <v>0</v>
      </c>
      <c r="K80" s="16">
        <f>'L2 Results (mM )'!K80/1000*87.06</f>
        <v>0</v>
      </c>
      <c r="L80" s="16">
        <f>'L2 Results (mM )'!L80/1000*150.13</f>
        <v>0</v>
      </c>
      <c r="M80" s="16">
        <f>'L2 Results (mM )'!M80/1000*152.15</f>
        <v>0</v>
      </c>
      <c r="N80" s="16">
        <f>'L2 Results (mM )'!N80/1000*342.3</f>
        <v>0</v>
      </c>
    </row>
    <row r="81" spans="1:14" x14ac:dyDescent="0.2">
      <c r="A81" s="54" t="str">
        <f>'LC List'!J80</f>
        <v>77_0_140506____</v>
      </c>
      <c r="B81" s="17">
        <f>'L2 Results (mM )'!B81</f>
        <v>0</v>
      </c>
      <c r="C81" s="15">
        <f>'L2 Results (mM )'!C81</f>
        <v>0</v>
      </c>
      <c r="D81" s="16">
        <f>'L2 Results (mM )'!D81/1000*180.16</f>
        <v>0</v>
      </c>
      <c r="E81" s="16">
        <f>'L2 Results (mM )'!E81/1000*46.07</f>
        <v>0</v>
      </c>
      <c r="F81" s="16">
        <f>'L2 Results (mM )'!F81/1000*92.09</f>
        <v>0</v>
      </c>
      <c r="G81" s="16">
        <f>'L2 Results (mM )'!G81/1000*59.05</f>
        <v>0</v>
      </c>
      <c r="H81" s="16">
        <f>'L2 Results (mM )'!H81/1000*45.03</f>
        <v>0</v>
      </c>
      <c r="I81" s="16">
        <f>'L2 Results (mM )'!I81/1000*117.09</f>
        <v>0</v>
      </c>
      <c r="J81" s="16">
        <f>'L2 Results (mM )'!J81/1000*89.08</f>
        <v>0</v>
      </c>
      <c r="K81" s="16">
        <f>'L2 Results (mM )'!K81/1000*87.06</f>
        <v>0</v>
      </c>
      <c r="L81" s="16">
        <f>'L2 Results (mM )'!L81/1000*150.13</f>
        <v>0</v>
      </c>
      <c r="M81" s="16">
        <f>'L2 Results (mM )'!M81/1000*152.15</f>
        <v>0</v>
      </c>
      <c r="N81" s="16">
        <f>'L2 Results (mM )'!N81/1000*342.3</f>
        <v>0</v>
      </c>
    </row>
    <row r="82" spans="1:14" x14ac:dyDescent="0.2">
      <c r="A82" s="54" t="str">
        <f>'LC List'!J81</f>
        <v>78_0_140506____</v>
      </c>
      <c r="B82" s="17">
        <f>'L2 Results (mM )'!B82</f>
        <v>0</v>
      </c>
      <c r="C82" s="15">
        <f>'L2 Results (mM )'!C82</f>
        <v>0</v>
      </c>
      <c r="D82" s="16">
        <f>'L2 Results (mM )'!D82/1000*180.16</f>
        <v>0</v>
      </c>
      <c r="E82" s="16">
        <f>'L2 Results (mM )'!E82/1000*46.07</f>
        <v>0</v>
      </c>
      <c r="F82" s="16">
        <f>'L2 Results (mM )'!F82/1000*92.09</f>
        <v>0</v>
      </c>
      <c r="G82" s="16">
        <f>'L2 Results (mM )'!G82/1000*59.05</f>
        <v>0</v>
      </c>
      <c r="H82" s="16">
        <f>'L2 Results (mM )'!H82/1000*45.03</f>
        <v>0</v>
      </c>
      <c r="I82" s="16">
        <f>'L2 Results (mM )'!I82/1000*117.09</f>
        <v>0</v>
      </c>
      <c r="J82" s="16">
        <f>'L2 Results (mM )'!J82/1000*89.08</f>
        <v>0</v>
      </c>
      <c r="K82" s="16">
        <f>'L2 Results (mM )'!K82/1000*87.06</f>
        <v>0</v>
      </c>
      <c r="L82" s="16">
        <f>'L2 Results (mM )'!L82/1000*150.13</f>
        <v>0</v>
      </c>
      <c r="M82" s="16">
        <f>'L2 Results (mM )'!M82/1000*152.15</f>
        <v>0</v>
      </c>
      <c r="N82" s="16">
        <f>'L2 Results (mM )'!N82/1000*342.3</f>
        <v>0</v>
      </c>
    </row>
    <row r="83" spans="1:14" x14ac:dyDescent="0.2">
      <c r="A83" s="54" t="str">
        <f>'LC List'!J82</f>
        <v>79_0_140506____</v>
      </c>
      <c r="B83" s="17">
        <f>'L2 Results (mM )'!B83</f>
        <v>0</v>
      </c>
      <c r="C83" s="15">
        <f>'L2 Results (mM )'!C83</f>
        <v>0</v>
      </c>
      <c r="D83" s="16">
        <f>'L2 Results (mM )'!D83/1000*180.16</f>
        <v>0</v>
      </c>
      <c r="E83" s="16">
        <f>'L2 Results (mM )'!E83/1000*46.07</f>
        <v>0</v>
      </c>
      <c r="F83" s="16">
        <f>'L2 Results (mM )'!F83/1000*92.09</f>
        <v>0</v>
      </c>
      <c r="G83" s="16">
        <f>'L2 Results (mM )'!G83/1000*59.05</f>
        <v>0</v>
      </c>
      <c r="H83" s="16">
        <f>'L2 Results (mM )'!H83/1000*45.03</f>
        <v>0</v>
      </c>
      <c r="I83" s="16">
        <f>'L2 Results (mM )'!I83/1000*117.09</f>
        <v>0</v>
      </c>
      <c r="J83" s="16">
        <f>'L2 Results (mM )'!J83/1000*89.08</f>
        <v>0</v>
      </c>
      <c r="K83" s="16">
        <f>'L2 Results (mM )'!K83/1000*87.06</f>
        <v>0</v>
      </c>
      <c r="L83" s="16">
        <f>'L2 Results (mM )'!L83/1000*150.13</f>
        <v>0</v>
      </c>
      <c r="M83" s="16">
        <f>'L2 Results (mM )'!M83/1000*152.15</f>
        <v>0</v>
      </c>
      <c r="N83" s="16">
        <f>'L2 Results (mM )'!N83/1000*342.3</f>
        <v>0</v>
      </c>
    </row>
    <row r="84" spans="1:14" x14ac:dyDescent="0.2">
      <c r="A84" s="54" t="str">
        <f>'LC List'!J83</f>
        <v>80_0_140506____</v>
      </c>
      <c r="B84" s="17">
        <f>'L2 Results (mM )'!B84</f>
        <v>0</v>
      </c>
      <c r="C84" s="15">
        <f>'L2 Results (mM )'!C84</f>
        <v>0</v>
      </c>
      <c r="D84" s="16">
        <f>'L2 Results (mM )'!D84/1000*180.16</f>
        <v>0</v>
      </c>
      <c r="E84" s="16">
        <f>'L2 Results (mM )'!E84/1000*46.07</f>
        <v>0</v>
      </c>
      <c r="F84" s="16">
        <f>'L2 Results (mM )'!F84/1000*92.09</f>
        <v>0</v>
      </c>
      <c r="G84" s="16">
        <f>'L2 Results (mM )'!G84/1000*59.05</f>
        <v>0</v>
      </c>
      <c r="H84" s="16">
        <f>'L2 Results (mM )'!H84/1000*45.03</f>
        <v>0</v>
      </c>
      <c r="I84" s="16">
        <f>'L2 Results (mM )'!I84/1000*117.09</f>
        <v>0</v>
      </c>
      <c r="J84" s="16">
        <f>'L2 Results (mM )'!J84/1000*89.08</f>
        <v>0</v>
      </c>
      <c r="K84" s="16">
        <f>'L2 Results (mM )'!K84/1000*87.06</f>
        <v>0</v>
      </c>
      <c r="L84" s="16">
        <f>'L2 Results (mM )'!L84/1000*150.13</f>
        <v>0</v>
      </c>
      <c r="M84" s="16">
        <f>'L2 Results (mM )'!M84/1000*152.15</f>
        <v>0</v>
      </c>
      <c r="N84" s="16">
        <f>'L2 Results (mM )'!N84/1000*342.3</f>
        <v>0</v>
      </c>
    </row>
    <row r="85" spans="1:14" x14ac:dyDescent="0.2">
      <c r="A85" s="54" t="str">
        <f>'LC List'!J84</f>
        <v>81_0_140506____</v>
      </c>
      <c r="B85" s="17">
        <f>'L2 Results (mM )'!B85</f>
        <v>0</v>
      </c>
      <c r="C85" s="15">
        <f>'L2 Results (mM )'!C85</f>
        <v>0</v>
      </c>
      <c r="D85" s="16">
        <f>'L2 Results (mM )'!D85/1000*180.16</f>
        <v>0</v>
      </c>
      <c r="E85" s="16">
        <f>'L2 Results (mM )'!E85/1000*46.07</f>
        <v>0</v>
      </c>
      <c r="F85" s="16">
        <f>'L2 Results (mM )'!F85/1000*92.09</f>
        <v>0</v>
      </c>
      <c r="G85" s="16">
        <f>'L2 Results (mM )'!G85/1000*59.05</f>
        <v>0</v>
      </c>
      <c r="H85" s="16">
        <f>'L2 Results (mM )'!H85/1000*45.03</f>
        <v>0</v>
      </c>
      <c r="I85" s="16">
        <f>'L2 Results (mM )'!I85/1000*117.09</f>
        <v>0</v>
      </c>
      <c r="J85" s="16">
        <f>'L2 Results (mM )'!J85/1000*89.08</f>
        <v>0</v>
      </c>
      <c r="K85" s="16">
        <f>'L2 Results (mM )'!K85/1000*87.06</f>
        <v>0</v>
      </c>
      <c r="L85" s="16">
        <f>'L2 Results (mM )'!L85/1000*150.13</f>
        <v>0</v>
      </c>
      <c r="M85" s="16">
        <f>'L2 Results (mM )'!M85/1000*152.15</f>
        <v>0</v>
      </c>
      <c r="N85" s="16">
        <f>'L2 Results (mM )'!N85/1000*342.3</f>
        <v>0</v>
      </c>
    </row>
    <row r="86" spans="1:14" x14ac:dyDescent="0.2">
      <c r="A86" s="54" t="str">
        <f>'LC List'!J85</f>
        <v>82_0_140506____</v>
      </c>
      <c r="B86" s="17">
        <f>'L2 Results (mM )'!B86</f>
        <v>0</v>
      </c>
      <c r="C86" s="15">
        <f>'L2 Results (mM )'!C86</f>
        <v>0</v>
      </c>
      <c r="D86" s="16">
        <f>'L2 Results (mM )'!D86/1000*180.16</f>
        <v>0</v>
      </c>
      <c r="E86" s="16">
        <f>'L2 Results (mM )'!E86/1000*46.07</f>
        <v>0</v>
      </c>
      <c r="F86" s="16">
        <f>'L2 Results (mM )'!F86/1000*92.09</f>
        <v>0</v>
      </c>
      <c r="G86" s="16">
        <f>'L2 Results (mM )'!G86/1000*59.05</f>
        <v>0</v>
      </c>
      <c r="H86" s="16">
        <f>'L2 Results (mM )'!H86/1000*45.03</f>
        <v>0</v>
      </c>
      <c r="I86" s="16">
        <f>'L2 Results (mM )'!I86/1000*117.09</f>
        <v>0</v>
      </c>
      <c r="J86" s="16">
        <f>'L2 Results (mM )'!J86/1000*89.08</f>
        <v>0</v>
      </c>
      <c r="K86" s="16">
        <f>'L2 Results (mM )'!K86/1000*87.06</f>
        <v>0</v>
      </c>
      <c r="L86" s="16">
        <f>'L2 Results (mM )'!L86/1000*150.13</f>
        <v>0</v>
      </c>
      <c r="M86" s="16">
        <f>'L2 Results (mM )'!M86/1000*152.15</f>
        <v>0</v>
      </c>
      <c r="N86" s="16">
        <f>'L2 Results (mM )'!N86/1000*342.3</f>
        <v>0</v>
      </c>
    </row>
    <row r="87" spans="1:14" x14ac:dyDescent="0.2">
      <c r="A87" s="54" t="str">
        <f>'LC List'!J86</f>
        <v>83_0_140506____</v>
      </c>
      <c r="B87" s="17">
        <f>'L2 Results (mM )'!B87</f>
        <v>0</v>
      </c>
      <c r="C87" s="15">
        <f>'L2 Results (mM )'!C87</f>
        <v>0</v>
      </c>
      <c r="D87" s="16">
        <f>'L2 Results (mM )'!D87/1000*180.16</f>
        <v>0</v>
      </c>
      <c r="E87" s="16">
        <f>'L2 Results (mM )'!E87/1000*46.07</f>
        <v>0</v>
      </c>
      <c r="F87" s="16">
        <f>'L2 Results (mM )'!F87/1000*92.09</f>
        <v>0</v>
      </c>
      <c r="G87" s="16">
        <f>'L2 Results (mM )'!G87/1000*59.05</f>
        <v>0</v>
      </c>
      <c r="H87" s="16">
        <f>'L2 Results (mM )'!H87/1000*45.03</f>
        <v>0</v>
      </c>
      <c r="I87" s="16">
        <f>'L2 Results (mM )'!I87/1000*117.09</f>
        <v>0</v>
      </c>
      <c r="J87" s="16">
        <f>'L2 Results (mM )'!J87/1000*89.08</f>
        <v>0</v>
      </c>
      <c r="K87" s="16">
        <f>'L2 Results (mM )'!K87/1000*87.06</f>
        <v>0</v>
      </c>
      <c r="L87" s="16">
        <f>'L2 Results (mM )'!L87/1000*150.13</f>
        <v>0</v>
      </c>
      <c r="M87" s="16">
        <f>'L2 Results (mM )'!M87/1000*152.15</f>
        <v>0</v>
      </c>
      <c r="N87" s="16">
        <f>'L2 Results (mM )'!N87/1000*342.3</f>
        <v>0</v>
      </c>
    </row>
    <row r="88" spans="1:14" x14ac:dyDescent="0.2">
      <c r="A88" s="54" t="str">
        <f>'LC List'!J87</f>
        <v>84_0_140506____</v>
      </c>
      <c r="B88" s="17">
        <f>'L2 Results (mM )'!B88</f>
        <v>0</v>
      </c>
      <c r="C88" s="15">
        <f>'L2 Results (mM )'!C88</f>
        <v>0</v>
      </c>
      <c r="D88" s="16">
        <f>'L2 Results (mM )'!D88/1000*180.16</f>
        <v>0</v>
      </c>
      <c r="E88" s="16">
        <f>'L2 Results (mM )'!E88/1000*46.07</f>
        <v>0</v>
      </c>
      <c r="F88" s="16">
        <f>'L2 Results (mM )'!F88/1000*92.09</f>
        <v>0</v>
      </c>
      <c r="G88" s="16">
        <f>'L2 Results (mM )'!G88/1000*59.05</f>
        <v>0</v>
      </c>
      <c r="H88" s="16">
        <f>'L2 Results (mM )'!H88/1000*45.03</f>
        <v>0</v>
      </c>
      <c r="I88" s="16">
        <f>'L2 Results (mM )'!I88/1000*117.09</f>
        <v>0</v>
      </c>
      <c r="J88" s="16">
        <f>'L2 Results (mM )'!J88/1000*89.08</f>
        <v>0</v>
      </c>
      <c r="K88" s="16">
        <f>'L2 Results (mM )'!K88/1000*87.06</f>
        <v>0</v>
      </c>
      <c r="L88" s="16">
        <f>'L2 Results (mM )'!L88/1000*150.13</f>
        <v>0</v>
      </c>
      <c r="M88" s="16">
        <f>'L2 Results (mM )'!M88/1000*152.15</f>
        <v>0</v>
      </c>
      <c r="N88" s="16">
        <f>'L2 Results (mM )'!N88/1000*342.3</f>
        <v>0</v>
      </c>
    </row>
    <row r="89" spans="1:14" x14ac:dyDescent="0.2">
      <c r="A89" s="54" t="str">
        <f>'LC List'!J88</f>
        <v>85_0_140506____</v>
      </c>
      <c r="B89" s="17">
        <f>'L2 Results (mM )'!B89</f>
        <v>0</v>
      </c>
      <c r="C89" s="15">
        <f>'L2 Results (mM )'!C89</f>
        <v>0</v>
      </c>
      <c r="D89" s="16">
        <f>'L2 Results (mM )'!D89/1000*180.16</f>
        <v>0</v>
      </c>
      <c r="E89" s="16">
        <f>'L2 Results (mM )'!E89/1000*46.07</f>
        <v>0</v>
      </c>
      <c r="F89" s="16">
        <f>'L2 Results (mM )'!F89/1000*92.09</f>
        <v>0</v>
      </c>
      <c r="G89" s="16">
        <f>'L2 Results (mM )'!G89/1000*59.05</f>
        <v>0</v>
      </c>
      <c r="H89" s="16">
        <f>'L2 Results (mM )'!H89/1000*45.03</f>
        <v>0</v>
      </c>
      <c r="I89" s="16">
        <f>'L2 Results (mM )'!I89/1000*117.09</f>
        <v>0</v>
      </c>
      <c r="J89" s="16">
        <f>'L2 Results (mM )'!J89/1000*89.08</f>
        <v>0</v>
      </c>
      <c r="K89" s="16">
        <f>'L2 Results (mM )'!K89/1000*87.06</f>
        <v>0</v>
      </c>
      <c r="L89" s="16">
        <f>'L2 Results (mM )'!L89/1000*150.13</f>
        <v>0</v>
      </c>
      <c r="M89" s="16">
        <f>'L2 Results (mM )'!M89/1000*152.15</f>
        <v>0</v>
      </c>
      <c r="N89" s="16">
        <f>'L2 Results (mM )'!N89/1000*342.3</f>
        <v>0</v>
      </c>
    </row>
    <row r="90" spans="1:14" x14ac:dyDescent="0.2">
      <c r="A90" s="54" t="str">
        <f>'LC List'!J89</f>
        <v>86_0_140506____</v>
      </c>
      <c r="B90" s="17">
        <f>'L2 Results (mM )'!B90</f>
        <v>0</v>
      </c>
      <c r="C90" s="15">
        <f>'L2 Results (mM )'!C90</f>
        <v>0</v>
      </c>
      <c r="D90" s="16">
        <f>'L2 Results (mM )'!D90/1000*180.16</f>
        <v>0</v>
      </c>
      <c r="E90" s="16">
        <f>'L2 Results (mM )'!E90/1000*46.07</f>
        <v>0</v>
      </c>
      <c r="F90" s="16">
        <f>'L2 Results (mM )'!F90/1000*92.09</f>
        <v>0</v>
      </c>
      <c r="G90" s="16">
        <f>'L2 Results (mM )'!G90/1000*59.05</f>
        <v>0</v>
      </c>
      <c r="H90" s="16">
        <f>'L2 Results (mM )'!H90/1000*45.03</f>
        <v>0</v>
      </c>
      <c r="I90" s="16">
        <f>'L2 Results (mM )'!I90/1000*117.09</f>
        <v>0</v>
      </c>
      <c r="J90" s="16">
        <f>'L2 Results (mM )'!J90/1000*89.08</f>
        <v>0</v>
      </c>
      <c r="K90" s="16">
        <f>'L2 Results (mM )'!K90/1000*87.06</f>
        <v>0</v>
      </c>
      <c r="L90" s="16">
        <f>'L2 Results (mM )'!L90/1000*150.13</f>
        <v>0</v>
      </c>
      <c r="M90" s="16">
        <f>'L2 Results (mM )'!M90/1000*152.15</f>
        <v>0</v>
      </c>
      <c r="N90" s="16">
        <f>'L2 Results (mM )'!N90/1000*342.3</f>
        <v>0</v>
      </c>
    </row>
    <row r="91" spans="1:14" x14ac:dyDescent="0.2">
      <c r="A91" s="54" t="str">
        <f>'LC List'!J90</f>
        <v>87_0_140506____</v>
      </c>
      <c r="B91" s="17">
        <f>'L2 Results (mM )'!B91</f>
        <v>0</v>
      </c>
      <c r="C91" s="15">
        <f>'L2 Results (mM )'!C91</f>
        <v>0</v>
      </c>
      <c r="D91" s="16">
        <f>'L2 Results (mM )'!D91/1000*180.16</f>
        <v>0</v>
      </c>
      <c r="E91" s="16">
        <f>'L2 Results (mM )'!E91/1000*46.07</f>
        <v>0</v>
      </c>
      <c r="F91" s="16">
        <f>'L2 Results (mM )'!F91/1000*92.09</f>
        <v>0</v>
      </c>
      <c r="G91" s="16">
        <f>'L2 Results (mM )'!G91/1000*59.05</f>
        <v>0</v>
      </c>
      <c r="H91" s="16">
        <f>'L2 Results (mM )'!H91/1000*45.03</f>
        <v>0</v>
      </c>
      <c r="I91" s="16">
        <f>'L2 Results (mM )'!I91/1000*117.09</f>
        <v>0</v>
      </c>
      <c r="J91" s="16">
        <f>'L2 Results (mM )'!J91/1000*89.08</f>
        <v>0</v>
      </c>
      <c r="K91" s="16">
        <f>'L2 Results (mM )'!K91/1000*87.06</f>
        <v>0</v>
      </c>
      <c r="L91" s="16">
        <f>'L2 Results (mM )'!L91/1000*150.13</f>
        <v>0</v>
      </c>
      <c r="M91" s="16">
        <f>'L2 Results (mM )'!M91/1000*152.15</f>
        <v>0</v>
      </c>
      <c r="N91" s="16">
        <f>'L2 Results (mM )'!N91/1000*342.3</f>
        <v>0</v>
      </c>
    </row>
    <row r="92" spans="1:14" x14ac:dyDescent="0.2">
      <c r="A92" s="54" t="str">
        <f>'LC List'!J91</f>
        <v>88_0_140506____</v>
      </c>
      <c r="B92" s="17">
        <f>'L2 Results (mM )'!B92</f>
        <v>0</v>
      </c>
      <c r="C92" s="15">
        <f>'L2 Results (mM )'!C92</f>
        <v>0</v>
      </c>
      <c r="D92" s="16">
        <f>'L2 Results (mM )'!D92/1000*180.16</f>
        <v>0</v>
      </c>
      <c r="E92" s="16">
        <f>'L2 Results (mM )'!E92/1000*46.07</f>
        <v>0</v>
      </c>
      <c r="F92" s="16">
        <f>'L2 Results (mM )'!F92/1000*92.09</f>
        <v>0</v>
      </c>
      <c r="G92" s="16">
        <f>'L2 Results (mM )'!G92/1000*59.05</f>
        <v>0</v>
      </c>
      <c r="H92" s="16">
        <f>'L2 Results (mM )'!H92/1000*45.03</f>
        <v>0</v>
      </c>
      <c r="I92" s="16">
        <f>'L2 Results (mM )'!I92/1000*117.09</f>
        <v>0</v>
      </c>
      <c r="J92" s="16">
        <f>'L2 Results (mM )'!J92/1000*89.08</f>
        <v>0</v>
      </c>
      <c r="K92" s="16">
        <f>'L2 Results (mM )'!K92/1000*87.06</f>
        <v>0</v>
      </c>
      <c r="L92" s="16">
        <f>'L2 Results (mM )'!L92/1000*150.13</f>
        <v>0</v>
      </c>
      <c r="M92" s="16">
        <f>'L2 Results (mM )'!M92/1000*152.15</f>
        <v>0</v>
      </c>
      <c r="N92" s="16">
        <f>'L2 Results (mM )'!N92/1000*342.3</f>
        <v>0</v>
      </c>
    </row>
    <row r="93" spans="1:14" x14ac:dyDescent="0.2">
      <c r="A93" s="54" t="str">
        <f>'LC List'!J92</f>
        <v>89_0_140506____</v>
      </c>
      <c r="B93" s="17">
        <f>'L2 Results (mM )'!B93</f>
        <v>0</v>
      </c>
      <c r="C93" s="15">
        <f>'L2 Results (mM )'!C93</f>
        <v>0</v>
      </c>
      <c r="D93" s="16">
        <f>'L2 Results (mM )'!D93/1000*180.16</f>
        <v>0</v>
      </c>
      <c r="E93" s="16">
        <f>'L2 Results (mM )'!E93/1000*46.07</f>
        <v>0</v>
      </c>
      <c r="F93" s="16">
        <f>'L2 Results (mM )'!F93/1000*92.09</f>
        <v>0</v>
      </c>
      <c r="G93" s="16">
        <f>'L2 Results (mM )'!G93/1000*59.05</f>
        <v>0</v>
      </c>
      <c r="H93" s="16">
        <f>'L2 Results (mM )'!H93/1000*45.03</f>
        <v>0</v>
      </c>
      <c r="I93" s="16">
        <f>'L2 Results (mM )'!I93/1000*117.09</f>
        <v>0</v>
      </c>
      <c r="J93" s="16">
        <f>'L2 Results (mM )'!J93/1000*89.08</f>
        <v>0</v>
      </c>
      <c r="K93" s="16">
        <f>'L2 Results (mM )'!K93/1000*87.06</f>
        <v>0</v>
      </c>
      <c r="L93" s="16">
        <f>'L2 Results (mM )'!L93/1000*150.13</f>
        <v>0</v>
      </c>
      <c r="M93" s="16">
        <f>'L2 Results (mM )'!M93/1000*152.15</f>
        <v>0</v>
      </c>
      <c r="N93" s="16">
        <f>'L2 Results (mM )'!N93/1000*342.3</f>
        <v>0</v>
      </c>
    </row>
    <row r="94" spans="1:14" x14ac:dyDescent="0.2">
      <c r="A94" s="54" t="str">
        <f>'LC List'!J93</f>
        <v>90_0_140506____</v>
      </c>
      <c r="B94" s="17">
        <f>'L2 Results (mM )'!B94</f>
        <v>0</v>
      </c>
      <c r="C94" s="15">
        <f>'L2 Results (mM )'!C94</f>
        <v>0</v>
      </c>
      <c r="D94" s="16">
        <f>'L2 Results (mM )'!D94/1000*180.16</f>
        <v>0</v>
      </c>
      <c r="E94" s="16">
        <f>'L2 Results (mM )'!E94/1000*46.07</f>
        <v>0</v>
      </c>
      <c r="F94" s="16">
        <f>'L2 Results (mM )'!F94/1000*92.09</f>
        <v>0</v>
      </c>
      <c r="G94" s="16">
        <f>'L2 Results (mM )'!G94/1000*59.05</f>
        <v>0</v>
      </c>
      <c r="H94" s="16">
        <f>'L2 Results (mM )'!H94/1000*45.03</f>
        <v>0</v>
      </c>
      <c r="I94" s="16">
        <f>'L2 Results (mM )'!I94/1000*117.09</f>
        <v>0</v>
      </c>
      <c r="J94" s="16">
        <f>'L2 Results (mM )'!J94/1000*89.08</f>
        <v>0</v>
      </c>
      <c r="K94" s="16">
        <f>'L2 Results (mM )'!K94/1000*87.06</f>
        <v>0</v>
      </c>
      <c r="L94" s="16">
        <f>'L2 Results (mM )'!L94/1000*150.13</f>
        <v>0</v>
      </c>
      <c r="M94" s="16">
        <f>'L2 Results (mM )'!M94/1000*152.15</f>
        <v>0</v>
      </c>
      <c r="N94" s="16">
        <f>'L2 Results (mM )'!N94/1000*342.3</f>
        <v>0</v>
      </c>
    </row>
    <row r="95" spans="1:14" x14ac:dyDescent="0.2">
      <c r="A95" s="54" t="str">
        <f>'LC List'!J94</f>
        <v>91_0_140506____</v>
      </c>
      <c r="B95" s="17">
        <f>'L2 Results (mM )'!B95</f>
        <v>0</v>
      </c>
      <c r="C95" s="15">
        <f>'L2 Results (mM )'!C95</f>
        <v>0</v>
      </c>
      <c r="D95" s="16">
        <f>'L2 Results (mM )'!D95/1000*180.16</f>
        <v>0</v>
      </c>
      <c r="E95" s="16">
        <f>'L2 Results (mM )'!E95/1000*46.07</f>
        <v>0</v>
      </c>
      <c r="F95" s="16">
        <f>'L2 Results (mM )'!F95/1000*92.09</f>
        <v>0</v>
      </c>
      <c r="G95" s="16">
        <f>'L2 Results (mM )'!G95/1000*59.05</f>
        <v>0</v>
      </c>
      <c r="H95" s="16">
        <f>'L2 Results (mM )'!H95/1000*45.03</f>
        <v>0</v>
      </c>
      <c r="I95" s="16">
        <f>'L2 Results (mM )'!I95/1000*117.09</f>
        <v>0</v>
      </c>
      <c r="J95" s="16">
        <f>'L2 Results (mM )'!J95/1000*89.08</f>
        <v>0</v>
      </c>
      <c r="K95" s="16">
        <f>'L2 Results (mM )'!K95/1000*87.06</f>
        <v>0</v>
      </c>
      <c r="L95" s="16">
        <f>'L2 Results (mM )'!L95/1000*150.13</f>
        <v>0</v>
      </c>
      <c r="M95" s="16">
        <f>'L2 Results (mM )'!M95/1000*152.15</f>
        <v>0</v>
      </c>
      <c r="N95" s="16">
        <f>'L2 Results (mM )'!N95/1000*342.3</f>
        <v>0</v>
      </c>
    </row>
    <row r="96" spans="1:14" x14ac:dyDescent="0.2">
      <c r="A96" s="54" t="str">
        <f>'LC List'!J95</f>
        <v>92_0_140506____</v>
      </c>
      <c r="B96" s="17">
        <f>'L2 Results (mM )'!B96</f>
        <v>0</v>
      </c>
      <c r="C96" s="15">
        <f>'L2 Results (mM )'!C96</f>
        <v>0</v>
      </c>
      <c r="D96" s="16">
        <f>'L2 Results (mM )'!D96/1000*180.16</f>
        <v>0</v>
      </c>
      <c r="E96" s="16">
        <f>'L2 Results (mM )'!E96/1000*46.07</f>
        <v>0</v>
      </c>
      <c r="F96" s="16">
        <f>'L2 Results (mM )'!F96/1000*92.09</f>
        <v>0</v>
      </c>
      <c r="G96" s="16">
        <f>'L2 Results (mM )'!G96/1000*59.05</f>
        <v>0</v>
      </c>
      <c r="H96" s="16">
        <f>'L2 Results (mM )'!H96/1000*45.03</f>
        <v>0</v>
      </c>
      <c r="I96" s="16">
        <f>'L2 Results (mM )'!I96/1000*117.09</f>
        <v>0</v>
      </c>
      <c r="J96" s="16">
        <f>'L2 Results (mM )'!J96/1000*89.08</f>
        <v>0</v>
      </c>
      <c r="K96" s="16">
        <f>'L2 Results (mM )'!K96/1000*87.06</f>
        <v>0</v>
      </c>
      <c r="L96" s="16">
        <f>'L2 Results (mM )'!L96/1000*150.13</f>
        <v>0</v>
      </c>
      <c r="M96" s="16">
        <f>'L2 Results (mM )'!M96/1000*152.15</f>
        <v>0</v>
      </c>
      <c r="N96" s="16">
        <f>'L2 Results (mM )'!N96/1000*342.3</f>
        <v>0</v>
      </c>
    </row>
    <row r="97" spans="1:14" x14ac:dyDescent="0.2">
      <c r="A97" s="54" t="str">
        <f>'LC List'!J96</f>
        <v>93_0_140506____</v>
      </c>
      <c r="B97" s="17">
        <f>'L2 Results (mM )'!B97</f>
        <v>0</v>
      </c>
      <c r="C97" s="15">
        <f>'L2 Results (mM )'!C97</f>
        <v>0</v>
      </c>
      <c r="D97" s="16">
        <f>'L2 Results (mM )'!D97/1000*180.16</f>
        <v>0</v>
      </c>
      <c r="E97" s="16">
        <f>'L2 Results (mM )'!E97/1000*46.07</f>
        <v>0</v>
      </c>
      <c r="F97" s="16">
        <f>'L2 Results (mM )'!F97/1000*92.09</f>
        <v>0</v>
      </c>
      <c r="G97" s="16">
        <f>'L2 Results (mM )'!G97/1000*59.05</f>
        <v>0</v>
      </c>
      <c r="H97" s="16">
        <f>'L2 Results (mM )'!H97/1000*45.03</f>
        <v>0</v>
      </c>
      <c r="I97" s="16">
        <f>'L2 Results (mM )'!I97/1000*117.09</f>
        <v>0</v>
      </c>
      <c r="J97" s="16">
        <f>'L2 Results (mM )'!J97/1000*89.08</f>
        <v>0</v>
      </c>
      <c r="K97" s="16">
        <f>'L2 Results (mM )'!K97/1000*87.06</f>
        <v>0</v>
      </c>
      <c r="L97" s="16">
        <f>'L2 Results (mM )'!L97/1000*150.13</f>
        <v>0</v>
      </c>
      <c r="M97" s="16">
        <f>'L2 Results (mM )'!M97/1000*152.15</f>
        <v>0</v>
      </c>
      <c r="N97" s="16">
        <f>'L2 Results (mM )'!N97/1000*342.3</f>
        <v>0</v>
      </c>
    </row>
    <row r="98" spans="1:14" x14ac:dyDescent="0.2">
      <c r="A98" s="54" t="str">
        <f>'LC List'!J97</f>
        <v>94_0_140506____</v>
      </c>
      <c r="B98" s="17">
        <f>'L2 Results (mM )'!B98</f>
        <v>0</v>
      </c>
      <c r="C98" s="15">
        <f>'L2 Results (mM )'!C98</f>
        <v>0</v>
      </c>
      <c r="D98" s="16">
        <f>'L2 Results (mM )'!D98/1000*180.16</f>
        <v>0</v>
      </c>
      <c r="E98" s="16">
        <f>'L2 Results (mM )'!E98/1000*46.07</f>
        <v>0</v>
      </c>
      <c r="F98" s="16">
        <f>'L2 Results (mM )'!F98/1000*92.09</f>
        <v>0</v>
      </c>
      <c r="G98" s="16">
        <f>'L2 Results (mM )'!G98/1000*59.05</f>
        <v>0</v>
      </c>
      <c r="H98" s="16">
        <f>'L2 Results (mM )'!H98/1000*45.03</f>
        <v>0</v>
      </c>
      <c r="I98" s="16">
        <f>'L2 Results (mM )'!I98/1000*117.09</f>
        <v>0</v>
      </c>
      <c r="J98" s="16">
        <f>'L2 Results (mM )'!J98/1000*89.08</f>
        <v>0</v>
      </c>
      <c r="K98" s="16">
        <f>'L2 Results (mM )'!K98/1000*87.06</f>
        <v>0</v>
      </c>
      <c r="L98" s="16">
        <f>'L2 Results (mM )'!L98/1000*150.13</f>
        <v>0</v>
      </c>
      <c r="M98" s="16">
        <f>'L2 Results (mM )'!M98/1000*152.15</f>
        <v>0</v>
      </c>
      <c r="N98" s="16">
        <f>'L2 Results (mM )'!N98/1000*342.3</f>
        <v>0</v>
      </c>
    </row>
    <row r="99" spans="1:14" x14ac:dyDescent="0.2">
      <c r="A99" s="54" t="str">
        <f>'LC List'!J98</f>
        <v>95_0_140506____</v>
      </c>
      <c r="B99" s="17">
        <f>'L2 Results (mM )'!B99</f>
        <v>0</v>
      </c>
      <c r="C99" s="15">
        <f>'L2 Results (mM )'!C99</f>
        <v>0</v>
      </c>
      <c r="D99" s="16">
        <f>'L2 Results (mM )'!D99/1000*180.16</f>
        <v>0</v>
      </c>
      <c r="E99" s="16">
        <f>'L2 Results (mM )'!E99/1000*46.07</f>
        <v>0</v>
      </c>
      <c r="F99" s="16">
        <f>'L2 Results (mM )'!F99/1000*92.09</f>
        <v>0</v>
      </c>
      <c r="G99" s="16">
        <f>'L2 Results (mM )'!G99/1000*59.05</f>
        <v>0</v>
      </c>
      <c r="H99" s="16">
        <f>'L2 Results (mM )'!H99/1000*45.03</f>
        <v>0</v>
      </c>
      <c r="I99" s="16">
        <f>'L2 Results (mM )'!I99/1000*117.09</f>
        <v>0</v>
      </c>
      <c r="J99" s="16">
        <f>'L2 Results (mM )'!J99/1000*89.08</f>
        <v>0</v>
      </c>
      <c r="K99" s="16">
        <f>'L2 Results (mM )'!K99/1000*87.06</f>
        <v>0</v>
      </c>
      <c r="L99" s="16">
        <f>'L2 Results (mM )'!L99/1000*150.13</f>
        <v>0</v>
      </c>
      <c r="M99" s="16">
        <f>'L2 Results (mM )'!M99/1000*152.15</f>
        <v>0</v>
      </c>
      <c r="N99" s="16">
        <f>'L2 Results (mM )'!N99/1000*342.3</f>
        <v>0</v>
      </c>
    </row>
    <row r="100" spans="1:14" x14ac:dyDescent="0.2">
      <c r="A100" s="54" t="str">
        <f>'LC List'!J99</f>
        <v>96_0_140506____</v>
      </c>
      <c r="B100" s="17">
        <f>'L2 Results (mM )'!B100</f>
        <v>0</v>
      </c>
      <c r="C100" s="15">
        <f>'L2 Results (mM )'!C100</f>
        <v>0</v>
      </c>
      <c r="D100" s="16">
        <f>'L2 Results (mM )'!D100/1000*180.16</f>
        <v>0</v>
      </c>
      <c r="E100" s="16">
        <f>'L2 Results (mM )'!E100/1000*46.07</f>
        <v>0</v>
      </c>
      <c r="F100" s="16">
        <f>'L2 Results (mM )'!F100/1000*92.09</f>
        <v>0</v>
      </c>
      <c r="G100" s="16">
        <f>'L2 Results (mM )'!G100/1000*59.05</f>
        <v>0</v>
      </c>
      <c r="H100" s="16">
        <f>'L2 Results (mM )'!H100/1000*45.03</f>
        <v>0</v>
      </c>
      <c r="I100" s="16">
        <f>'L2 Results (mM )'!I100/1000*117.09</f>
        <v>0</v>
      </c>
      <c r="J100" s="16">
        <f>'L2 Results (mM )'!J100/1000*89.08</f>
        <v>0</v>
      </c>
      <c r="K100" s="16">
        <f>'L2 Results (mM )'!K100/1000*87.06</f>
        <v>0</v>
      </c>
      <c r="L100" s="16">
        <f>'L2 Results (mM )'!L100/1000*150.13</f>
        <v>0</v>
      </c>
      <c r="M100" s="16">
        <f>'L2 Results (mM )'!M100/1000*152.15</f>
        <v>0</v>
      </c>
      <c r="N100" s="16">
        <f>'L2 Results (mM )'!N100/1000*342.3</f>
        <v>0</v>
      </c>
    </row>
    <row r="101" spans="1:14" x14ac:dyDescent="0.2">
      <c r="A101" s="54" t="str">
        <f>'LC List'!J100</f>
        <v>97_0_140506____</v>
      </c>
      <c r="B101" s="17">
        <f>'L2 Results (mM )'!B101</f>
        <v>0</v>
      </c>
      <c r="C101" s="15">
        <f>'L2 Results (mM )'!C101</f>
        <v>0</v>
      </c>
      <c r="D101" s="16">
        <f>'L2 Results (mM )'!D101/1000*180.16</f>
        <v>0</v>
      </c>
      <c r="E101" s="16">
        <f>'L2 Results (mM )'!E101/1000*46.07</f>
        <v>0</v>
      </c>
      <c r="F101" s="16">
        <f>'L2 Results (mM )'!F101/1000*92.09</f>
        <v>0</v>
      </c>
      <c r="G101" s="16">
        <f>'L2 Results (mM )'!G101/1000*59.05</f>
        <v>0</v>
      </c>
      <c r="H101" s="16">
        <f>'L2 Results (mM )'!H101/1000*45.03</f>
        <v>0</v>
      </c>
      <c r="I101" s="16">
        <f>'L2 Results (mM )'!I101/1000*117.09</f>
        <v>0</v>
      </c>
      <c r="J101" s="16">
        <f>'L2 Results (mM )'!J101/1000*89.08</f>
        <v>0</v>
      </c>
      <c r="K101" s="16">
        <f>'L2 Results (mM )'!K101/1000*87.06</f>
        <v>0</v>
      </c>
      <c r="L101" s="16">
        <f>'L2 Results (mM )'!L101/1000*150.13</f>
        <v>0</v>
      </c>
      <c r="M101" s="16">
        <f>'L2 Results (mM )'!M101/1000*152.15</f>
        <v>0</v>
      </c>
      <c r="N101" s="16">
        <f>'L2 Results (mM )'!N101/1000*342.3</f>
        <v>0</v>
      </c>
    </row>
    <row r="102" spans="1:14" x14ac:dyDescent="0.2">
      <c r="A102" s="54" t="str">
        <f>'LC List'!J101</f>
        <v>98_0_140506____</v>
      </c>
      <c r="B102" s="17">
        <f>'L2 Results (mM )'!B102</f>
        <v>0</v>
      </c>
      <c r="C102" s="15">
        <f>'L2 Results (mM )'!C102</f>
        <v>0</v>
      </c>
      <c r="D102" s="16">
        <f>'L2 Results (mM )'!D102/1000*180.16</f>
        <v>0</v>
      </c>
      <c r="E102" s="16">
        <f>'L2 Results (mM )'!E102/1000*46.07</f>
        <v>0</v>
      </c>
      <c r="F102" s="16">
        <f>'L2 Results (mM )'!F102/1000*92.09</f>
        <v>0</v>
      </c>
      <c r="G102" s="16">
        <f>'L2 Results (mM )'!G102/1000*59.05</f>
        <v>0</v>
      </c>
      <c r="H102" s="16">
        <f>'L2 Results (mM )'!H102/1000*45.03</f>
        <v>0</v>
      </c>
      <c r="I102" s="16">
        <f>'L2 Results (mM )'!I102/1000*117.09</f>
        <v>0</v>
      </c>
      <c r="J102" s="16">
        <f>'L2 Results (mM )'!J102/1000*89.08</f>
        <v>0</v>
      </c>
      <c r="K102" s="16">
        <f>'L2 Results (mM )'!K102/1000*87.06</f>
        <v>0</v>
      </c>
      <c r="L102" s="16">
        <f>'L2 Results (mM )'!L102/1000*150.13</f>
        <v>0</v>
      </c>
      <c r="M102" s="16">
        <f>'L2 Results (mM )'!M102/1000*152.15</f>
        <v>0</v>
      </c>
      <c r="N102" s="16">
        <f>'L2 Results (mM )'!N102/1000*342.3</f>
        <v>0</v>
      </c>
    </row>
    <row r="103" spans="1:14" x14ac:dyDescent="0.2">
      <c r="A103" s="54" t="str">
        <f>'LC List'!J102</f>
        <v>99_0_140506____</v>
      </c>
      <c r="B103" s="17">
        <f>'L2 Results (mM )'!B103</f>
        <v>0</v>
      </c>
      <c r="C103" s="15">
        <f>'L2 Results (mM )'!C103</f>
        <v>0</v>
      </c>
      <c r="D103" s="16">
        <f>'L2 Results (mM )'!D103/1000*180.16</f>
        <v>0</v>
      </c>
      <c r="E103" s="16">
        <f>'L2 Results (mM )'!E103/1000*46.07</f>
        <v>0</v>
      </c>
      <c r="F103" s="16">
        <f>'L2 Results (mM )'!F103/1000*92.09</f>
        <v>0</v>
      </c>
      <c r="G103" s="16">
        <f>'L2 Results (mM )'!G103/1000*59.05</f>
        <v>0</v>
      </c>
      <c r="H103" s="16">
        <f>'L2 Results (mM )'!H103/1000*45.03</f>
        <v>0</v>
      </c>
      <c r="I103" s="16">
        <f>'L2 Results (mM )'!I103/1000*117.09</f>
        <v>0</v>
      </c>
      <c r="J103" s="16">
        <f>'L2 Results (mM )'!J103/1000*89.08</f>
        <v>0</v>
      </c>
      <c r="K103" s="16">
        <f>'L2 Results (mM )'!K103/1000*87.06</f>
        <v>0</v>
      </c>
      <c r="L103" s="16">
        <f>'L2 Results (mM )'!L103/1000*150.13</f>
        <v>0</v>
      </c>
      <c r="M103" s="16">
        <f>'L2 Results (mM )'!M103/1000*152.15</f>
        <v>0</v>
      </c>
      <c r="N103" s="16">
        <f>'L2 Results (mM )'!N103/1000*342.3</f>
        <v>0</v>
      </c>
    </row>
    <row r="104" spans="1:14" x14ac:dyDescent="0.2">
      <c r="A104" s="54" t="str">
        <f>'LC List'!J103</f>
        <v>100_0_140506____</v>
      </c>
      <c r="B104" s="17">
        <f>'L2 Results (mM )'!B104</f>
        <v>0</v>
      </c>
      <c r="C104" s="15">
        <f>'L2 Results (mM )'!C104</f>
        <v>0</v>
      </c>
      <c r="D104" s="16">
        <f>'L2 Results (mM )'!D104/1000*180.16</f>
        <v>0</v>
      </c>
      <c r="E104" s="16">
        <f>'L2 Results (mM )'!E104/1000*46.07</f>
        <v>0</v>
      </c>
      <c r="F104" s="16">
        <f>'L2 Results (mM )'!F104/1000*92.09</f>
        <v>0</v>
      </c>
      <c r="G104" s="16">
        <f>'L2 Results (mM )'!G104/1000*59.05</f>
        <v>0</v>
      </c>
      <c r="H104" s="16">
        <f>'L2 Results (mM )'!H104/1000*45.03</f>
        <v>0</v>
      </c>
      <c r="I104" s="16">
        <f>'L2 Results (mM )'!I104/1000*117.09</f>
        <v>0</v>
      </c>
      <c r="J104" s="16">
        <f>'L2 Results (mM )'!J104/1000*89.08</f>
        <v>0</v>
      </c>
      <c r="K104" s="16">
        <f>'L2 Results (mM )'!K104/1000*87.06</f>
        <v>0</v>
      </c>
      <c r="L104" s="16">
        <f>'L2 Results (mM )'!L104/1000*150.13</f>
        <v>0</v>
      </c>
      <c r="M104" s="16">
        <f>'L2 Results (mM )'!M104/1000*152.15</f>
        <v>0</v>
      </c>
      <c r="N104" s="16">
        <f>'L2 Results (mM )'!N104/1000*342.3</f>
        <v>0</v>
      </c>
    </row>
    <row r="105" spans="1:14" x14ac:dyDescent="0.2">
      <c r="A105" s="54" t="str">
        <f>'LC List'!J104</f>
        <v>101_0_140506____</v>
      </c>
      <c r="B105" s="17">
        <f>'L2 Results (mM )'!B105</f>
        <v>0</v>
      </c>
      <c r="C105" s="15">
        <f>'L2 Results (mM )'!C105</f>
        <v>0</v>
      </c>
      <c r="D105" s="16">
        <f>'L2 Results (mM )'!D105/1000*180.16</f>
        <v>0</v>
      </c>
      <c r="E105" s="16">
        <f>'L2 Results (mM )'!E105/1000*46.07</f>
        <v>0</v>
      </c>
      <c r="F105" s="16">
        <f>'L2 Results (mM )'!F105/1000*92.09</f>
        <v>0</v>
      </c>
      <c r="G105" s="16">
        <f>'L2 Results (mM )'!G105/1000*59.05</f>
        <v>0</v>
      </c>
      <c r="H105" s="16">
        <f>'L2 Results (mM )'!H105/1000*45.03</f>
        <v>0</v>
      </c>
      <c r="I105" s="16">
        <f>'L2 Results (mM )'!I105/1000*117.09</f>
        <v>0</v>
      </c>
      <c r="J105" s="16">
        <f>'L2 Results (mM )'!J105/1000*89.08</f>
        <v>0</v>
      </c>
      <c r="K105" s="16">
        <f>'L2 Results (mM )'!K105/1000*87.06</f>
        <v>0</v>
      </c>
      <c r="L105" s="16">
        <f>'L2 Results (mM )'!L105/1000*150.13</f>
        <v>0</v>
      </c>
      <c r="M105" s="16">
        <f>'L2 Results (mM )'!M105/1000*152.15</f>
        <v>0</v>
      </c>
      <c r="N105" s="16">
        <f>'L2 Results (mM )'!N105/1000*342.3</f>
        <v>0</v>
      </c>
    </row>
    <row r="106" spans="1:14" x14ac:dyDescent="0.2">
      <c r="A106" s="54" t="str">
        <f>'LC List'!J105</f>
        <v>102_0_140506____</v>
      </c>
      <c r="B106" s="17">
        <f>'L2 Results (mM )'!B106</f>
        <v>0</v>
      </c>
      <c r="C106" s="15">
        <f>'L2 Results (mM )'!C106</f>
        <v>0</v>
      </c>
      <c r="D106" s="16">
        <f>'L2 Results (mM )'!D106/1000*180.16</f>
        <v>0</v>
      </c>
      <c r="E106" s="16">
        <f>'L2 Results (mM )'!E106/1000*46.07</f>
        <v>0</v>
      </c>
      <c r="F106" s="16">
        <f>'L2 Results (mM )'!F106/1000*92.09</f>
        <v>0</v>
      </c>
      <c r="G106" s="16">
        <f>'L2 Results (mM )'!G106/1000*59.05</f>
        <v>0</v>
      </c>
      <c r="H106" s="16">
        <f>'L2 Results (mM )'!H106/1000*45.03</f>
        <v>0</v>
      </c>
      <c r="I106" s="16">
        <f>'L2 Results (mM )'!I106/1000*117.09</f>
        <v>0</v>
      </c>
      <c r="J106" s="16">
        <f>'L2 Results (mM )'!J106/1000*89.08</f>
        <v>0</v>
      </c>
      <c r="K106" s="16">
        <f>'L2 Results (mM )'!K106/1000*87.06</f>
        <v>0</v>
      </c>
      <c r="L106" s="16">
        <f>'L2 Results (mM )'!L106/1000*150.13</f>
        <v>0</v>
      </c>
      <c r="M106" s="16">
        <f>'L2 Results (mM )'!M106/1000*152.15</f>
        <v>0</v>
      </c>
      <c r="N106" s="16">
        <f>'L2 Results (mM )'!N106/1000*342.3</f>
        <v>0</v>
      </c>
    </row>
    <row r="107" spans="1:14" x14ac:dyDescent="0.2">
      <c r="A107" s="54" t="str">
        <f>'LC List'!J106</f>
        <v>103_0_140506____</v>
      </c>
      <c r="B107" s="17">
        <f>'L2 Results (mM )'!B107</f>
        <v>0</v>
      </c>
      <c r="C107" s="15">
        <f>'L2 Results (mM )'!C107</f>
        <v>0</v>
      </c>
      <c r="D107" s="16">
        <f>'L2 Results (mM )'!D107/1000*180.16</f>
        <v>0</v>
      </c>
      <c r="E107" s="16">
        <f>'L2 Results (mM )'!E107/1000*46.07</f>
        <v>0</v>
      </c>
      <c r="F107" s="16">
        <f>'L2 Results (mM )'!F107/1000*92.09</f>
        <v>0</v>
      </c>
      <c r="G107" s="16">
        <f>'L2 Results (mM )'!G107/1000*59.05</f>
        <v>0</v>
      </c>
      <c r="H107" s="16">
        <f>'L2 Results (mM )'!H107/1000*45.03</f>
        <v>0</v>
      </c>
      <c r="I107" s="16">
        <f>'L2 Results (mM )'!I107/1000*117.09</f>
        <v>0</v>
      </c>
      <c r="J107" s="16">
        <f>'L2 Results (mM )'!J107/1000*89.08</f>
        <v>0</v>
      </c>
      <c r="K107" s="16">
        <f>'L2 Results (mM )'!K107/1000*87.06</f>
        <v>0</v>
      </c>
      <c r="L107" s="16">
        <f>'L2 Results (mM )'!L107/1000*150.13</f>
        <v>0</v>
      </c>
      <c r="M107" s="16">
        <f>'L2 Results (mM )'!M107/1000*152.15</f>
        <v>0</v>
      </c>
      <c r="N107" s="16">
        <f>'L2 Results (mM )'!N107/1000*342.3</f>
        <v>0</v>
      </c>
    </row>
    <row r="108" spans="1:14" x14ac:dyDescent="0.2">
      <c r="A108" s="54" t="str">
        <f>'LC List'!J107</f>
        <v>104_0_140506____</v>
      </c>
      <c r="B108" s="17">
        <f>'L2 Results (mM )'!B108</f>
        <v>0</v>
      </c>
      <c r="C108" s="15">
        <f>'L2 Results (mM )'!C108</f>
        <v>0</v>
      </c>
      <c r="D108" s="16">
        <f>'L2 Results (mM )'!D108/1000*180.16</f>
        <v>0</v>
      </c>
      <c r="E108" s="16">
        <f>'L2 Results (mM )'!E108/1000*46.07</f>
        <v>0</v>
      </c>
      <c r="F108" s="16">
        <f>'L2 Results (mM )'!F108/1000*92.09</f>
        <v>0</v>
      </c>
      <c r="G108" s="16">
        <f>'L2 Results (mM )'!G108/1000*59.05</f>
        <v>0</v>
      </c>
      <c r="H108" s="16">
        <f>'L2 Results (mM )'!H108/1000*45.03</f>
        <v>0</v>
      </c>
      <c r="I108" s="16">
        <f>'L2 Results (mM )'!I108/1000*117.09</f>
        <v>0</v>
      </c>
      <c r="J108" s="16">
        <f>'L2 Results (mM )'!J108/1000*89.08</f>
        <v>0</v>
      </c>
      <c r="K108" s="16">
        <f>'L2 Results (mM )'!K108/1000*87.06</f>
        <v>0</v>
      </c>
      <c r="L108" s="16">
        <f>'L2 Results (mM )'!L108/1000*150.13</f>
        <v>0</v>
      </c>
      <c r="M108" s="16">
        <f>'L2 Results (mM )'!M108/1000*152.15</f>
        <v>0</v>
      </c>
      <c r="N108" s="16">
        <f>'L2 Results (mM )'!N108/1000*342.3</f>
        <v>0</v>
      </c>
    </row>
    <row r="109" spans="1:14" x14ac:dyDescent="0.2">
      <c r="A109" s="54" t="str">
        <f>'LC List'!J108</f>
        <v>105_0_140506____</v>
      </c>
      <c r="B109" s="17">
        <f>'L2 Results (mM )'!B109</f>
        <v>0</v>
      </c>
      <c r="C109" s="15">
        <f>'L2 Results (mM )'!C109</f>
        <v>0</v>
      </c>
      <c r="D109" s="16">
        <f>'L2 Results (mM )'!D109/1000*180.16</f>
        <v>0</v>
      </c>
      <c r="E109" s="16">
        <f>'L2 Results (mM )'!E109/1000*46.07</f>
        <v>0</v>
      </c>
      <c r="F109" s="16">
        <f>'L2 Results (mM )'!F109/1000*92.09</f>
        <v>0</v>
      </c>
      <c r="G109" s="16">
        <f>'L2 Results (mM )'!G109/1000*59.05</f>
        <v>0</v>
      </c>
      <c r="H109" s="16">
        <f>'L2 Results (mM )'!H109/1000*45.03</f>
        <v>0</v>
      </c>
      <c r="I109" s="16">
        <f>'L2 Results (mM )'!I109/1000*117.09</f>
        <v>0</v>
      </c>
      <c r="J109" s="16">
        <f>'L2 Results (mM )'!J109/1000*89.08</f>
        <v>0</v>
      </c>
      <c r="K109" s="16">
        <f>'L2 Results (mM )'!K109/1000*87.06</f>
        <v>0</v>
      </c>
      <c r="L109" s="16">
        <f>'L2 Results (mM )'!L109/1000*150.13</f>
        <v>0</v>
      </c>
      <c r="M109" s="16">
        <f>'L2 Results (mM )'!M109/1000*152.15</f>
        <v>0</v>
      </c>
      <c r="N109" s="16">
        <f>'L2 Results (mM )'!N109/1000*342.3</f>
        <v>0</v>
      </c>
    </row>
    <row r="110" spans="1:14" x14ac:dyDescent="0.2">
      <c r="A110" s="54" t="str">
        <f>'LC List'!J109</f>
        <v>106_0_140506____</v>
      </c>
      <c r="B110" s="17">
        <f>'L2 Results (mM )'!B110</f>
        <v>0</v>
      </c>
      <c r="C110" s="15">
        <f>'L2 Results (mM )'!C110</f>
        <v>0</v>
      </c>
      <c r="D110" s="16">
        <f>'L2 Results (mM )'!D110/1000*180.16</f>
        <v>0</v>
      </c>
      <c r="E110" s="16">
        <f>'L2 Results (mM )'!E110/1000*46.07</f>
        <v>0</v>
      </c>
      <c r="F110" s="16">
        <f>'L2 Results (mM )'!F110/1000*92.09</f>
        <v>0</v>
      </c>
      <c r="G110" s="16">
        <f>'L2 Results (mM )'!G110/1000*59.05</f>
        <v>0</v>
      </c>
      <c r="H110" s="16">
        <f>'L2 Results (mM )'!H110/1000*45.03</f>
        <v>0</v>
      </c>
      <c r="I110" s="16">
        <f>'L2 Results (mM )'!I110/1000*117.09</f>
        <v>0</v>
      </c>
      <c r="J110" s="16">
        <f>'L2 Results (mM )'!J110/1000*89.08</f>
        <v>0</v>
      </c>
      <c r="K110" s="16">
        <f>'L2 Results (mM )'!K110/1000*87.06</f>
        <v>0</v>
      </c>
      <c r="L110" s="16">
        <f>'L2 Results (mM )'!L110/1000*150.13</f>
        <v>0</v>
      </c>
      <c r="M110" s="16">
        <f>'L2 Results (mM )'!M110/1000*152.15</f>
        <v>0</v>
      </c>
      <c r="N110" s="16">
        <f>'L2 Results (mM )'!N110/1000*342.3</f>
        <v>0</v>
      </c>
    </row>
    <row r="111" spans="1:14" x14ac:dyDescent="0.2">
      <c r="A111" s="54" t="str">
        <f>'LC List'!J110</f>
        <v>107_0_140506____</v>
      </c>
      <c r="B111" s="17">
        <f>'L2 Results (mM )'!B111</f>
        <v>0</v>
      </c>
      <c r="C111" s="15">
        <f>'L2 Results (mM )'!C111</f>
        <v>0</v>
      </c>
      <c r="D111" s="16">
        <f>'L2 Results (mM )'!D111/1000*180.16</f>
        <v>0</v>
      </c>
      <c r="E111" s="16">
        <f>'L2 Results (mM )'!E111/1000*46.07</f>
        <v>0</v>
      </c>
      <c r="F111" s="16">
        <f>'L2 Results (mM )'!F111/1000*92.09</f>
        <v>0</v>
      </c>
      <c r="G111" s="16">
        <f>'L2 Results (mM )'!G111/1000*59.05</f>
        <v>0</v>
      </c>
      <c r="H111" s="16">
        <f>'L2 Results (mM )'!H111/1000*45.03</f>
        <v>0</v>
      </c>
      <c r="I111" s="16">
        <f>'L2 Results (mM )'!I111/1000*117.09</f>
        <v>0</v>
      </c>
      <c r="J111" s="16">
        <f>'L2 Results (mM )'!J111/1000*89.08</f>
        <v>0</v>
      </c>
      <c r="K111" s="16">
        <f>'L2 Results (mM )'!K111/1000*87.06</f>
        <v>0</v>
      </c>
      <c r="L111" s="16">
        <f>'L2 Results (mM )'!L111/1000*150.13</f>
        <v>0</v>
      </c>
      <c r="M111" s="16">
        <f>'L2 Results (mM )'!M111/1000*152.15</f>
        <v>0</v>
      </c>
      <c r="N111" s="16">
        <f>'L2 Results (mM )'!N111/1000*342.3</f>
        <v>0</v>
      </c>
    </row>
    <row r="112" spans="1:14" x14ac:dyDescent="0.2">
      <c r="A112" s="54" t="str">
        <f>'LC List'!J111</f>
        <v>108_0_140506____</v>
      </c>
      <c r="B112" s="17">
        <f>'L2 Results (mM )'!B112</f>
        <v>0</v>
      </c>
      <c r="C112" s="15">
        <f>'L2 Results (mM )'!C112</f>
        <v>0</v>
      </c>
      <c r="D112" s="16">
        <f>'L2 Results (mM )'!D112/1000*180.16</f>
        <v>0</v>
      </c>
      <c r="E112" s="16">
        <f>'L2 Results (mM )'!E112/1000*46.07</f>
        <v>0</v>
      </c>
      <c r="F112" s="16">
        <f>'L2 Results (mM )'!F112/1000*92.09</f>
        <v>0</v>
      </c>
      <c r="G112" s="16">
        <f>'L2 Results (mM )'!G112/1000*59.05</f>
        <v>0</v>
      </c>
      <c r="H112" s="16">
        <f>'L2 Results (mM )'!H112/1000*45.03</f>
        <v>0</v>
      </c>
      <c r="I112" s="16">
        <f>'L2 Results (mM )'!I112/1000*117.09</f>
        <v>0</v>
      </c>
      <c r="J112" s="16">
        <f>'L2 Results (mM )'!J112/1000*89.08</f>
        <v>0</v>
      </c>
      <c r="K112" s="16">
        <f>'L2 Results (mM )'!K112/1000*87.06</f>
        <v>0</v>
      </c>
      <c r="L112" s="16">
        <f>'L2 Results (mM )'!L112/1000*150.13</f>
        <v>0</v>
      </c>
      <c r="M112" s="16">
        <f>'L2 Results (mM )'!M112/1000*152.15</f>
        <v>0</v>
      </c>
      <c r="N112" s="16">
        <f>'L2 Results (mM )'!N112/1000*342.3</f>
        <v>0</v>
      </c>
    </row>
    <row r="113" spans="1:14" x14ac:dyDescent="0.2">
      <c r="A113" s="54" t="str">
        <f>'LC List'!J112</f>
        <v>109_0_140506____</v>
      </c>
      <c r="B113" s="17">
        <f>'L2 Results (mM )'!B113</f>
        <v>0</v>
      </c>
      <c r="C113" s="15">
        <f>'L2 Results (mM )'!C113</f>
        <v>0</v>
      </c>
      <c r="D113" s="16">
        <f>'L2 Results (mM )'!D113/1000*180.16</f>
        <v>0</v>
      </c>
      <c r="E113" s="16">
        <f>'L2 Results (mM )'!E113/1000*46.07</f>
        <v>0</v>
      </c>
      <c r="F113" s="16">
        <f>'L2 Results (mM )'!F113/1000*92.09</f>
        <v>0</v>
      </c>
      <c r="G113" s="16">
        <f>'L2 Results (mM )'!G113/1000*59.05</f>
        <v>0</v>
      </c>
      <c r="H113" s="16">
        <f>'L2 Results (mM )'!H113/1000*45.03</f>
        <v>0</v>
      </c>
      <c r="I113" s="16">
        <f>'L2 Results (mM )'!I113/1000*117.09</f>
        <v>0</v>
      </c>
      <c r="J113" s="16">
        <f>'L2 Results (mM )'!J113/1000*89.08</f>
        <v>0</v>
      </c>
      <c r="K113" s="16">
        <f>'L2 Results (mM )'!K113/1000*87.06</f>
        <v>0</v>
      </c>
      <c r="L113" s="16">
        <f>'L2 Results (mM )'!L113/1000*150.13</f>
        <v>0</v>
      </c>
      <c r="M113" s="16">
        <f>'L2 Results (mM )'!M113/1000*152.15</f>
        <v>0</v>
      </c>
      <c r="N113" s="16">
        <f>'L2 Results (mM )'!N113/1000*342.3</f>
        <v>0</v>
      </c>
    </row>
    <row r="114" spans="1:14" x14ac:dyDescent="0.2">
      <c r="A114" s="54" t="str">
        <f>'LC List'!J113</f>
        <v>110_0_140506____</v>
      </c>
      <c r="B114" s="17">
        <f>'L2 Results (mM )'!B114</f>
        <v>0</v>
      </c>
      <c r="C114" s="15">
        <f>'L2 Results (mM )'!C114</f>
        <v>0</v>
      </c>
      <c r="D114" s="16">
        <f>'L2 Results (mM )'!D114/1000*180.16</f>
        <v>0</v>
      </c>
      <c r="E114" s="16">
        <f>'L2 Results (mM )'!E114/1000*46.07</f>
        <v>0</v>
      </c>
      <c r="F114" s="16">
        <f>'L2 Results (mM )'!F114/1000*92.09</f>
        <v>0</v>
      </c>
      <c r="G114" s="16">
        <f>'L2 Results (mM )'!G114/1000*59.05</f>
        <v>0</v>
      </c>
      <c r="H114" s="16">
        <f>'L2 Results (mM )'!H114/1000*45.03</f>
        <v>0</v>
      </c>
      <c r="I114" s="16">
        <f>'L2 Results (mM )'!I114/1000*117.09</f>
        <v>0</v>
      </c>
      <c r="J114" s="16">
        <f>'L2 Results (mM )'!J114/1000*89.08</f>
        <v>0</v>
      </c>
      <c r="K114" s="16">
        <f>'L2 Results (mM )'!K114/1000*87.06</f>
        <v>0</v>
      </c>
      <c r="L114" s="16">
        <f>'L2 Results (mM )'!L114/1000*150.13</f>
        <v>0</v>
      </c>
      <c r="M114" s="16">
        <f>'L2 Results (mM )'!M114/1000*152.15</f>
        <v>0</v>
      </c>
      <c r="N114" s="16">
        <f>'L2 Results (mM )'!N114/1000*342.3</f>
        <v>0</v>
      </c>
    </row>
    <row r="115" spans="1:14" x14ac:dyDescent="0.2">
      <c r="A115" s="54" t="str">
        <f>'LC List'!J114</f>
        <v>111_0_140506____</v>
      </c>
      <c r="B115" s="17">
        <f>'L2 Results (mM )'!B115</f>
        <v>0</v>
      </c>
      <c r="C115" s="15">
        <f>'L2 Results (mM )'!C115</f>
        <v>0</v>
      </c>
      <c r="D115" s="16">
        <f>'L2 Results (mM )'!D115/1000*180.16</f>
        <v>0</v>
      </c>
      <c r="E115" s="16">
        <f>'L2 Results (mM )'!E115/1000*46.07</f>
        <v>0</v>
      </c>
      <c r="F115" s="16">
        <f>'L2 Results (mM )'!F115/1000*92.09</f>
        <v>0</v>
      </c>
      <c r="G115" s="16">
        <f>'L2 Results (mM )'!G115/1000*59.05</f>
        <v>0</v>
      </c>
      <c r="H115" s="16">
        <f>'L2 Results (mM )'!H115/1000*45.03</f>
        <v>0</v>
      </c>
      <c r="I115" s="16">
        <f>'L2 Results (mM )'!I115/1000*117.09</f>
        <v>0</v>
      </c>
      <c r="J115" s="16">
        <f>'L2 Results (mM )'!J115/1000*89.08</f>
        <v>0</v>
      </c>
      <c r="K115" s="16">
        <f>'L2 Results (mM )'!K115/1000*87.06</f>
        <v>0</v>
      </c>
      <c r="L115" s="16">
        <f>'L2 Results (mM )'!L115/1000*150.13</f>
        <v>0</v>
      </c>
      <c r="M115" s="16">
        <f>'L2 Results (mM )'!M115/1000*152.15</f>
        <v>0</v>
      </c>
      <c r="N115" s="16">
        <f>'L2 Results (mM )'!N115/1000*342.3</f>
        <v>0</v>
      </c>
    </row>
    <row r="116" spans="1:14" x14ac:dyDescent="0.2">
      <c r="A116" s="54" t="str">
        <f>'LC List'!J115</f>
        <v>112_0_140506____</v>
      </c>
      <c r="B116" s="17">
        <f>'L2 Results (mM )'!B116</f>
        <v>0</v>
      </c>
      <c r="C116" s="15">
        <f>'L2 Results (mM )'!C116</f>
        <v>0</v>
      </c>
      <c r="D116" s="16">
        <f>'L2 Results (mM )'!D116/1000*180.16</f>
        <v>0</v>
      </c>
      <c r="E116" s="16">
        <f>'L2 Results (mM )'!E116/1000*46.07</f>
        <v>0</v>
      </c>
      <c r="F116" s="16">
        <f>'L2 Results (mM )'!F116/1000*92.09</f>
        <v>0</v>
      </c>
      <c r="G116" s="16">
        <f>'L2 Results (mM )'!G116/1000*59.05</f>
        <v>0</v>
      </c>
      <c r="H116" s="16">
        <f>'L2 Results (mM )'!H116/1000*45.03</f>
        <v>0</v>
      </c>
      <c r="I116" s="16">
        <f>'L2 Results (mM )'!I116/1000*117.09</f>
        <v>0</v>
      </c>
      <c r="J116" s="16">
        <f>'L2 Results (mM )'!J116/1000*89.08</f>
        <v>0</v>
      </c>
      <c r="K116" s="16">
        <f>'L2 Results (mM )'!K116/1000*87.06</f>
        <v>0</v>
      </c>
      <c r="L116" s="16">
        <f>'L2 Results (mM )'!L116/1000*150.13</f>
        <v>0</v>
      </c>
      <c r="M116" s="16">
        <f>'L2 Results (mM )'!M116/1000*152.15</f>
        <v>0</v>
      </c>
      <c r="N116" s="16">
        <f>'L2 Results (mM )'!N116/1000*342.3</f>
        <v>0</v>
      </c>
    </row>
    <row r="117" spans="1:14" x14ac:dyDescent="0.2">
      <c r="A117" s="54" t="str">
        <f>'LC List'!J116</f>
        <v>113_0_140506____</v>
      </c>
      <c r="B117" s="17">
        <f>'L2 Results (mM )'!B117</f>
        <v>0</v>
      </c>
      <c r="C117" s="15">
        <f>'L2 Results (mM )'!C117</f>
        <v>0</v>
      </c>
      <c r="D117" s="16">
        <f>'L2 Results (mM )'!D117/1000*180.16</f>
        <v>0</v>
      </c>
      <c r="E117" s="16">
        <f>'L2 Results (mM )'!E117/1000*46.07</f>
        <v>0</v>
      </c>
      <c r="F117" s="16">
        <f>'L2 Results (mM )'!F117/1000*92.09</f>
        <v>0</v>
      </c>
      <c r="G117" s="16">
        <f>'L2 Results (mM )'!G117/1000*59.05</f>
        <v>0</v>
      </c>
      <c r="H117" s="16">
        <f>'L2 Results (mM )'!H117/1000*45.03</f>
        <v>0</v>
      </c>
      <c r="I117" s="16">
        <f>'L2 Results (mM )'!I117/1000*117.09</f>
        <v>0</v>
      </c>
      <c r="J117" s="16">
        <f>'L2 Results (mM )'!J117/1000*89.08</f>
        <v>0</v>
      </c>
      <c r="K117" s="16">
        <f>'L2 Results (mM )'!K117/1000*87.06</f>
        <v>0</v>
      </c>
      <c r="L117" s="16">
        <f>'L2 Results (mM )'!L117/1000*150.13</f>
        <v>0</v>
      </c>
      <c r="M117" s="16">
        <f>'L2 Results (mM )'!M117/1000*152.15</f>
        <v>0</v>
      </c>
      <c r="N117" s="16">
        <f>'L2 Results (mM )'!N117/1000*342.3</f>
        <v>0</v>
      </c>
    </row>
    <row r="118" spans="1:14" x14ac:dyDescent="0.2">
      <c r="A118" s="54" t="str">
        <f>'LC List'!J117</f>
        <v>114_0_140506____</v>
      </c>
      <c r="B118" s="17">
        <f>'L2 Results (mM )'!B118</f>
        <v>0</v>
      </c>
      <c r="C118" s="15">
        <f>'L2 Results (mM )'!C118</f>
        <v>0</v>
      </c>
      <c r="D118" s="16">
        <f>'L2 Results (mM )'!D118/1000*180.16</f>
        <v>0</v>
      </c>
      <c r="E118" s="16">
        <f>'L2 Results (mM )'!E118/1000*46.07</f>
        <v>0</v>
      </c>
      <c r="F118" s="16">
        <f>'L2 Results (mM )'!F118/1000*92.09</f>
        <v>0</v>
      </c>
      <c r="G118" s="16">
        <f>'L2 Results (mM )'!G118/1000*59.05</f>
        <v>0</v>
      </c>
      <c r="H118" s="16">
        <f>'L2 Results (mM )'!H118/1000*45.03</f>
        <v>0</v>
      </c>
      <c r="I118" s="16">
        <f>'L2 Results (mM )'!I118/1000*117.09</f>
        <v>0</v>
      </c>
      <c r="J118" s="16">
        <f>'L2 Results (mM )'!J118/1000*89.08</f>
        <v>0</v>
      </c>
      <c r="K118" s="16">
        <f>'L2 Results (mM )'!K118/1000*87.06</f>
        <v>0</v>
      </c>
      <c r="L118" s="16">
        <f>'L2 Results (mM )'!L118/1000*150.13</f>
        <v>0</v>
      </c>
      <c r="M118" s="16">
        <f>'L2 Results (mM )'!M118/1000*152.15</f>
        <v>0</v>
      </c>
      <c r="N118" s="16">
        <f>'L2 Results (mM )'!N118/1000*342.3</f>
        <v>0</v>
      </c>
    </row>
    <row r="119" spans="1:14" x14ac:dyDescent="0.2">
      <c r="A119" s="54" t="str">
        <f>'LC List'!J118</f>
        <v>115_0_140506____</v>
      </c>
      <c r="B119" s="17">
        <f>'L2 Results (mM )'!B119</f>
        <v>0</v>
      </c>
      <c r="C119" s="15">
        <f>'L2 Results (mM )'!C119</f>
        <v>0</v>
      </c>
      <c r="D119" s="16">
        <f>'L2 Results (mM )'!D119/1000*180.16</f>
        <v>0</v>
      </c>
      <c r="E119" s="16">
        <f>'L2 Results (mM )'!E119/1000*46.07</f>
        <v>0</v>
      </c>
      <c r="F119" s="16">
        <f>'L2 Results (mM )'!F119/1000*92.09</f>
        <v>0</v>
      </c>
      <c r="G119" s="16">
        <f>'L2 Results (mM )'!G119/1000*59.05</f>
        <v>0</v>
      </c>
      <c r="H119" s="16">
        <f>'L2 Results (mM )'!H119/1000*45.03</f>
        <v>0</v>
      </c>
      <c r="I119" s="16">
        <f>'L2 Results (mM )'!I119/1000*117.09</f>
        <v>0</v>
      </c>
      <c r="J119" s="16">
        <f>'L2 Results (mM )'!J119/1000*89.08</f>
        <v>0</v>
      </c>
      <c r="K119" s="16">
        <f>'L2 Results (mM )'!K119/1000*87.06</f>
        <v>0</v>
      </c>
      <c r="L119" s="16">
        <f>'L2 Results (mM )'!L119/1000*150.13</f>
        <v>0</v>
      </c>
      <c r="M119" s="16">
        <f>'L2 Results (mM )'!M119/1000*152.15</f>
        <v>0</v>
      </c>
      <c r="N119" s="16">
        <f>'L2 Results (mM )'!N119/1000*342.3</f>
        <v>0</v>
      </c>
    </row>
    <row r="120" spans="1:14" x14ac:dyDescent="0.2">
      <c r="A120" s="54" t="str">
        <f>'LC List'!J119</f>
        <v>116_0_140506____</v>
      </c>
      <c r="B120" s="17">
        <f>'L2 Results (mM )'!B120</f>
        <v>0</v>
      </c>
      <c r="C120" s="15">
        <f>'L2 Results (mM )'!C120</f>
        <v>0</v>
      </c>
      <c r="D120" s="16">
        <f>'L2 Results (mM )'!D120/1000*180.16</f>
        <v>0</v>
      </c>
      <c r="E120" s="16">
        <f>'L2 Results (mM )'!E120/1000*46.07</f>
        <v>0</v>
      </c>
      <c r="F120" s="16">
        <f>'L2 Results (mM )'!F120/1000*92.09</f>
        <v>0</v>
      </c>
      <c r="G120" s="16">
        <f>'L2 Results (mM )'!G120/1000*59.05</f>
        <v>0</v>
      </c>
      <c r="H120" s="16">
        <f>'L2 Results (mM )'!H120/1000*45.03</f>
        <v>0</v>
      </c>
      <c r="I120" s="16">
        <f>'L2 Results (mM )'!I120/1000*117.09</f>
        <v>0</v>
      </c>
      <c r="J120" s="16">
        <f>'L2 Results (mM )'!J120/1000*89.08</f>
        <v>0</v>
      </c>
      <c r="K120" s="16">
        <f>'L2 Results (mM )'!K120/1000*87.06</f>
        <v>0</v>
      </c>
      <c r="L120" s="16">
        <f>'L2 Results (mM )'!L120/1000*150.13</f>
        <v>0</v>
      </c>
      <c r="M120" s="16">
        <f>'L2 Results (mM )'!M120/1000*152.15</f>
        <v>0</v>
      </c>
      <c r="N120" s="16">
        <f>'L2 Results (mM )'!N120/1000*342.3</f>
        <v>0</v>
      </c>
    </row>
    <row r="121" spans="1:14" x14ac:dyDescent="0.2">
      <c r="A121" s="54" t="str">
        <f>'LC List'!J120</f>
        <v>117_0_140506____</v>
      </c>
      <c r="B121" s="17">
        <f>'L2 Results (mM )'!B121</f>
        <v>0</v>
      </c>
      <c r="C121" s="15">
        <f>'L2 Results (mM )'!C121</f>
        <v>0</v>
      </c>
      <c r="D121" s="16">
        <f>'L2 Results (mM )'!D121/1000*180.16</f>
        <v>0</v>
      </c>
      <c r="E121" s="16">
        <f>'L2 Results (mM )'!E121/1000*46.07</f>
        <v>0</v>
      </c>
      <c r="F121" s="16">
        <f>'L2 Results (mM )'!F121/1000*92.09</f>
        <v>0</v>
      </c>
      <c r="G121" s="16">
        <f>'L2 Results (mM )'!G121/1000*59.05</f>
        <v>0</v>
      </c>
      <c r="H121" s="16">
        <f>'L2 Results (mM )'!H121/1000*45.03</f>
        <v>0</v>
      </c>
      <c r="I121" s="16">
        <f>'L2 Results (mM )'!I121/1000*117.09</f>
        <v>0</v>
      </c>
      <c r="J121" s="16">
        <f>'L2 Results (mM )'!J121/1000*89.08</f>
        <v>0</v>
      </c>
      <c r="K121" s="16">
        <f>'L2 Results (mM )'!K121/1000*87.06</f>
        <v>0</v>
      </c>
      <c r="L121" s="16">
        <f>'L2 Results (mM )'!L121/1000*150.13</f>
        <v>0</v>
      </c>
      <c r="M121" s="16">
        <f>'L2 Results (mM )'!M121/1000*152.15</f>
        <v>0</v>
      </c>
      <c r="N121" s="16">
        <f>'L2 Results (mM )'!N121/1000*342.3</f>
        <v>0</v>
      </c>
    </row>
    <row r="122" spans="1:14" x14ac:dyDescent="0.2">
      <c r="A122" s="54" t="str">
        <f>'LC List'!J121</f>
        <v>118_0_140506____</v>
      </c>
      <c r="B122" s="17">
        <f>'L2 Results (mM )'!B122</f>
        <v>0</v>
      </c>
      <c r="C122" s="15">
        <f>'L2 Results (mM )'!C122</f>
        <v>0</v>
      </c>
      <c r="D122" s="16">
        <f>'L2 Results (mM )'!D122/1000*180.16</f>
        <v>0</v>
      </c>
      <c r="E122" s="16">
        <f>'L2 Results (mM )'!E122/1000*46.07</f>
        <v>0</v>
      </c>
      <c r="F122" s="16">
        <f>'L2 Results (mM )'!F122/1000*92.09</f>
        <v>0</v>
      </c>
      <c r="G122" s="16">
        <f>'L2 Results (mM )'!G122/1000*59.05</f>
        <v>0</v>
      </c>
      <c r="H122" s="16">
        <f>'L2 Results (mM )'!H122/1000*45.03</f>
        <v>0</v>
      </c>
      <c r="I122" s="16">
        <f>'L2 Results (mM )'!I122/1000*117.09</f>
        <v>0</v>
      </c>
      <c r="J122" s="16">
        <f>'L2 Results (mM )'!J122/1000*89.08</f>
        <v>0</v>
      </c>
      <c r="K122" s="16">
        <f>'L2 Results (mM )'!K122/1000*87.06</f>
        <v>0</v>
      </c>
      <c r="L122" s="16">
        <f>'L2 Results (mM )'!L122/1000*150.13</f>
        <v>0</v>
      </c>
      <c r="M122" s="16">
        <f>'L2 Results (mM )'!M122/1000*152.15</f>
        <v>0</v>
      </c>
      <c r="N122" s="16">
        <f>'L2 Results (mM )'!N122/1000*342.3</f>
        <v>0</v>
      </c>
    </row>
    <row r="123" spans="1:14" x14ac:dyDescent="0.2">
      <c r="A123" s="54" t="str">
        <f>'LC List'!J122</f>
        <v>119_0_140506____</v>
      </c>
      <c r="B123" s="17">
        <f>'L2 Results (mM )'!B123</f>
        <v>0</v>
      </c>
      <c r="C123" s="15">
        <f>'L2 Results (mM )'!C123</f>
        <v>0</v>
      </c>
      <c r="D123" s="16">
        <f>'L2 Results (mM )'!D123/1000*180.16</f>
        <v>0</v>
      </c>
      <c r="E123" s="16">
        <f>'L2 Results (mM )'!E123/1000*46.07</f>
        <v>0</v>
      </c>
      <c r="F123" s="16">
        <f>'L2 Results (mM )'!F123/1000*92.09</f>
        <v>0</v>
      </c>
      <c r="G123" s="16">
        <f>'L2 Results (mM )'!G123/1000*59.05</f>
        <v>0</v>
      </c>
      <c r="H123" s="16">
        <f>'L2 Results (mM )'!H123/1000*45.03</f>
        <v>0</v>
      </c>
      <c r="I123" s="16">
        <f>'L2 Results (mM )'!I123/1000*117.09</f>
        <v>0</v>
      </c>
      <c r="J123" s="16">
        <f>'L2 Results (mM )'!J123/1000*89.08</f>
        <v>0</v>
      </c>
      <c r="K123" s="16">
        <f>'L2 Results (mM )'!K123/1000*87.06</f>
        <v>0</v>
      </c>
      <c r="L123" s="16">
        <f>'L2 Results (mM )'!L123/1000*150.13</f>
        <v>0</v>
      </c>
      <c r="M123" s="16">
        <f>'L2 Results (mM )'!M123/1000*152.15</f>
        <v>0</v>
      </c>
      <c r="N123" s="16">
        <f>'L2 Results (mM )'!N123/1000*342.3</f>
        <v>0</v>
      </c>
    </row>
    <row r="124" spans="1:14" x14ac:dyDescent="0.2">
      <c r="A124" s="54" t="str">
        <f>'LC List'!J123</f>
        <v>120_0_140506____</v>
      </c>
      <c r="B124" s="17">
        <f>'L2 Results (mM )'!B124</f>
        <v>0</v>
      </c>
      <c r="C124" s="15">
        <f>'L2 Results (mM )'!C124</f>
        <v>0</v>
      </c>
      <c r="D124" s="16">
        <f>'L2 Results (mM )'!D124/1000*180.16</f>
        <v>0</v>
      </c>
      <c r="E124" s="16">
        <f>'L2 Results (mM )'!E124/1000*46.07</f>
        <v>0</v>
      </c>
      <c r="F124" s="16">
        <f>'L2 Results (mM )'!F124/1000*92.09</f>
        <v>0</v>
      </c>
      <c r="G124" s="16">
        <f>'L2 Results (mM )'!G124/1000*59.05</f>
        <v>0</v>
      </c>
      <c r="H124" s="16">
        <f>'L2 Results (mM )'!H124/1000*45.03</f>
        <v>0</v>
      </c>
      <c r="I124" s="16">
        <f>'L2 Results (mM )'!I124/1000*117.09</f>
        <v>0</v>
      </c>
      <c r="J124" s="16">
        <f>'L2 Results (mM )'!J124/1000*89.08</f>
        <v>0</v>
      </c>
      <c r="K124" s="16">
        <f>'L2 Results (mM )'!K124/1000*87.06</f>
        <v>0</v>
      </c>
      <c r="L124" s="16">
        <f>'L2 Results (mM )'!L124/1000*150.13</f>
        <v>0</v>
      </c>
      <c r="M124" s="16">
        <f>'L2 Results (mM )'!M124/1000*152.15</f>
        <v>0</v>
      </c>
      <c r="N124" s="16">
        <f>'L2 Results (mM )'!N124/1000*342.3</f>
        <v>0</v>
      </c>
    </row>
    <row r="125" spans="1:14" x14ac:dyDescent="0.2">
      <c r="A125" s="54" t="str">
        <f>'LC List'!J124</f>
        <v>121_0_140506____</v>
      </c>
      <c r="B125" s="17">
        <f>'L2 Results (mM )'!B125</f>
        <v>0</v>
      </c>
      <c r="C125" s="15">
        <f>'L2 Results (mM )'!C125</f>
        <v>0</v>
      </c>
      <c r="D125" s="16">
        <f>'L2 Results (mM )'!D125/1000*180.16</f>
        <v>0</v>
      </c>
      <c r="E125" s="16">
        <f>'L2 Results (mM )'!E125/1000*46.07</f>
        <v>0</v>
      </c>
      <c r="F125" s="16">
        <f>'L2 Results (mM )'!F125/1000*92.09</f>
        <v>0</v>
      </c>
      <c r="G125" s="16">
        <f>'L2 Results (mM )'!G125/1000*59.05</f>
        <v>0</v>
      </c>
      <c r="H125" s="16">
        <f>'L2 Results (mM )'!H125/1000*45.03</f>
        <v>0</v>
      </c>
      <c r="I125" s="16">
        <f>'L2 Results (mM )'!I125/1000*117.09</f>
        <v>0</v>
      </c>
      <c r="J125" s="16">
        <f>'L2 Results (mM )'!J125/1000*89.08</f>
        <v>0</v>
      </c>
      <c r="K125" s="16">
        <f>'L2 Results (mM )'!K125/1000*87.06</f>
        <v>0</v>
      </c>
      <c r="L125" s="16">
        <f>'L2 Results (mM )'!L125/1000*150.13</f>
        <v>0</v>
      </c>
      <c r="M125" s="16">
        <f>'L2 Results (mM )'!M125/1000*152.15</f>
        <v>0</v>
      </c>
      <c r="N125" s="16">
        <f>'L2 Results (mM )'!N125/1000*342.3</f>
        <v>0</v>
      </c>
    </row>
    <row r="126" spans="1:14" x14ac:dyDescent="0.2">
      <c r="A126" s="54" t="str">
        <f>'LC List'!J125</f>
        <v>122_0_140506____</v>
      </c>
      <c r="B126" s="17">
        <f>'L2 Results (mM )'!B126</f>
        <v>0</v>
      </c>
      <c r="C126" s="15">
        <f>'L2 Results (mM )'!C126</f>
        <v>0</v>
      </c>
      <c r="D126" s="16">
        <f>'L2 Results (mM )'!D126/1000*180.16</f>
        <v>0</v>
      </c>
      <c r="E126" s="16">
        <f>'L2 Results (mM )'!E126/1000*46.07</f>
        <v>0</v>
      </c>
      <c r="F126" s="16">
        <f>'L2 Results (mM )'!F126/1000*92.09</f>
        <v>0</v>
      </c>
      <c r="G126" s="16">
        <f>'L2 Results (mM )'!G126/1000*59.05</f>
        <v>0</v>
      </c>
      <c r="H126" s="16">
        <f>'L2 Results (mM )'!H126/1000*45.03</f>
        <v>0</v>
      </c>
      <c r="I126" s="16">
        <f>'L2 Results (mM )'!I126/1000*117.09</f>
        <v>0</v>
      </c>
      <c r="J126" s="16">
        <f>'L2 Results (mM )'!J126/1000*89.08</f>
        <v>0</v>
      </c>
      <c r="K126" s="16">
        <f>'L2 Results (mM )'!K126/1000*87.06</f>
        <v>0</v>
      </c>
      <c r="L126" s="16">
        <f>'L2 Results (mM )'!L126/1000*150.13</f>
        <v>0</v>
      </c>
      <c r="M126" s="16">
        <f>'L2 Results (mM )'!M126/1000*152.15</f>
        <v>0</v>
      </c>
      <c r="N126" s="16">
        <f>'L2 Results (mM )'!N126/1000*342.3</f>
        <v>0</v>
      </c>
    </row>
    <row r="127" spans="1:14" x14ac:dyDescent="0.2">
      <c r="A127" s="54" t="str">
        <f>'LC List'!J126</f>
        <v>123_0_140506____</v>
      </c>
      <c r="B127" s="17">
        <f>'L2 Results (mM )'!B127</f>
        <v>0</v>
      </c>
      <c r="C127" s="15">
        <f>'L2 Results (mM )'!C127</f>
        <v>0</v>
      </c>
      <c r="D127" s="16">
        <f>'L2 Results (mM )'!D127/1000*180.16</f>
        <v>0</v>
      </c>
      <c r="E127" s="16">
        <f>'L2 Results (mM )'!E127/1000*46.07</f>
        <v>0</v>
      </c>
      <c r="F127" s="16">
        <f>'L2 Results (mM )'!F127/1000*92.09</f>
        <v>0</v>
      </c>
      <c r="G127" s="16">
        <f>'L2 Results (mM )'!G127/1000*59.05</f>
        <v>0</v>
      </c>
      <c r="H127" s="16">
        <f>'L2 Results (mM )'!H127/1000*45.03</f>
        <v>0</v>
      </c>
      <c r="I127" s="16">
        <f>'L2 Results (mM )'!I127/1000*117.09</f>
        <v>0</v>
      </c>
      <c r="J127" s="16">
        <f>'L2 Results (mM )'!J127/1000*89.08</f>
        <v>0</v>
      </c>
      <c r="K127" s="16">
        <f>'L2 Results (mM )'!K127/1000*87.06</f>
        <v>0</v>
      </c>
      <c r="L127" s="16">
        <f>'L2 Results (mM )'!L127/1000*150.13</f>
        <v>0</v>
      </c>
      <c r="M127" s="16">
        <f>'L2 Results (mM )'!M127/1000*152.15</f>
        <v>0</v>
      </c>
      <c r="N127" s="16">
        <f>'L2 Results (mM )'!N127/1000*342.3</f>
        <v>0</v>
      </c>
    </row>
    <row r="128" spans="1:14" x14ac:dyDescent="0.2">
      <c r="A128" s="54" t="str">
        <f>'LC List'!J127</f>
        <v>124_0_140506____</v>
      </c>
      <c r="B128" s="17">
        <f>'L2 Results (mM )'!B128</f>
        <v>0</v>
      </c>
      <c r="C128" s="15">
        <f>'L2 Results (mM )'!C128</f>
        <v>0</v>
      </c>
      <c r="D128" s="16">
        <f>'L2 Results (mM )'!D128/1000*180.16</f>
        <v>0</v>
      </c>
      <c r="E128" s="16">
        <f>'L2 Results (mM )'!E128/1000*46.07</f>
        <v>0</v>
      </c>
      <c r="F128" s="16">
        <f>'L2 Results (mM )'!F128/1000*92.09</f>
        <v>0</v>
      </c>
      <c r="G128" s="16">
        <f>'L2 Results (mM )'!G128/1000*59.05</f>
        <v>0</v>
      </c>
      <c r="H128" s="16">
        <f>'L2 Results (mM )'!H128/1000*45.03</f>
        <v>0</v>
      </c>
      <c r="I128" s="16">
        <f>'L2 Results (mM )'!I128/1000*117.09</f>
        <v>0</v>
      </c>
      <c r="J128" s="16">
        <f>'L2 Results (mM )'!J128/1000*89.08</f>
        <v>0</v>
      </c>
      <c r="K128" s="16">
        <f>'L2 Results (mM )'!K128/1000*87.06</f>
        <v>0</v>
      </c>
      <c r="L128" s="16">
        <f>'L2 Results (mM )'!L128/1000*150.13</f>
        <v>0</v>
      </c>
      <c r="M128" s="16">
        <f>'L2 Results (mM )'!M128/1000*152.15</f>
        <v>0</v>
      </c>
      <c r="N128" s="16">
        <f>'L2 Results (mM )'!N128/1000*342.3</f>
        <v>0</v>
      </c>
    </row>
    <row r="129" spans="1:14" x14ac:dyDescent="0.2">
      <c r="A129" s="54" t="str">
        <f>'LC List'!J128</f>
        <v>125_0_140506____</v>
      </c>
      <c r="B129" s="17">
        <f>'L2 Results (mM )'!B129</f>
        <v>0</v>
      </c>
      <c r="C129" s="15">
        <f>'L2 Results (mM )'!C129</f>
        <v>0</v>
      </c>
      <c r="D129" s="16">
        <f>'L2 Results (mM )'!D129/1000*180.16</f>
        <v>0</v>
      </c>
      <c r="E129" s="16">
        <f>'L2 Results (mM )'!E129/1000*46.07</f>
        <v>0</v>
      </c>
      <c r="F129" s="16">
        <f>'L2 Results (mM )'!F129/1000*92.09</f>
        <v>0</v>
      </c>
      <c r="G129" s="16">
        <f>'L2 Results (mM )'!G129/1000*59.05</f>
        <v>0</v>
      </c>
      <c r="H129" s="16">
        <f>'L2 Results (mM )'!H129/1000*45.03</f>
        <v>0</v>
      </c>
      <c r="I129" s="16">
        <f>'L2 Results (mM )'!I129/1000*117.09</f>
        <v>0</v>
      </c>
      <c r="J129" s="16">
        <f>'L2 Results (mM )'!J129/1000*89.08</f>
        <v>0</v>
      </c>
      <c r="K129" s="16">
        <f>'L2 Results (mM )'!K129/1000*87.06</f>
        <v>0</v>
      </c>
      <c r="L129" s="16">
        <f>'L2 Results (mM )'!L129/1000*150.13</f>
        <v>0</v>
      </c>
      <c r="M129" s="16">
        <f>'L2 Results (mM )'!M129/1000*152.15</f>
        <v>0</v>
      </c>
      <c r="N129" s="16">
        <f>'L2 Results (mM )'!N129/1000*342.3</f>
        <v>0</v>
      </c>
    </row>
    <row r="130" spans="1:14" x14ac:dyDescent="0.2">
      <c r="A130" s="54" t="str">
        <f>'LC List'!J129</f>
        <v>126_0_140506____</v>
      </c>
      <c r="B130" s="17">
        <f>'L2 Results (mM )'!B130</f>
        <v>0</v>
      </c>
      <c r="C130" s="15">
        <f>'L2 Results (mM )'!C130</f>
        <v>0</v>
      </c>
      <c r="D130" s="16">
        <f>'L2 Results (mM )'!D130/1000*180.16</f>
        <v>0</v>
      </c>
      <c r="E130" s="16">
        <f>'L2 Results (mM )'!E130/1000*46.07</f>
        <v>0</v>
      </c>
      <c r="F130" s="16">
        <f>'L2 Results (mM )'!F130/1000*92.09</f>
        <v>0</v>
      </c>
      <c r="G130" s="16">
        <f>'L2 Results (mM )'!G130/1000*59.05</f>
        <v>0</v>
      </c>
      <c r="H130" s="16">
        <f>'L2 Results (mM )'!H130/1000*45.03</f>
        <v>0</v>
      </c>
      <c r="I130" s="16">
        <f>'L2 Results (mM )'!I130/1000*117.09</f>
        <v>0</v>
      </c>
      <c r="J130" s="16">
        <f>'L2 Results (mM )'!J130/1000*89.08</f>
        <v>0</v>
      </c>
      <c r="K130" s="16">
        <f>'L2 Results (mM )'!K130/1000*87.06</f>
        <v>0</v>
      </c>
      <c r="L130" s="16">
        <f>'L2 Results (mM )'!L130/1000*150.13</f>
        <v>0</v>
      </c>
      <c r="M130" s="16">
        <f>'L2 Results (mM )'!M130/1000*152.15</f>
        <v>0</v>
      </c>
      <c r="N130" s="16">
        <f>'L2 Results (mM )'!N130/1000*342.3</f>
        <v>0</v>
      </c>
    </row>
    <row r="131" spans="1:14" x14ac:dyDescent="0.2">
      <c r="A131" s="54" t="str">
        <f>'LC List'!J130</f>
        <v>127_0_140506____</v>
      </c>
      <c r="B131" s="17">
        <f>'L2 Results (mM )'!B131</f>
        <v>0</v>
      </c>
      <c r="C131" s="15">
        <f>'L2 Results (mM )'!C131</f>
        <v>0</v>
      </c>
      <c r="D131" s="16">
        <f>'L2 Results (mM )'!D131/1000*180.16</f>
        <v>0</v>
      </c>
      <c r="E131" s="16">
        <f>'L2 Results (mM )'!E131/1000*46.07</f>
        <v>0</v>
      </c>
      <c r="F131" s="16">
        <f>'L2 Results (mM )'!F131/1000*92.09</f>
        <v>0</v>
      </c>
      <c r="G131" s="16">
        <f>'L2 Results (mM )'!G131/1000*59.05</f>
        <v>0</v>
      </c>
      <c r="H131" s="16">
        <f>'L2 Results (mM )'!H131/1000*45.03</f>
        <v>0</v>
      </c>
      <c r="I131" s="16">
        <f>'L2 Results (mM )'!I131/1000*117.09</f>
        <v>0</v>
      </c>
      <c r="J131" s="16">
        <f>'L2 Results (mM )'!J131/1000*89.08</f>
        <v>0</v>
      </c>
      <c r="K131" s="16">
        <f>'L2 Results (mM )'!K131/1000*87.06</f>
        <v>0</v>
      </c>
      <c r="L131" s="16">
        <f>'L2 Results (mM )'!L131/1000*150.13</f>
        <v>0</v>
      </c>
      <c r="M131" s="16">
        <f>'L2 Results (mM )'!M131/1000*152.15</f>
        <v>0</v>
      </c>
      <c r="N131" s="16">
        <f>'L2 Results (mM )'!N131/1000*342.3</f>
        <v>0</v>
      </c>
    </row>
    <row r="132" spans="1:14" x14ac:dyDescent="0.2">
      <c r="A132" s="54" t="str">
        <f>'LC List'!J131</f>
        <v>128_0_140506____</v>
      </c>
      <c r="B132" s="17">
        <f>'L2 Results (mM )'!B132</f>
        <v>0</v>
      </c>
      <c r="C132" s="15">
        <f>'L2 Results (mM )'!C132</f>
        <v>0</v>
      </c>
      <c r="D132" s="16">
        <f>'L2 Results (mM )'!D132/1000*180.16</f>
        <v>0</v>
      </c>
      <c r="E132" s="16">
        <f>'L2 Results (mM )'!E132/1000*46.07</f>
        <v>0</v>
      </c>
      <c r="F132" s="16">
        <f>'L2 Results (mM )'!F132/1000*92.09</f>
        <v>0</v>
      </c>
      <c r="G132" s="16">
        <f>'L2 Results (mM )'!G132/1000*59.05</f>
        <v>0</v>
      </c>
      <c r="H132" s="16">
        <f>'L2 Results (mM )'!H132/1000*45.03</f>
        <v>0</v>
      </c>
      <c r="I132" s="16">
        <f>'L2 Results (mM )'!I132/1000*117.09</f>
        <v>0</v>
      </c>
      <c r="J132" s="16">
        <f>'L2 Results (mM )'!J132/1000*89.08</f>
        <v>0</v>
      </c>
      <c r="K132" s="16">
        <f>'L2 Results (mM )'!K132/1000*87.06</f>
        <v>0</v>
      </c>
      <c r="L132" s="16">
        <f>'L2 Results (mM )'!L132/1000*150.13</f>
        <v>0</v>
      </c>
      <c r="M132" s="16">
        <f>'L2 Results (mM )'!M132/1000*152.15</f>
        <v>0</v>
      </c>
      <c r="N132" s="16">
        <f>'L2 Results (mM )'!N132/1000*342.3</f>
        <v>0</v>
      </c>
    </row>
    <row r="133" spans="1:14" x14ac:dyDescent="0.2">
      <c r="A133" s="54" t="str">
        <f>'LC List'!J132</f>
        <v>129_0_140506____</v>
      </c>
      <c r="B133" s="17">
        <f>'L2 Results (mM )'!B133</f>
        <v>0</v>
      </c>
      <c r="C133" s="15">
        <f>'L2 Results (mM )'!C133</f>
        <v>0</v>
      </c>
      <c r="D133" s="16">
        <f>'L2 Results (mM )'!D133/1000*180.16</f>
        <v>0</v>
      </c>
      <c r="E133" s="16">
        <f>'L2 Results (mM )'!E133/1000*46.07</f>
        <v>0</v>
      </c>
      <c r="F133" s="16">
        <f>'L2 Results (mM )'!F133/1000*92.09</f>
        <v>0</v>
      </c>
      <c r="G133" s="16">
        <f>'L2 Results (mM )'!G133/1000*59.05</f>
        <v>0</v>
      </c>
      <c r="H133" s="16">
        <f>'L2 Results (mM )'!H133/1000*45.03</f>
        <v>0</v>
      </c>
      <c r="I133" s="16">
        <f>'L2 Results (mM )'!I133/1000*117.09</f>
        <v>0</v>
      </c>
      <c r="J133" s="16">
        <f>'L2 Results (mM )'!J133/1000*89.08</f>
        <v>0</v>
      </c>
      <c r="K133" s="16">
        <f>'L2 Results (mM )'!K133/1000*87.06</f>
        <v>0</v>
      </c>
      <c r="L133" s="16">
        <f>'L2 Results (mM )'!L133/1000*150.13</f>
        <v>0</v>
      </c>
      <c r="M133" s="16">
        <f>'L2 Results (mM )'!M133/1000*152.15</f>
        <v>0</v>
      </c>
      <c r="N133" s="16">
        <f>'L2 Results (mM )'!N133/1000*342.3</f>
        <v>0</v>
      </c>
    </row>
    <row r="134" spans="1:14" x14ac:dyDescent="0.2">
      <c r="A134" s="54" t="str">
        <f>'LC List'!J133</f>
        <v>130_0_140506____</v>
      </c>
      <c r="B134" s="17">
        <f>'L2 Results (mM )'!B134</f>
        <v>0</v>
      </c>
      <c r="C134" s="15">
        <f>'L2 Results (mM )'!C134</f>
        <v>0</v>
      </c>
      <c r="D134" s="16">
        <f>'L2 Results (mM )'!D134/1000*180.16</f>
        <v>0</v>
      </c>
      <c r="E134" s="16">
        <f>'L2 Results (mM )'!E134/1000*46.07</f>
        <v>0</v>
      </c>
      <c r="F134" s="16">
        <f>'L2 Results (mM )'!F134/1000*92.09</f>
        <v>0</v>
      </c>
      <c r="G134" s="16">
        <f>'L2 Results (mM )'!G134/1000*59.05</f>
        <v>0</v>
      </c>
      <c r="H134" s="16">
        <f>'L2 Results (mM )'!H134/1000*45.03</f>
        <v>0</v>
      </c>
      <c r="I134" s="16">
        <f>'L2 Results (mM )'!I134/1000*117.09</f>
        <v>0</v>
      </c>
      <c r="J134" s="16">
        <f>'L2 Results (mM )'!J134/1000*89.08</f>
        <v>0</v>
      </c>
      <c r="K134" s="16">
        <f>'L2 Results (mM )'!K134/1000*87.06</f>
        <v>0</v>
      </c>
      <c r="L134" s="16">
        <f>'L2 Results (mM )'!L134/1000*150.13</f>
        <v>0</v>
      </c>
      <c r="M134" s="16">
        <f>'L2 Results (mM )'!M134/1000*152.15</f>
        <v>0</v>
      </c>
      <c r="N134" s="16">
        <f>'L2 Results (mM )'!N134/1000*342.3</f>
        <v>0</v>
      </c>
    </row>
    <row r="135" spans="1:14" x14ac:dyDescent="0.2">
      <c r="A135" s="54" t="str">
        <f>'LC List'!J134</f>
        <v>131_0_140506____</v>
      </c>
      <c r="B135" s="17">
        <f>'L2 Results (mM )'!B135</f>
        <v>0</v>
      </c>
      <c r="C135" s="15">
        <f>'L2 Results (mM )'!C135</f>
        <v>0</v>
      </c>
      <c r="D135" s="16">
        <f>'L2 Results (mM )'!D135/1000*180.16</f>
        <v>0</v>
      </c>
      <c r="E135" s="16">
        <f>'L2 Results (mM )'!E135/1000*46.07</f>
        <v>0</v>
      </c>
      <c r="F135" s="16">
        <f>'L2 Results (mM )'!F135/1000*92.09</f>
        <v>0</v>
      </c>
      <c r="G135" s="16">
        <f>'L2 Results (mM )'!G135/1000*59.05</f>
        <v>0</v>
      </c>
      <c r="H135" s="16">
        <f>'L2 Results (mM )'!H135/1000*45.03</f>
        <v>0</v>
      </c>
      <c r="I135" s="16">
        <f>'L2 Results (mM )'!I135/1000*117.09</f>
        <v>0</v>
      </c>
      <c r="J135" s="16">
        <f>'L2 Results (mM )'!J135/1000*89.08</f>
        <v>0</v>
      </c>
      <c r="K135" s="16">
        <f>'L2 Results (mM )'!K135/1000*87.06</f>
        <v>0</v>
      </c>
      <c r="L135" s="16">
        <f>'L2 Results (mM )'!L135/1000*150.13</f>
        <v>0</v>
      </c>
      <c r="M135" s="16">
        <f>'L2 Results (mM )'!M135/1000*152.15</f>
        <v>0</v>
      </c>
      <c r="N135" s="16">
        <f>'L2 Results (mM )'!N135/1000*342.3</f>
        <v>0</v>
      </c>
    </row>
    <row r="136" spans="1:14" x14ac:dyDescent="0.2">
      <c r="A136" s="54" t="str">
        <f>'LC List'!J135</f>
        <v>132_0_140506____</v>
      </c>
      <c r="B136" s="17">
        <f>'L2 Results (mM )'!B136</f>
        <v>0</v>
      </c>
      <c r="C136" s="15">
        <f>'L2 Results (mM )'!C136</f>
        <v>0</v>
      </c>
      <c r="D136" s="16">
        <f>'L2 Results (mM )'!D136/1000*180.16</f>
        <v>0</v>
      </c>
      <c r="E136" s="16">
        <f>'L2 Results (mM )'!E136/1000*46.07</f>
        <v>0</v>
      </c>
      <c r="F136" s="16">
        <f>'L2 Results (mM )'!F136/1000*92.09</f>
        <v>0</v>
      </c>
      <c r="G136" s="16">
        <f>'L2 Results (mM )'!G136/1000*59.05</f>
        <v>0</v>
      </c>
      <c r="H136" s="16">
        <f>'L2 Results (mM )'!H136/1000*45.03</f>
        <v>0</v>
      </c>
      <c r="I136" s="16">
        <f>'L2 Results (mM )'!I136/1000*117.09</f>
        <v>0</v>
      </c>
      <c r="J136" s="16">
        <f>'L2 Results (mM )'!J136/1000*89.08</f>
        <v>0</v>
      </c>
      <c r="K136" s="16">
        <f>'L2 Results (mM )'!K136/1000*87.06</f>
        <v>0</v>
      </c>
      <c r="L136" s="16">
        <f>'L2 Results (mM )'!L136/1000*150.13</f>
        <v>0</v>
      </c>
      <c r="M136" s="16">
        <f>'L2 Results (mM )'!M136/1000*152.15</f>
        <v>0</v>
      </c>
      <c r="N136" s="16">
        <f>'L2 Results (mM )'!N136/1000*342.3</f>
        <v>0</v>
      </c>
    </row>
    <row r="137" spans="1:14" x14ac:dyDescent="0.2">
      <c r="A137" s="54" t="str">
        <f>'LC List'!J136</f>
        <v>133_0_140506____</v>
      </c>
      <c r="B137" s="17">
        <f>'L2 Results (mM )'!B137</f>
        <v>0</v>
      </c>
      <c r="C137" s="15">
        <f>'L2 Results (mM )'!C137</f>
        <v>0</v>
      </c>
      <c r="D137" s="16">
        <f>'L2 Results (mM )'!D137/1000*180.16</f>
        <v>0</v>
      </c>
      <c r="E137" s="16">
        <f>'L2 Results (mM )'!E137/1000*46.07</f>
        <v>0</v>
      </c>
      <c r="F137" s="16">
        <f>'L2 Results (mM )'!F137/1000*92.09</f>
        <v>0</v>
      </c>
      <c r="G137" s="16">
        <f>'L2 Results (mM )'!G137/1000*59.05</f>
        <v>0</v>
      </c>
      <c r="H137" s="16">
        <f>'L2 Results (mM )'!H137/1000*45.03</f>
        <v>0</v>
      </c>
      <c r="I137" s="16">
        <f>'L2 Results (mM )'!I137/1000*117.09</f>
        <v>0</v>
      </c>
      <c r="J137" s="16">
        <f>'L2 Results (mM )'!J137/1000*89.08</f>
        <v>0</v>
      </c>
      <c r="K137" s="16">
        <f>'L2 Results (mM )'!K137/1000*87.06</f>
        <v>0</v>
      </c>
      <c r="L137" s="16">
        <f>'L2 Results (mM )'!L137/1000*150.13</f>
        <v>0</v>
      </c>
      <c r="M137" s="16">
        <f>'L2 Results (mM )'!M137/1000*152.15</f>
        <v>0</v>
      </c>
      <c r="N137" s="16">
        <f>'L2 Results (mM )'!N137/1000*342.3</f>
        <v>0</v>
      </c>
    </row>
    <row r="138" spans="1:14" x14ac:dyDescent="0.2">
      <c r="A138" s="54" t="str">
        <f>'LC List'!J137</f>
        <v>134_0_140506____</v>
      </c>
      <c r="B138" s="17">
        <f>'L2 Results (mM )'!B138</f>
        <v>0</v>
      </c>
      <c r="C138" s="15">
        <f>'L2 Results (mM )'!C138</f>
        <v>0</v>
      </c>
      <c r="D138" s="16">
        <f>'L2 Results (mM )'!D138/1000*180.16</f>
        <v>0</v>
      </c>
      <c r="E138" s="16">
        <f>'L2 Results (mM )'!E138/1000*46.07</f>
        <v>0</v>
      </c>
      <c r="F138" s="16">
        <f>'L2 Results (mM )'!F138/1000*92.09</f>
        <v>0</v>
      </c>
      <c r="G138" s="16">
        <f>'L2 Results (mM )'!G138/1000*59.05</f>
        <v>0</v>
      </c>
      <c r="H138" s="16">
        <f>'L2 Results (mM )'!H138/1000*45.03</f>
        <v>0</v>
      </c>
      <c r="I138" s="16">
        <f>'L2 Results (mM )'!I138/1000*117.09</f>
        <v>0</v>
      </c>
      <c r="J138" s="16">
        <f>'L2 Results (mM )'!J138/1000*89.08</f>
        <v>0</v>
      </c>
      <c r="K138" s="16">
        <f>'L2 Results (mM )'!K138/1000*87.06</f>
        <v>0</v>
      </c>
      <c r="L138" s="16">
        <f>'L2 Results (mM )'!L138/1000*150.13</f>
        <v>0</v>
      </c>
      <c r="M138" s="16">
        <f>'L2 Results (mM )'!M138/1000*152.15</f>
        <v>0</v>
      </c>
      <c r="N138" s="16">
        <f>'L2 Results (mM )'!N138/1000*342.3</f>
        <v>0</v>
      </c>
    </row>
    <row r="139" spans="1:14" x14ac:dyDescent="0.2">
      <c r="A139" s="54" t="str">
        <f>'LC List'!J138</f>
        <v>135_0_140506____</v>
      </c>
      <c r="B139" s="17">
        <f>'L2 Results (mM )'!B139</f>
        <v>0</v>
      </c>
      <c r="C139" s="15">
        <f>'L2 Results (mM )'!C139</f>
        <v>0</v>
      </c>
      <c r="D139" s="16">
        <f>'L2 Results (mM )'!D139/1000*180.16</f>
        <v>0</v>
      </c>
      <c r="E139" s="16">
        <f>'L2 Results (mM )'!E139/1000*46.07</f>
        <v>0</v>
      </c>
      <c r="F139" s="16">
        <f>'L2 Results (mM )'!F139/1000*92.09</f>
        <v>0</v>
      </c>
      <c r="G139" s="16">
        <f>'L2 Results (mM )'!G139/1000*59.05</f>
        <v>0</v>
      </c>
      <c r="H139" s="16">
        <f>'L2 Results (mM )'!H139/1000*45.03</f>
        <v>0</v>
      </c>
      <c r="I139" s="16">
        <f>'L2 Results (mM )'!I139/1000*117.09</f>
        <v>0</v>
      </c>
      <c r="J139" s="16">
        <f>'L2 Results (mM )'!J139/1000*89.08</f>
        <v>0</v>
      </c>
      <c r="K139" s="16">
        <f>'L2 Results (mM )'!K139/1000*87.06</f>
        <v>0</v>
      </c>
      <c r="L139" s="16">
        <f>'L2 Results (mM )'!L139/1000*150.13</f>
        <v>0</v>
      </c>
      <c r="M139" s="16">
        <f>'L2 Results (mM )'!M139/1000*152.15</f>
        <v>0</v>
      </c>
      <c r="N139" s="16">
        <f>'L2 Results (mM )'!N139/1000*342.3</f>
        <v>0</v>
      </c>
    </row>
    <row r="140" spans="1:14" x14ac:dyDescent="0.2">
      <c r="A140" s="54" t="str">
        <f>'LC List'!J139</f>
        <v>136_0_140506____</v>
      </c>
      <c r="B140" s="17">
        <f>'L2 Results (mM )'!B140</f>
        <v>0</v>
      </c>
      <c r="C140" s="15">
        <f>'L2 Results (mM )'!C140</f>
        <v>0</v>
      </c>
      <c r="D140" s="16">
        <f>'L2 Results (mM )'!D140/1000*180.16</f>
        <v>0</v>
      </c>
      <c r="E140" s="16">
        <f>'L2 Results (mM )'!E140/1000*46.07</f>
        <v>0</v>
      </c>
      <c r="F140" s="16">
        <f>'L2 Results (mM )'!F140/1000*92.09</f>
        <v>0</v>
      </c>
      <c r="G140" s="16">
        <f>'L2 Results (mM )'!G140/1000*59.05</f>
        <v>0</v>
      </c>
      <c r="H140" s="16">
        <f>'L2 Results (mM )'!H140/1000*45.03</f>
        <v>0</v>
      </c>
      <c r="I140" s="16">
        <f>'L2 Results (mM )'!I140/1000*117.09</f>
        <v>0</v>
      </c>
      <c r="J140" s="16">
        <f>'L2 Results (mM )'!J140/1000*89.08</f>
        <v>0</v>
      </c>
      <c r="K140" s="16">
        <f>'L2 Results (mM )'!K140/1000*87.06</f>
        <v>0</v>
      </c>
      <c r="L140" s="16">
        <f>'L2 Results (mM )'!L140/1000*150.13</f>
        <v>0</v>
      </c>
      <c r="M140" s="16">
        <f>'L2 Results (mM )'!M140/1000*152.15</f>
        <v>0</v>
      </c>
      <c r="N140" s="16">
        <f>'L2 Results (mM )'!N140/1000*342.3</f>
        <v>0</v>
      </c>
    </row>
    <row r="141" spans="1:14" x14ac:dyDescent="0.2">
      <c r="A141" s="54" t="str">
        <f>'LC List'!J140</f>
        <v>137_0_140506____</v>
      </c>
      <c r="B141" s="17">
        <f>'L2 Results (mM )'!B141</f>
        <v>0</v>
      </c>
      <c r="C141" s="15">
        <f>'L2 Results (mM )'!C141</f>
        <v>0</v>
      </c>
      <c r="D141" s="16">
        <f>'L2 Results (mM )'!D141/1000*180.16</f>
        <v>0</v>
      </c>
      <c r="E141" s="16">
        <f>'L2 Results (mM )'!E141/1000*46.07</f>
        <v>0</v>
      </c>
      <c r="F141" s="16">
        <f>'L2 Results (mM )'!F141/1000*92.09</f>
        <v>0</v>
      </c>
      <c r="G141" s="16">
        <f>'L2 Results (mM )'!G141/1000*59.05</f>
        <v>0</v>
      </c>
      <c r="H141" s="16">
        <f>'L2 Results (mM )'!H141/1000*45.03</f>
        <v>0</v>
      </c>
      <c r="I141" s="16">
        <f>'L2 Results (mM )'!I141/1000*117.09</f>
        <v>0</v>
      </c>
      <c r="J141" s="16">
        <f>'L2 Results (mM )'!J141/1000*89.08</f>
        <v>0</v>
      </c>
      <c r="K141" s="16">
        <f>'L2 Results (mM )'!K141/1000*87.06</f>
        <v>0</v>
      </c>
      <c r="L141" s="16">
        <f>'L2 Results (mM )'!L141/1000*150.13</f>
        <v>0</v>
      </c>
      <c r="M141" s="16">
        <f>'L2 Results (mM )'!M141/1000*152.15</f>
        <v>0</v>
      </c>
      <c r="N141" s="16">
        <f>'L2 Results (mM )'!N141/1000*342.3</f>
        <v>0</v>
      </c>
    </row>
    <row r="142" spans="1:14" x14ac:dyDescent="0.2">
      <c r="A142" s="54" t="str">
        <f>'LC List'!J141</f>
        <v>138_0_140506____</v>
      </c>
      <c r="B142" s="17">
        <f>'L2 Results (mM )'!B142</f>
        <v>0</v>
      </c>
      <c r="C142" s="15">
        <f>'L2 Results (mM )'!C142</f>
        <v>0</v>
      </c>
      <c r="D142" s="16">
        <f>'L2 Results (mM )'!D142/1000*180.16</f>
        <v>0</v>
      </c>
      <c r="E142" s="16">
        <f>'L2 Results (mM )'!E142/1000*46.07</f>
        <v>0</v>
      </c>
      <c r="F142" s="16">
        <f>'L2 Results (mM )'!F142/1000*92.09</f>
        <v>0</v>
      </c>
      <c r="G142" s="16">
        <f>'L2 Results (mM )'!G142/1000*59.05</f>
        <v>0</v>
      </c>
      <c r="H142" s="16">
        <f>'L2 Results (mM )'!H142/1000*45.03</f>
        <v>0</v>
      </c>
      <c r="I142" s="16">
        <f>'L2 Results (mM )'!I142/1000*117.09</f>
        <v>0</v>
      </c>
      <c r="J142" s="16">
        <f>'L2 Results (mM )'!J142/1000*89.08</f>
        <v>0</v>
      </c>
      <c r="K142" s="16">
        <f>'L2 Results (mM )'!K142/1000*87.06</f>
        <v>0</v>
      </c>
      <c r="L142" s="16">
        <f>'L2 Results (mM )'!L142/1000*150.13</f>
        <v>0</v>
      </c>
      <c r="M142" s="16">
        <f>'L2 Results (mM )'!M142/1000*152.15</f>
        <v>0</v>
      </c>
      <c r="N142" s="16">
        <f>'L2 Results (mM )'!N142/1000*342.3</f>
        <v>0</v>
      </c>
    </row>
    <row r="143" spans="1:14" x14ac:dyDescent="0.2">
      <c r="A143" s="54" t="str">
        <f>'LC List'!J142</f>
        <v>139_0_140506____</v>
      </c>
      <c r="B143" s="17">
        <f>'L2 Results (mM )'!B143</f>
        <v>0</v>
      </c>
      <c r="C143" s="15">
        <f>'L2 Results (mM )'!C143</f>
        <v>0</v>
      </c>
      <c r="D143" s="16">
        <f>'L2 Results (mM )'!D143/1000*180.16</f>
        <v>0</v>
      </c>
      <c r="E143" s="16">
        <f>'L2 Results (mM )'!E143/1000*46.07</f>
        <v>0</v>
      </c>
      <c r="F143" s="16">
        <f>'L2 Results (mM )'!F143/1000*92.09</f>
        <v>0</v>
      </c>
      <c r="G143" s="16">
        <f>'L2 Results (mM )'!G143/1000*59.05</f>
        <v>0</v>
      </c>
      <c r="H143" s="16">
        <f>'L2 Results (mM )'!H143/1000*45.03</f>
        <v>0</v>
      </c>
      <c r="I143" s="16">
        <f>'L2 Results (mM )'!I143/1000*117.09</f>
        <v>0</v>
      </c>
      <c r="J143" s="16">
        <f>'L2 Results (mM )'!J143/1000*89.08</f>
        <v>0</v>
      </c>
      <c r="K143" s="16">
        <f>'L2 Results (mM )'!K143/1000*87.06</f>
        <v>0</v>
      </c>
      <c r="L143" s="16">
        <f>'L2 Results (mM )'!L143/1000*150.13</f>
        <v>0</v>
      </c>
      <c r="M143" s="16">
        <f>'L2 Results (mM )'!M143/1000*152.15</f>
        <v>0</v>
      </c>
      <c r="N143" s="16">
        <f>'L2 Results (mM )'!N143/1000*342.3</f>
        <v>0</v>
      </c>
    </row>
    <row r="144" spans="1:14" x14ac:dyDescent="0.2">
      <c r="A144" s="54" t="str">
        <f>'LC List'!J143</f>
        <v>140_0_140506____</v>
      </c>
      <c r="B144" s="17">
        <f>'L2 Results (mM )'!B144</f>
        <v>0</v>
      </c>
      <c r="C144" s="15">
        <f>'L2 Results (mM )'!C144</f>
        <v>0</v>
      </c>
      <c r="D144" s="16">
        <f>'L2 Results (mM )'!D144/1000*180.16</f>
        <v>0</v>
      </c>
      <c r="E144" s="16">
        <f>'L2 Results (mM )'!E144/1000*46.07</f>
        <v>0</v>
      </c>
      <c r="F144" s="16">
        <f>'L2 Results (mM )'!F144/1000*92.09</f>
        <v>0</v>
      </c>
      <c r="G144" s="16">
        <f>'L2 Results (mM )'!G144/1000*59.05</f>
        <v>0</v>
      </c>
      <c r="H144" s="16">
        <f>'L2 Results (mM )'!H144/1000*45.03</f>
        <v>0</v>
      </c>
      <c r="I144" s="16">
        <f>'L2 Results (mM )'!I144/1000*117.09</f>
        <v>0</v>
      </c>
      <c r="J144" s="16">
        <f>'L2 Results (mM )'!J144/1000*89.08</f>
        <v>0</v>
      </c>
      <c r="K144" s="16">
        <f>'L2 Results (mM )'!K144/1000*87.06</f>
        <v>0</v>
      </c>
      <c r="L144" s="16">
        <f>'L2 Results (mM )'!L144/1000*150.13</f>
        <v>0</v>
      </c>
      <c r="M144" s="16">
        <f>'L2 Results (mM )'!M144/1000*152.15</f>
        <v>0</v>
      </c>
      <c r="N144" s="16">
        <f>'L2 Results (mM )'!N144/1000*342.3</f>
        <v>0</v>
      </c>
    </row>
    <row r="145" spans="1:14" x14ac:dyDescent="0.2">
      <c r="A145" s="54" t="str">
        <f>'LC List'!J144</f>
        <v>141_0_140506____</v>
      </c>
      <c r="B145" s="17">
        <f>'L2 Results (mM )'!B145</f>
        <v>0</v>
      </c>
      <c r="C145" s="15">
        <f>'L2 Results (mM )'!C145</f>
        <v>0</v>
      </c>
      <c r="D145" s="16">
        <f>'L2 Results (mM )'!D145/1000*180.16</f>
        <v>0</v>
      </c>
      <c r="E145" s="16">
        <f>'L2 Results (mM )'!E145/1000*46.07</f>
        <v>0</v>
      </c>
      <c r="F145" s="16">
        <f>'L2 Results (mM )'!F145/1000*92.09</f>
        <v>0</v>
      </c>
      <c r="G145" s="16">
        <f>'L2 Results (mM )'!G145/1000*59.05</f>
        <v>0</v>
      </c>
      <c r="H145" s="16">
        <f>'L2 Results (mM )'!H145/1000*45.03</f>
        <v>0</v>
      </c>
      <c r="I145" s="16">
        <f>'L2 Results (mM )'!I145/1000*117.09</f>
        <v>0</v>
      </c>
      <c r="J145" s="16">
        <f>'L2 Results (mM )'!J145/1000*89.08</f>
        <v>0</v>
      </c>
      <c r="K145" s="16">
        <f>'L2 Results (mM )'!K145/1000*87.06</f>
        <v>0</v>
      </c>
      <c r="L145" s="16">
        <f>'L2 Results (mM )'!L145/1000*150.13</f>
        <v>0</v>
      </c>
      <c r="M145" s="16">
        <f>'L2 Results (mM )'!M145/1000*152.15</f>
        <v>0</v>
      </c>
      <c r="N145" s="16">
        <f>'L2 Results (mM )'!N145/1000*342.3</f>
        <v>0</v>
      </c>
    </row>
    <row r="146" spans="1:14" x14ac:dyDescent="0.2">
      <c r="A146" s="54" t="str">
        <f>'LC List'!J145</f>
        <v>142_0_140506____</v>
      </c>
      <c r="B146" s="17">
        <f>'L2 Results (mM )'!B146</f>
        <v>0</v>
      </c>
      <c r="C146" s="15">
        <f>'L2 Results (mM )'!C146</f>
        <v>0</v>
      </c>
      <c r="D146" s="16">
        <f>'L2 Results (mM )'!D146/1000*180.16</f>
        <v>0</v>
      </c>
      <c r="E146" s="16">
        <f>'L2 Results (mM )'!E146/1000*46.07</f>
        <v>0</v>
      </c>
      <c r="F146" s="16">
        <f>'L2 Results (mM )'!F146/1000*92.09</f>
        <v>0</v>
      </c>
      <c r="G146" s="16">
        <f>'L2 Results (mM )'!G146/1000*59.05</f>
        <v>0</v>
      </c>
      <c r="H146" s="16">
        <f>'L2 Results (mM )'!H146/1000*45.03</f>
        <v>0</v>
      </c>
      <c r="I146" s="16">
        <f>'L2 Results (mM )'!I146/1000*117.09</f>
        <v>0</v>
      </c>
      <c r="J146" s="16">
        <f>'L2 Results (mM )'!J146/1000*89.08</f>
        <v>0</v>
      </c>
      <c r="K146" s="16">
        <f>'L2 Results (mM )'!K146/1000*87.06</f>
        <v>0</v>
      </c>
      <c r="L146" s="16">
        <f>'L2 Results (mM )'!L146/1000*150.13</f>
        <v>0</v>
      </c>
      <c r="M146" s="16">
        <f>'L2 Results (mM )'!M146/1000*152.15</f>
        <v>0</v>
      </c>
      <c r="N146" s="16">
        <f>'L2 Results (mM )'!N146/1000*342.3</f>
        <v>0</v>
      </c>
    </row>
    <row r="147" spans="1:14" x14ac:dyDescent="0.2">
      <c r="A147" s="54" t="str">
        <f>'LC List'!J146</f>
        <v>143_0_140506____</v>
      </c>
      <c r="B147" s="17">
        <f>'L2 Results (mM )'!B147</f>
        <v>0</v>
      </c>
      <c r="C147" s="15">
        <f>'L2 Results (mM )'!C147</f>
        <v>0</v>
      </c>
      <c r="D147" s="16">
        <f>'L2 Results (mM )'!D147/1000*180.16</f>
        <v>0</v>
      </c>
      <c r="E147" s="16">
        <f>'L2 Results (mM )'!E147/1000*46.07</f>
        <v>0</v>
      </c>
      <c r="F147" s="16">
        <f>'L2 Results (mM )'!F147/1000*92.09</f>
        <v>0</v>
      </c>
      <c r="G147" s="16">
        <f>'L2 Results (mM )'!G147/1000*59.05</f>
        <v>0</v>
      </c>
      <c r="H147" s="16">
        <f>'L2 Results (mM )'!H147/1000*45.03</f>
        <v>0</v>
      </c>
      <c r="I147" s="16">
        <f>'L2 Results (mM )'!I147/1000*117.09</f>
        <v>0</v>
      </c>
      <c r="J147" s="16">
        <f>'L2 Results (mM )'!J147/1000*89.08</f>
        <v>0</v>
      </c>
      <c r="K147" s="16">
        <f>'L2 Results (mM )'!K147/1000*87.06</f>
        <v>0</v>
      </c>
      <c r="L147" s="16">
        <f>'L2 Results (mM )'!L147/1000*150.13</f>
        <v>0</v>
      </c>
      <c r="M147" s="16">
        <f>'L2 Results (mM )'!M147/1000*152.15</f>
        <v>0</v>
      </c>
      <c r="N147" s="16">
        <f>'L2 Results (mM )'!N147/1000*342.3</f>
        <v>0</v>
      </c>
    </row>
    <row r="148" spans="1:14" x14ac:dyDescent="0.2">
      <c r="A148" s="54" t="str">
        <f>'LC List'!J147</f>
        <v>144_0_140506____</v>
      </c>
      <c r="B148" s="17">
        <f>'L2 Results (mM )'!B148</f>
        <v>0</v>
      </c>
      <c r="C148" s="15">
        <f>'L2 Results (mM )'!C148</f>
        <v>0</v>
      </c>
      <c r="D148" s="16">
        <f>'L2 Results (mM )'!D148/1000*180.16</f>
        <v>0</v>
      </c>
      <c r="E148" s="16">
        <f>'L2 Results (mM )'!E148/1000*46.07</f>
        <v>0</v>
      </c>
      <c r="F148" s="16">
        <f>'L2 Results (mM )'!F148/1000*92.09</f>
        <v>0</v>
      </c>
      <c r="G148" s="16">
        <f>'L2 Results (mM )'!G148/1000*59.05</f>
        <v>0</v>
      </c>
      <c r="H148" s="16">
        <f>'L2 Results (mM )'!H148/1000*45.03</f>
        <v>0</v>
      </c>
      <c r="I148" s="16">
        <f>'L2 Results (mM )'!I148/1000*117.09</f>
        <v>0</v>
      </c>
      <c r="J148" s="16">
        <f>'L2 Results (mM )'!J148/1000*89.08</f>
        <v>0</v>
      </c>
      <c r="K148" s="16">
        <f>'L2 Results (mM )'!K148/1000*87.06</f>
        <v>0</v>
      </c>
      <c r="L148" s="16">
        <f>'L2 Results (mM )'!L148/1000*150.13</f>
        <v>0</v>
      </c>
      <c r="M148" s="16">
        <f>'L2 Results (mM )'!M148/1000*152.15</f>
        <v>0</v>
      </c>
      <c r="N148" s="16">
        <f>'L2 Results (mM )'!N148/1000*342.3</f>
        <v>0</v>
      </c>
    </row>
    <row r="149" spans="1:14" x14ac:dyDescent="0.2">
      <c r="A149" s="54" t="str">
        <f>'LC List'!J148</f>
        <v>145_0_140506____</v>
      </c>
      <c r="B149" s="17">
        <f>'L2 Results (mM )'!B149</f>
        <v>0</v>
      </c>
      <c r="C149" s="15">
        <f>'L2 Results (mM )'!C149</f>
        <v>0</v>
      </c>
      <c r="D149" s="16">
        <f>'L2 Results (mM )'!D149/1000*180.16</f>
        <v>0</v>
      </c>
      <c r="E149" s="16">
        <f>'L2 Results (mM )'!E149/1000*46.07</f>
        <v>0</v>
      </c>
      <c r="F149" s="16">
        <f>'L2 Results (mM )'!F149/1000*92.09</f>
        <v>0</v>
      </c>
      <c r="G149" s="16">
        <f>'L2 Results (mM )'!G149/1000*59.05</f>
        <v>0</v>
      </c>
      <c r="H149" s="16">
        <f>'L2 Results (mM )'!H149/1000*45.03</f>
        <v>0</v>
      </c>
      <c r="I149" s="16">
        <f>'L2 Results (mM )'!I149/1000*117.09</f>
        <v>0</v>
      </c>
      <c r="J149" s="16">
        <f>'L2 Results (mM )'!J149/1000*89.08</f>
        <v>0</v>
      </c>
      <c r="K149" s="16">
        <f>'L2 Results (mM )'!K149/1000*87.06</f>
        <v>0</v>
      </c>
      <c r="L149" s="16">
        <f>'L2 Results (mM )'!L149/1000*150.13</f>
        <v>0</v>
      </c>
      <c r="M149" s="16">
        <f>'L2 Results (mM )'!M149/1000*152.15</f>
        <v>0</v>
      </c>
      <c r="N149" s="16">
        <f>'L2 Results (mM )'!N149/1000*342.3</f>
        <v>0</v>
      </c>
    </row>
    <row r="150" spans="1:14" x14ac:dyDescent="0.2">
      <c r="A150" s="54" t="str">
        <f>'LC List'!J149</f>
        <v>146_0_140506____</v>
      </c>
      <c r="B150" s="17">
        <f>'L2 Results (mM )'!B150</f>
        <v>0</v>
      </c>
      <c r="C150" s="15">
        <f>'L2 Results (mM )'!C150</f>
        <v>0</v>
      </c>
      <c r="D150" s="16">
        <f>'L2 Results (mM )'!D150/1000*180.16</f>
        <v>0</v>
      </c>
      <c r="E150" s="16">
        <f>'L2 Results (mM )'!E150/1000*46.07</f>
        <v>0</v>
      </c>
      <c r="F150" s="16">
        <f>'L2 Results (mM )'!F150/1000*92.09</f>
        <v>0</v>
      </c>
      <c r="G150" s="16">
        <f>'L2 Results (mM )'!G150/1000*59.05</f>
        <v>0</v>
      </c>
      <c r="H150" s="16">
        <f>'L2 Results (mM )'!H150/1000*45.03</f>
        <v>0</v>
      </c>
      <c r="I150" s="16">
        <f>'L2 Results (mM )'!I150/1000*117.09</f>
        <v>0</v>
      </c>
      <c r="J150" s="16">
        <f>'L2 Results (mM )'!J150/1000*89.08</f>
        <v>0</v>
      </c>
      <c r="K150" s="16">
        <f>'L2 Results (mM )'!K150/1000*87.06</f>
        <v>0</v>
      </c>
      <c r="L150" s="16">
        <f>'L2 Results (mM )'!L150/1000*150.13</f>
        <v>0</v>
      </c>
      <c r="M150" s="16">
        <f>'L2 Results (mM )'!M150/1000*152.15</f>
        <v>0</v>
      </c>
      <c r="N150" s="16">
        <f>'L2 Results (mM )'!N150/1000*342.3</f>
        <v>0</v>
      </c>
    </row>
    <row r="151" spans="1:14" x14ac:dyDescent="0.2">
      <c r="A151" s="54" t="str">
        <f>'LC List'!J150</f>
        <v>147_0_140506____</v>
      </c>
      <c r="B151" s="17">
        <f>'L2 Results (mM )'!B151</f>
        <v>0</v>
      </c>
      <c r="C151" s="15">
        <f>'L2 Results (mM )'!C151</f>
        <v>0</v>
      </c>
      <c r="D151" s="16">
        <f>'L2 Results (mM )'!D151/1000*180.16</f>
        <v>0</v>
      </c>
      <c r="E151" s="16">
        <f>'L2 Results (mM )'!E151/1000*46.07</f>
        <v>0</v>
      </c>
      <c r="F151" s="16">
        <f>'L2 Results (mM )'!F151/1000*92.09</f>
        <v>0</v>
      </c>
      <c r="G151" s="16">
        <f>'L2 Results (mM )'!G151/1000*59.05</f>
        <v>0</v>
      </c>
      <c r="H151" s="16">
        <f>'L2 Results (mM )'!H151/1000*45.03</f>
        <v>0</v>
      </c>
      <c r="I151" s="16">
        <f>'L2 Results (mM )'!I151/1000*117.09</f>
        <v>0</v>
      </c>
      <c r="J151" s="16">
        <f>'L2 Results (mM )'!J151/1000*89.08</f>
        <v>0</v>
      </c>
      <c r="K151" s="16">
        <f>'L2 Results (mM )'!K151/1000*87.06</f>
        <v>0</v>
      </c>
      <c r="L151" s="16">
        <f>'L2 Results (mM )'!L151/1000*150.13</f>
        <v>0</v>
      </c>
      <c r="M151" s="16">
        <f>'L2 Results (mM )'!M151/1000*152.15</f>
        <v>0</v>
      </c>
      <c r="N151" s="16">
        <f>'L2 Results (mM )'!N151/1000*342.3</f>
        <v>0</v>
      </c>
    </row>
    <row r="152" spans="1:14" x14ac:dyDescent="0.2">
      <c r="A152" s="54" t="str">
        <f>'LC List'!J151</f>
        <v>148_0_140506____</v>
      </c>
      <c r="B152" s="17">
        <f>'L2 Results (mM )'!B152</f>
        <v>0</v>
      </c>
      <c r="C152" s="15">
        <f>'L2 Results (mM )'!C152</f>
        <v>0</v>
      </c>
      <c r="D152" s="16">
        <f>'L2 Results (mM )'!D152/1000*180.16</f>
        <v>0</v>
      </c>
      <c r="E152" s="16">
        <f>'L2 Results (mM )'!E152/1000*46.07</f>
        <v>0</v>
      </c>
      <c r="F152" s="16">
        <f>'L2 Results (mM )'!F152/1000*92.09</f>
        <v>0</v>
      </c>
      <c r="G152" s="16">
        <f>'L2 Results (mM )'!G152/1000*59.05</f>
        <v>0</v>
      </c>
      <c r="H152" s="16">
        <f>'L2 Results (mM )'!H152/1000*45.03</f>
        <v>0</v>
      </c>
      <c r="I152" s="16">
        <f>'L2 Results (mM )'!I152/1000*117.09</f>
        <v>0</v>
      </c>
      <c r="J152" s="16">
        <f>'L2 Results (mM )'!J152/1000*89.08</f>
        <v>0</v>
      </c>
      <c r="K152" s="16">
        <f>'L2 Results (mM )'!K152/1000*87.06</f>
        <v>0</v>
      </c>
      <c r="L152" s="16">
        <f>'L2 Results (mM )'!L152/1000*150.13</f>
        <v>0</v>
      </c>
      <c r="M152" s="16">
        <f>'L2 Results (mM )'!M152/1000*152.15</f>
        <v>0</v>
      </c>
      <c r="N152" s="16">
        <f>'L2 Results (mM )'!N152/1000*342.3</f>
        <v>0</v>
      </c>
    </row>
    <row r="153" spans="1:14" x14ac:dyDescent="0.2">
      <c r="A153" s="54" t="str">
        <f>'LC List'!J152</f>
        <v>149_0_140506____</v>
      </c>
      <c r="B153" s="17">
        <f>'L2 Results (mM )'!B153</f>
        <v>0</v>
      </c>
      <c r="C153" s="15">
        <f>'L2 Results (mM )'!C153</f>
        <v>0</v>
      </c>
      <c r="D153" s="16">
        <f>'L2 Results (mM )'!D153/1000*180.16</f>
        <v>0</v>
      </c>
      <c r="E153" s="16">
        <f>'L2 Results (mM )'!E153/1000*46.07</f>
        <v>0</v>
      </c>
      <c r="F153" s="16">
        <f>'L2 Results (mM )'!F153/1000*92.09</f>
        <v>0</v>
      </c>
      <c r="G153" s="16">
        <f>'L2 Results (mM )'!G153/1000*59.05</f>
        <v>0</v>
      </c>
      <c r="H153" s="16">
        <f>'L2 Results (mM )'!H153/1000*45.03</f>
        <v>0</v>
      </c>
      <c r="I153" s="16">
        <f>'L2 Results (mM )'!I153/1000*117.09</f>
        <v>0</v>
      </c>
      <c r="J153" s="16">
        <f>'L2 Results (mM )'!J153/1000*89.08</f>
        <v>0</v>
      </c>
      <c r="K153" s="16">
        <f>'L2 Results (mM )'!K153/1000*87.06</f>
        <v>0</v>
      </c>
      <c r="L153" s="16">
        <f>'L2 Results (mM )'!L153/1000*150.13</f>
        <v>0</v>
      </c>
      <c r="M153" s="16">
        <f>'L2 Results (mM )'!M153/1000*152.15</f>
        <v>0</v>
      </c>
      <c r="N153" s="16">
        <f>'L2 Results (mM )'!N153/1000*342.3</f>
        <v>0</v>
      </c>
    </row>
    <row r="154" spans="1:14" x14ac:dyDescent="0.2">
      <c r="A154" s="54" t="str">
        <f>'LC List'!J153</f>
        <v>150_0_140506____</v>
      </c>
      <c r="B154" s="17">
        <f>'L2 Results (mM )'!B154</f>
        <v>0</v>
      </c>
      <c r="C154" s="15">
        <f>'L2 Results (mM )'!C154</f>
        <v>0</v>
      </c>
      <c r="D154" s="16">
        <f>'L2 Results (mM )'!D154/1000*180.16</f>
        <v>0</v>
      </c>
      <c r="E154" s="16">
        <f>'L2 Results (mM )'!E154/1000*46.07</f>
        <v>0</v>
      </c>
      <c r="F154" s="16">
        <f>'L2 Results (mM )'!F154/1000*92.09</f>
        <v>0</v>
      </c>
      <c r="G154" s="16">
        <f>'L2 Results (mM )'!G154/1000*59.05</f>
        <v>0</v>
      </c>
      <c r="H154" s="16">
        <f>'L2 Results (mM )'!H154/1000*45.03</f>
        <v>0</v>
      </c>
      <c r="I154" s="16">
        <f>'L2 Results (mM )'!I154/1000*117.09</f>
        <v>0</v>
      </c>
      <c r="J154" s="16">
        <f>'L2 Results (mM )'!J154/1000*89.08</f>
        <v>0</v>
      </c>
      <c r="K154" s="16">
        <f>'L2 Results (mM )'!K154/1000*87.06</f>
        <v>0</v>
      </c>
      <c r="L154" s="16">
        <f>'L2 Results (mM )'!L154/1000*150.13</f>
        <v>0</v>
      </c>
      <c r="M154" s="16">
        <f>'L2 Results (mM )'!M154/1000*152.15</f>
        <v>0</v>
      </c>
      <c r="N154" s="16">
        <f>'L2 Results (mM )'!N154/1000*342.3</f>
        <v>0</v>
      </c>
    </row>
    <row r="155" spans="1:14" x14ac:dyDescent="0.2">
      <c r="A155" s="54" t="str">
        <f>'LC List'!J154</f>
        <v>151_0_140506____</v>
      </c>
      <c r="B155" s="17">
        <f>'L2 Results (mM )'!B155</f>
        <v>0</v>
      </c>
      <c r="C155" s="15">
        <f>'L2 Results (mM )'!C155</f>
        <v>0</v>
      </c>
      <c r="D155" s="16">
        <f>'L2 Results (mM )'!D155/1000*180.16</f>
        <v>0</v>
      </c>
      <c r="E155" s="16">
        <f>'L2 Results (mM )'!E155/1000*46.07</f>
        <v>0</v>
      </c>
      <c r="F155" s="16">
        <f>'L2 Results (mM )'!F155/1000*92.09</f>
        <v>0</v>
      </c>
      <c r="G155" s="16">
        <f>'L2 Results (mM )'!G155/1000*59.05</f>
        <v>0</v>
      </c>
      <c r="H155" s="16">
        <f>'L2 Results (mM )'!H155/1000*45.03</f>
        <v>0</v>
      </c>
      <c r="I155" s="16">
        <f>'L2 Results (mM )'!I155/1000*117.09</f>
        <v>0</v>
      </c>
      <c r="J155" s="16">
        <f>'L2 Results (mM )'!J155/1000*89.08</f>
        <v>0</v>
      </c>
      <c r="K155" s="16">
        <f>'L2 Results (mM )'!K155/1000*87.06</f>
        <v>0</v>
      </c>
      <c r="L155" s="16">
        <f>'L2 Results (mM )'!L155/1000*150.13</f>
        <v>0</v>
      </c>
      <c r="M155" s="16">
        <f>'L2 Results (mM )'!M155/1000*152.15</f>
        <v>0</v>
      </c>
      <c r="N155" s="16">
        <f>'L2 Results (mM )'!N155/1000*342.3</f>
        <v>0</v>
      </c>
    </row>
    <row r="156" spans="1:14" x14ac:dyDescent="0.2">
      <c r="A156" s="54" t="str">
        <f>'LC List'!J155</f>
        <v>152_0_140506____</v>
      </c>
      <c r="B156" s="17">
        <f>'L2 Results (mM )'!B156</f>
        <v>0</v>
      </c>
      <c r="C156" s="15">
        <f>'L2 Results (mM )'!C156</f>
        <v>0</v>
      </c>
      <c r="D156" s="16">
        <f>'L2 Results (mM )'!D156/1000*180.16</f>
        <v>0</v>
      </c>
      <c r="E156" s="16">
        <f>'L2 Results (mM )'!E156/1000*46.07</f>
        <v>0</v>
      </c>
      <c r="F156" s="16">
        <f>'L2 Results (mM )'!F156/1000*92.09</f>
        <v>0</v>
      </c>
      <c r="G156" s="16">
        <f>'L2 Results (mM )'!G156/1000*59.05</f>
        <v>0</v>
      </c>
      <c r="H156" s="16">
        <f>'L2 Results (mM )'!H156/1000*45.03</f>
        <v>0</v>
      </c>
      <c r="I156" s="16">
        <f>'L2 Results (mM )'!I156/1000*117.09</f>
        <v>0</v>
      </c>
      <c r="J156" s="16">
        <f>'L2 Results (mM )'!J156/1000*89.08</f>
        <v>0</v>
      </c>
      <c r="K156" s="16">
        <f>'L2 Results (mM )'!K156/1000*87.06</f>
        <v>0</v>
      </c>
      <c r="L156" s="16">
        <f>'L2 Results (mM )'!L156/1000*150.13</f>
        <v>0</v>
      </c>
      <c r="M156" s="16">
        <f>'L2 Results (mM )'!M156/1000*152.15</f>
        <v>0</v>
      </c>
      <c r="N156" s="16">
        <f>'L2 Results (mM )'!N156/1000*342.3</f>
        <v>0</v>
      </c>
    </row>
    <row r="157" spans="1:14" x14ac:dyDescent="0.2">
      <c r="A157" s="54" t="str">
        <f>'LC List'!J156</f>
        <v>153_0_140506____</v>
      </c>
      <c r="B157" s="17">
        <f>'L2 Results (mM )'!B157</f>
        <v>0</v>
      </c>
      <c r="C157" s="15">
        <f>'L2 Results (mM )'!C157</f>
        <v>0</v>
      </c>
      <c r="D157" s="16">
        <f>'L2 Results (mM )'!D157/1000*180.16</f>
        <v>0</v>
      </c>
      <c r="E157" s="16">
        <f>'L2 Results (mM )'!E157/1000*46.07</f>
        <v>0</v>
      </c>
      <c r="F157" s="16">
        <f>'L2 Results (mM )'!F157/1000*92.09</f>
        <v>0</v>
      </c>
      <c r="G157" s="16">
        <f>'L2 Results (mM )'!G157/1000*59.05</f>
        <v>0</v>
      </c>
      <c r="H157" s="16">
        <f>'L2 Results (mM )'!H157/1000*45.03</f>
        <v>0</v>
      </c>
      <c r="I157" s="16">
        <f>'L2 Results (mM )'!I157/1000*117.09</f>
        <v>0</v>
      </c>
      <c r="J157" s="16">
        <f>'L2 Results (mM )'!J157/1000*89.08</f>
        <v>0</v>
      </c>
      <c r="K157" s="16">
        <f>'L2 Results (mM )'!K157/1000*87.06</f>
        <v>0</v>
      </c>
      <c r="L157" s="16">
        <f>'L2 Results (mM )'!L157/1000*150.13</f>
        <v>0</v>
      </c>
      <c r="M157" s="16">
        <f>'L2 Results (mM )'!M157/1000*152.15</f>
        <v>0</v>
      </c>
      <c r="N157" s="16">
        <f>'L2 Results (mM )'!N157/1000*342.3</f>
        <v>0</v>
      </c>
    </row>
    <row r="158" spans="1:14" x14ac:dyDescent="0.2">
      <c r="A158" s="54" t="str">
        <f>'LC List'!J157</f>
        <v>154_0_140506____</v>
      </c>
      <c r="B158" s="17">
        <f>'L2 Results (mM )'!B158</f>
        <v>0</v>
      </c>
      <c r="C158" s="15">
        <f>'L2 Results (mM )'!C158</f>
        <v>0</v>
      </c>
      <c r="D158" s="16">
        <f>'L2 Results (mM )'!D158/1000*180.16</f>
        <v>0</v>
      </c>
      <c r="E158" s="16">
        <f>'L2 Results (mM )'!E158/1000*46.07</f>
        <v>0</v>
      </c>
      <c r="F158" s="16">
        <f>'L2 Results (mM )'!F158/1000*92.09</f>
        <v>0</v>
      </c>
      <c r="G158" s="16">
        <f>'L2 Results (mM )'!G158/1000*59.05</f>
        <v>0</v>
      </c>
      <c r="H158" s="16">
        <f>'L2 Results (mM )'!H158/1000*45.03</f>
        <v>0</v>
      </c>
      <c r="I158" s="16">
        <f>'L2 Results (mM )'!I158/1000*117.09</f>
        <v>0</v>
      </c>
      <c r="J158" s="16">
        <f>'L2 Results (mM )'!J158/1000*89.08</f>
        <v>0</v>
      </c>
      <c r="K158" s="16">
        <f>'L2 Results (mM )'!K158/1000*87.06</f>
        <v>0</v>
      </c>
      <c r="L158" s="16">
        <f>'L2 Results (mM )'!L158/1000*150.13</f>
        <v>0</v>
      </c>
      <c r="M158" s="16">
        <f>'L2 Results (mM )'!M158/1000*152.15</f>
        <v>0</v>
      </c>
      <c r="N158" s="16">
        <f>'L2 Results (mM )'!N158/1000*342.3</f>
        <v>0</v>
      </c>
    </row>
    <row r="159" spans="1:14" x14ac:dyDescent="0.2">
      <c r="A159" s="54" t="str">
        <f>'LC List'!J158</f>
        <v>155_0_140506____</v>
      </c>
      <c r="B159" s="17">
        <f>'L2 Results (mM )'!B159</f>
        <v>0</v>
      </c>
      <c r="C159" s="15">
        <f>'L2 Results (mM )'!C159</f>
        <v>0</v>
      </c>
      <c r="D159" s="16">
        <f>'L2 Results (mM )'!D159/1000*180.16</f>
        <v>0</v>
      </c>
      <c r="E159" s="16">
        <f>'L2 Results (mM )'!E159/1000*46.07</f>
        <v>0</v>
      </c>
      <c r="F159" s="16">
        <f>'L2 Results (mM )'!F159/1000*92.09</f>
        <v>0</v>
      </c>
      <c r="G159" s="16">
        <f>'L2 Results (mM )'!G159/1000*59.05</f>
        <v>0</v>
      </c>
      <c r="H159" s="16">
        <f>'L2 Results (mM )'!H159/1000*45.03</f>
        <v>0</v>
      </c>
      <c r="I159" s="16">
        <f>'L2 Results (mM )'!I159/1000*117.09</f>
        <v>0</v>
      </c>
      <c r="J159" s="16">
        <f>'L2 Results (mM )'!J159/1000*89.08</f>
        <v>0</v>
      </c>
      <c r="K159" s="16">
        <f>'L2 Results (mM )'!K159/1000*87.06</f>
        <v>0</v>
      </c>
      <c r="L159" s="16">
        <f>'L2 Results (mM )'!L159/1000*150.13</f>
        <v>0</v>
      </c>
      <c r="M159" s="16">
        <f>'L2 Results (mM )'!M159/1000*152.15</f>
        <v>0</v>
      </c>
      <c r="N159" s="16">
        <f>'L2 Results (mM )'!N159/1000*342.3</f>
        <v>0</v>
      </c>
    </row>
    <row r="160" spans="1:14" x14ac:dyDescent="0.2">
      <c r="A160" s="54" t="str">
        <f>'LC List'!J159</f>
        <v>156_0_140506____</v>
      </c>
      <c r="B160" s="17">
        <f>'L2 Results (mM )'!B160</f>
        <v>0</v>
      </c>
      <c r="C160" s="15">
        <f>'L2 Results (mM )'!C160</f>
        <v>0</v>
      </c>
      <c r="D160" s="16">
        <f>'L2 Results (mM )'!D160/1000*180.16</f>
        <v>0</v>
      </c>
      <c r="E160" s="16">
        <f>'L2 Results (mM )'!E160/1000*46.07</f>
        <v>0</v>
      </c>
      <c r="F160" s="16">
        <f>'L2 Results (mM )'!F160/1000*92.09</f>
        <v>0</v>
      </c>
      <c r="G160" s="16">
        <f>'L2 Results (mM )'!G160/1000*59.05</f>
        <v>0</v>
      </c>
      <c r="H160" s="16">
        <f>'L2 Results (mM )'!H160/1000*45.03</f>
        <v>0</v>
      </c>
      <c r="I160" s="16">
        <f>'L2 Results (mM )'!I160/1000*117.09</f>
        <v>0</v>
      </c>
      <c r="J160" s="16">
        <f>'L2 Results (mM )'!J160/1000*89.08</f>
        <v>0</v>
      </c>
      <c r="K160" s="16">
        <f>'L2 Results (mM )'!K160/1000*87.06</f>
        <v>0</v>
      </c>
      <c r="L160" s="16">
        <f>'L2 Results (mM )'!L160/1000*150.13</f>
        <v>0</v>
      </c>
      <c r="M160" s="16">
        <f>'L2 Results (mM )'!M160/1000*152.15</f>
        <v>0</v>
      </c>
      <c r="N160" s="16">
        <f>'L2 Results (mM )'!N160/1000*342.3</f>
        <v>0</v>
      </c>
    </row>
    <row r="161" spans="1:14" x14ac:dyDescent="0.2">
      <c r="A161" s="54" t="str">
        <f>'LC List'!J160</f>
        <v>157_0_140506____</v>
      </c>
      <c r="B161" s="17">
        <f>'L2 Results (mM )'!B161</f>
        <v>0</v>
      </c>
      <c r="C161" s="15">
        <f>'L2 Results (mM )'!C161</f>
        <v>0</v>
      </c>
      <c r="D161" s="16">
        <f>'L2 Results (mM )'!D161/1000*180.16</f>
        <v>0</v>
      </c>
      <c r="E161" s="16">
        <f>'L2 Results (mM )'!E161/1000*46.07</f>
        <v>0</v>
      </c>
      <c r="F161" s="16">
        <f>'L2 Results (mM )'!F161/1000*92.09</f>
        <v>0</v>
      </c>
      <c r="G161" s="16">
        <f>'L2 Results (mM )'!G161/1000*59.05</f>
        <v>0</v>
      </c>
      <c r="H161" s="16">
        <f>'L2 Results (mM )'!H161/1000*45.03</f>
        <v>0</v>
      </c>
      <c r="I161" s="16">
        <f>'L2 Results (mM )'!I161/1000*117.09</f>
        <v>0</v>
      </c>
      <c r="J161" s="16">
        <f>'L2 Results (mM )'!J161/1000*89.08</f>
        <v>0</v>
      </c>
      <c r="K161" s="16">
        <f>'L2 Results (mM )'!K161/1000*87.06</f>
        <v>0</v>
      </c>
      <c r="L161" s="16">
        <f>'L2 Results (mM )'!L161/1000*150.13</f>
        <v>0</v>
      </c>
      <c r="M161" s="16">
        <f>'L2 Results (mM )'!M161/1000*152.15</f>
        <v>0</v>
      </c>
      <c r="N161" s="16">
        <f>'L2 Results (mM )'!N161/1000*342.3</f>
        <v>0</v>
      </c>
    </row>
    <row r="162" spans="1:14" x14ac:dyDescent="0.2">
      <c r="A162" s="54" t="str">
        <f>'LC List'!J161</f>
        <v>158_0_140506____</v>
      </c>
      <c r="B162" s="17">
        <f>'L2 Results (mM )'!B162</f>
        <v>0</v>
      </c>
      <c r="C162" s="15">
        <f>'L2 Results (mM )'!C162</f>
        <v>0</v>
      </c>
      <c r="D162" s="16">
        <f>'L2 Results (mM )'!D162/1000*180.16</f>
        <v>0</v>
      </c>
      <c r="E162" s="16">
        <f>'L2 Results (mM )'!E162/1000*46.07</f>
        <v>0</v>
      </c>
      <c r="F162" s="16">
        <f>'L2 Results (mM )'!F162/1000*92.09</f>
        <v>0</v>
      </c>
      <c r="G162" s="16">
        <f>'L2 Results (mM )'!G162/1000*59.05</f>
        <v>0</v>
      </c>
      <c r="H162" s="16">
        <f>'L2 Results (mM )'!H162/1000*45.03</f>
        <v>0</v>
      </c>
      <c r="I162" s="16">
        <f>'L2 Results (mM )'!I162/1000*117.09</f>
        <v>0</v>
      </c>
      <c r="J162" s="16">
        <f>'L2 Results (mM )'!J162/1000*89.08</f>
        <v>0</v>
      </c>
      <c r="K162" s="16">
        <f>'L2 Results (mM )'!K162/1000*87.06</f>
        <v>0</v>
      </c>
      <c r="L162" s="16">
        <f>'L2 Results (mM )'!L162/1000*150.13</f>
        <v>0</v>
      </c>
      <c r="M162" s="16">
        <f>'L2 Results (mM )'!M162/1000*152.15</f>
        <v>0</v>
      </c>
      <c r="N162" s="16">
        <f>'L2 Results (mM )'!N162/1000*342.3</f>
        <v>0</v>
      </c>
    </row>
    <row r="163" spans="1:14" x14ac:dyDescent="0.2">
      <c r="A163" s="54" t="str">
        <f>'LC List'!J162</f>
        <v>159_0_140506____</v>
      </c>
      <c r="B163" s="17">
        <f>'L2 Results (mM )'!B163</f>
        <v>0</v>
      </c>
      <c r="C163" s="15">
        <f>'L2 Results (mM )'!C163</f>
        <v>0</v>
      </c>
      <c r="D163" s="16">
        <f>'L2 Results (mM )'!D163/1000*180.16</f>
        <v>0</v>
      </c>
      <c r="E163" s="16">
        <f>'L2 Results (mM )'!E163/1000*46.07</f>
        <v>0</v>
      </c>
      <c r="F163" s="16">
        <f>'L2 Results (mM )'!F163/1000*92.09</f>
        <v>0</v>
      </c>
      <c r="G163" s="16">
        <f>'L2 Results (mM )'!G163/1000*59.05</f>
        <v>0</v>
      </c>
      <c r="H163" s="16">
        <f>'L2 Results (mM )'!H163/1000*45.03</f>
        <v>0</v>
      </c>
      <c r="I163" s="16">
        <f>'L2 Results (mM )'!I163/1000*117.09</f>
        <v>0</v>
      </c>
      <c r="J163" s="16">
        <f>'L2 Results (mM )'!J163/1000*89.08</f>
        <v>0</v>
      </c>
      <c r="K163" s="16">
        <f>'L2 Results (mM )'!K163/1000*87.06</f>
        <v>0</v>
      </c>
      <c r="L163" s="16">
        <f>'L2 Results (mM )'!L163/1000*150.13</f>
        <v>0</v>
      </c>
      <c r="M163" s="16">
        <f>'L2 Results (mM )'!M163/1000*152.15</f>
        <v>0</v>
      </c>
      <c r="N163" s="16">
        <f>'L2 Results (mM )'!N163/1000*342.3</f>
        <v>0</v>
      </c>
    </row>
    <row r="164" spans="1:14" x14ac:dyDescent="0.2">
      <c r="A164" s="54" t="str">
        <f>'LC List'!J163</f>
        <v>160_0_140506____</v>
      </c>
      <c r="B164" s="17">
        <f>'L2 Results (mM )'!B164</f>
        <v>0</v>
      </c>
      <c r="C164" s="15">
        <f>'L2 Results (mM )'!C164</f>
        <v>0</v>
      </c>
      <c r="D164" s="16">
        <f>'L2 Results (mM )'!D164/1000*180.16</f>
        <v>0</v>
      </c>
      <c r="E164" s="16">
        <f>'L2 Results (mM )'!E164/1000*46.07</f>
        <v>0</v>
      </c>
      <c r="F164" s="16">
        <f>'L2 Results (mM )'!F164/1000*92.09</f>
        <v>0</v>
      </c>
      <c r="G164" s="16">
        <f>'L2 Results (mM )'!G164/1000*59.05</f>
        <v>0</v>
      </c>
      <c r="H164" s="16">
        <f>'L2 Results (mM )'!H164/1000*45.03</f>
        <v>0</v>
      </c>
      <c r="I164" s="16">
        <f>'L2 Results (mM )'!I164/1000*117.09</f>
        <v>0</v>
      </c>
      <c r="J164" s="16">
        <f>'L2 Results (mM )'!J164/1000*89.08</f>
        <v>0</v>
      </c>
      <c r="K164" s="16">
        <f>'L2 Results (mM )'!K164/1000*87.06</f>
        <v>0</v>
      </c>
      <c r="L164" s="16">
        <f>'L2 Results (mM )'!L164/1000*150.13</f>
        <v>0</v>
      </c>
      <c r="M164" s="16">
        <f>'L2 Results (mM )'!M164/1000*152.15</f>
        <v>0</v>
      </c>
      <c r="N164" s="16">
        <f>'L2 Results (mM )'!N164/1000*342.3</f>
        <v>0</v>
      </c>
    </row>
    <row r="165" spans="1:14" x14ac:dyDescent="0.2">
      <c r="A165" s="54" t="str">
        <f>'LC List'!J164</f>
        <v>161_0_140506____</v>
      </c>
      <c r="B165" s="17">
        <f>'L2 Results (mM )'!B165</f>
        <v>0</v>
      </c>
      <c r="C165" s="15">
        <f>'L2 Results (mM )'!C165</f>
        <v>0</v>
      </c>
      <c r="D165" s="16">
        <f>'L2 Results (mM )'!D165/1000*180.16</f>
        <v>0</v>
      </c>
      <c r="E165" s="16">
        <f>'L2 Results (mM )'!E165/1000*46.07</f>
        <v>0</v>
      </c>
      <c r="F165" s="16">
        <f>'L2 Results (mM )'!F165/1000*92.09</f>
        <v>0</v>
      </c>
      <c r="G165" s="16">
        <f>'L2 Results (mM )'!G165/1000*59.05</f>
        <v>0</v>
      </c>
      <c r="H165" s="16">
        <f>'L2 Results (mM )'!H165/1000*45.03</f>
        <v>0</v>
      </c>
      <c r="I165" s="16">
        <f>'L2 Results (mM )'!I165/1000*117.09</f>
        <v>0</v>
      </c>
      <c r="J165" s="16">
        <f>'L2 Results (mM )'!J165/1000*89.08</f>
        <v>0</v>
      </c>
      <c r="K165" s="16">
        <f>'L2 Results (mM )'!K165/1000*87.06</f>
        <v>0</v>
      </c>
      <c r="L165" s="16">
        <f>'L2 Results (mM )'!L165/1000*150.13</f>
        <v>0</v>
      </c>
      <c r="M165" s="16">
        <f>'L2 Results (mM )'!M165/1000*152.15</f>
        <v>0</v>
      </c>
      <c r="N165" s="16">
        <f>'L2 Results (mM )'!N165/1000*342.3</f>
        <v>0</v>
      </c>
    </row>
    <row r="166" spans="1:14" x14ac:dyDescent="0.2">
      <c r="A166" s="54" t="str">
        <f>'LC List'!J165</f>
        <v>162_0_140506____</v>
      </c>
      <c r="B166" s="17">
        <f>'L2 Results (mM )'!B166</f>
        <v>0</v>
      </c>
      <c r="C166" s="15">
        <f>'L2 Results (mM )'!C166</f>
        <v>0</v>
      </c>
      <c r="D166" s="16">
        <f>'L2 Results (mM )'!D166/1000*180.16</f>
        <v>0</v>
      </c>
      <c r="E166" s="16">
        <f>'L2 Results (mM )'!E166/1000*46.07</f>
        <v>0</v>
      </c>
      <c r="F166" s="16">
        <f>'L2 Results (mM )'!F166/1000*92.09</f>
        <v>0</v>
      </c>
      <c r="G166" s="16">
        <f>'L2 Results (mM )'!G166/1000*59.05</f>
        <v>0</v>
      </c>
      <c r="H166" s="16">
        <f>'L2 Results (mM )'!H166/1000*45.03</f>
        <v>0</v>
      </c>
      <c r="I166" s="16">
        <f>'L2 Results (mM )'!I166/1000*117.09</f>
        <v>0</v>
      </c>
      <c r="J166" s="16">
        <f>'L2 Results (mM )'!J166/1000*89.08</f>
        <v>0</v>
      </c>
      <c r="K166" s="16">
        <f>'L2 Results (mM )'!K166/1000*87.06</f>
        <v>0</v>
      </c>
      <c r="L166" s="16">
        <f>'L2 Results (mM )'!L166/1000*150.13</f>
        <v>0</v>
      </c>
      <c r="M166" s="16">
        <f>'L2 Results (mM )'!M166/1000*152.15</f>
        <v>0</v>
      </c>
      <c r="N166" s="16">
        <f>'L2 Results (mM )'!N166/1000*342.3</f>
        <v>0</v>
      </c>
    </row>
    <row r="167" spans="1:14" x14ac:dyDescent="0.2">
      <c r="A167" s="54" t="str">
        <f>'LC List'!J166</f>
        <v>163_0_140506____</v>
      </c>
      <c r="B167" s="17">
        <f>'L2 Results (mM )'!B167</f>
        <v>0</v>
      </c>
      <c r="C167" s="15">
        <f>'L2 Results (mM )'!C167</f>
        <v>0</v>
      </c>
      <c r="D167" s="16">
        <f>'L2 Results (mM )'!D167/1000*180.16</f>
        <v>0</v>
      </c>
      <c r="E167" s="16">
        <f>'L2 Results (mM )'!E167/1000*46.07</f>
        <v>0</v>
      </c>
      <c r="F167" s="16">
        <f>'L2 Results (mM )'!F167/1000*92.09</f>
        <v>0</v>
      </c>
      <c r="G167" s="16">
        <f>'L2 Results (mM )'!G167/1000*59.05</f>
        <v>0</v>
      </c>
      <c r="H167" s="16">
        <f>'L2 Results (mM )'!H167/1000*45.03</f>
        <v>0</v>
      </c>
      <c r="I167" s="16">
        <f>'L2 Results (mM )'!I167/1000*117.09</f>
        <v>0</v>
      </c>
      <c r="J167" s="16">
        <f>'L2 Results (mM )'!J167/1000*89.08</f>
        <v>0</v>
      </c>
      <c r="K167" s="16">
        <f>'L2 Results (mM )'!K167/1000*87.06</f>
        <v>0</v>
      </c>
      <c r="L167" s="16">
        <f>'L2 Results (mM )'!L167/1000*150.13</f>
        <v>0</v>
      </c>
      <c r="M167" s="16">
        <f>'L2 Results (mM )'!M167/1000*152.15</f>
        <v>0</v>
      </c>
      <c r="N167" s="16">
        <f>'L2 Results (mM )'!N167/1000*342.3</f>
        <v>0</v>
      </c>
    </row>
    <row r="168" spans="1:14" x14ac:dyDescent="0.2">
      <c r="A168" s="54" t="str">
        <f>'LC List'!J167</f>
        <v>164_0_140506____</v>
      </c>
      <c r="B168" s="17">
        <f>'L2 Results (mM )'!B168</f>
        <v>0</v>
      </c>
      <c r="C168" s="15">
        <f>'L2 Results (mM )'!C168</f>
        <v>0</v>
      </c>
      <c r="D168" s="16">
        <f>'L2 Results (mM )'!D168/1000*180.16</f>
        <v>0</v>
      </c>
      <c r="E168" s="16">
        <f>'L2 Results (mM )'!E168/1000*46.07</f>
        <v>0</v>
      </c>
      <c r="F168" s="16">
        <f>'L2 Results (mM )'!F168/1000*92.09</f>
        <v>0</v>
      </c>
      <c r="G168" s="16">
        <f>'L2 Results (mM )'!G168/1000*59.05</f>
        <v>0</v>
      </c>
      <c r="H168" s="16">
        <f>'L2 Results (mM )'!H168/1000*45.03</f>
        <v>0</v>
      </c>
      <c r="I168" s="16">
        <f>'L2 Results (mM )'!I168/1000*117.09</f>
        <v>0</v>
      </c>
      <c r="J168" s="16">
        <f>'L2 Results (mM )'!J168/1000*89.08</f>
        <v>0</v>
      </c>
      <c r="K168" s="16">
        <f>'L2 Results (mM )'!K168/1000*87.06</f>
        <v>0</v>
      </c>
      <c r="L168" s="16">
        <f>'L2 Results (mM )'!L168/1000*150.13</f>
        <v>0</v>
      </c>
      <c r="M168" s="16">
        <f>'L2 Results (mM )'!M168/1000*152.15</f>
        <v>0</v>
      </c>
      <c r="N168" s="16">
        <f>'L2 Results (mM )'!N168/1000*342.3</f>
        <v>0</v>
      </c>
    </row>
    <row r="169" spans="1:14" x14ac:dyDescent="0.2">
      <c r="A169" s="54" t="str">
        <f>'LC List'!J168</f>
        <v>165_0_140506____</v>
      </c>
      <c r="B169" s="17">
        <f>'L2 Results (mM )'!B169</f>
        <v>0</v>
      </c>
      <c r="C169" s="15">
        <f>'L2 Results (mM )'!C169</f>
        <v>0</v>
      </c>
      <c r="D169" s="16">
        <f>'L2 Results (mM )'!D169/1000*180.16</f>
        <v>0</v>
      </c>
      <c r="E169" s="16">
        <f>'L2 Results (mM )'!E169/1000*46.07</f>
        <v>0</v>
      </c>
      <c r="F169" s="16">
        <f>'L2 Results (mM )'!F169/1000*92.09</f>
        <v>0</v>
      </c>
      <c r="G169" s="16">
        <f>'L2 Results (mM )'!G169/1000*59.05</f>
        <v>0</v>
      </c>
      <c r="H169" s="16">
        <f>'L2 Results (mM )'!H169/1000*45.03</f>
        <v>0</v>
      </c>
      <c r="I169" s="16">
        <f>'L2 Results (mM )'!I169/1000*117.09</f>
        <v>0</v>
      </c>
      <c r="J169" s="16">
        <f>'L2 Results (mM )'!J169/1000*89.08</f>
        <v>0</v>
      </c>
      <c r="K169" s="16">
        <f>'L2 Results (mM )'!K169/1000*87.06</f>
        <v>0</v>
      </c>
      <c r="L169" s="16">
        <f>'L2 Results (mM )'!L169/1000*150.13</f>
        <v>0</v>
      </c>
      <c r="M169" s="16">
        <f>'L2 Results (mM )'!M169/1000*152.15</f>
        <v>0</v>
      </c>
      <c r="N169" s="16">
        <f>'L2 Results (mM )'!N169/1000*342.3</f>
        <v>0</v>
      </c>
    </row>
    <row r="170" spans="1:14" x14ac:dyDescent="0.2">
      <c r="A170" s="54" t="str">
        <f>'LC List'!J169</f>
        <v>166_0_140506____</v>
      </c>
      <c r="B170" s="17">
        <f>'L2 Results (mM )'!B170</f>
        <v>0</v>
      </c>
      <c r="C170" s="15">
        <f>'L2 Results (mM )'!C170</f>
        <v>0</v>
      </c>
      <c r="D170" s="16">
        <f>'L2 Results (mM )'!D170/1000*180.16</f>
        <v>0</v>
      </c>
      <c r="E170" s="16">
        <f>'L2 Results (mM )'!E170/1000*46.07</f>
        <v>0</v>
      </c>
      <c r="F170" s="16">
        <f>'L2 Results (mM )'!F170/1000*92.09</f>
        <v>0</v>
      </c>
      <c r="G170" s="16">
        <f>'L2 Results (mM )'!G170/1000*59.05</f>
        <v>0</v>
      </c>
      <c r="H170" s="16">
        <f>'L2 Results (mM )'!H170/1000*45.03</f>
        <v>0</v>
      </c>
      <c r="I170" s="16">
        <f>'L2 Results (mM )'!I170/1000*117.09</f>
        <v>0</v>
      </c>
      <c r="J170" s="16">
        <f>'L2 Results (mM )'!J170/1000*89.08</f>
        <v>0</v>
      </c>
      <c r="K170" s="16">
        <f>'L2 Results (mM )'!K170/1000*87.06</f>
        <v>0</v>
      </c>
      <c r="L170" s="16">
        <f>'L2 Results (mM )'!L170/1000*150.13</f>
        <v>0</v>
      </c>
      <c r="M170" s="16">
        <f>'L2 Results (mM )'!M170/1000*152.15</f>
        <v>0</v>
      </c>
      <c r="N170" s="16">
        <f>'L2 Results (mM )'!N170/1000*342.3</f>
        <v>0</v>
      </c>
    </row>
    <row r="171" spans="1:14" x14ac:dyDescent="0.2">
      <c r="A171" s="54" t="str">
        <f>'LC List'!J170</f>
        <v>167_0_140506____</v>
      </c>
      <c r="B171" s="17">
        <f>'L2 Results (mM )'!B171</f>
        <v>0</v>
      </c>
      <c r="C171" s="15">
        <f>'L2 Results (mM )'!C171</f>
        <v>0</v>
      </c>
      <c r="D171" s="16">
        <f>'L2 Results (mM )'!D171/1000*180.16</f>
        <v>0</v>
      </c>
      <c r="E171" s="16">
        <f>'L2 Results (mM )'!E171/1000*46.07</f>
        <v>0</v>
      </c>
      <c r="F171" s="16">
        <f>'L2 Results (mM )'!F171/1000*92.09</f>
        <v>0</v>
      </c>
      <c r="G171" s="16">
        <f>'L2 Results (mM )'!G171/1000*59.05</f>
        <v>0</v>
      </c>
      <c r="H171" s="16">
        <f>'L2 Results (mM )'!H171/1000*45.03</f>
        <v>0</v>
      </c>
      <c r="I171" s="16">
        <f>'L2 Results (mM )'!I171/1000*117.09</f>
        <v>0</v>
      </c>
      <c r="J171" s="16">
        <f>'L2 Results (mM )'!J171/1000*89.08</f>
        <v>0</v>
      </c>
      <c r="K171" s="16">
        <f>'L2 Results (mM )'!K171/1000*87.06</f>
        <v>0</v>
      </c>
      <c r="L171" s="16">
        <f>'L2 Results (mM )'!L171/1000*150.13</f>
        <v>0</v>
      </c>
      <c r="M171" s="16">
        <f>'L2 Results (mM )'!M171/1000*152.15</f>
        <v>0</v>
      </c>
      <c r="N171" s="16">
        <f>'L2 Results (mM )'!N171/1000*342.3</f>
        <v>0</v>
      </c>
    </row>
    <row r="172" spans="1:14" x14ac:dyDescent="0.2">
      <c r="A172" s="54" t="str">
        <f>'LC List'!J171</f>
        <v>168_0_140506____</v>
      </c>
      <c r="B172" s="17">
        <f>'L2 Results (mM )'!B172</f>
        <v>0</v>
      </c>
      <c r="C172" s="15">
        <f>'L2 Results (mM )'!C172</f>
        <v>0</v>
      </c>
      <c r="D172" s="16">
        <f>'L2 Results (mM )'!D172/1000*180.16</f>
        <v>0</v>
      </c>
      <c r="E172" s="16">
        <f>'L2 Results (mM )'!E172/1000*46.07</f>
        <v>0</v>
      </c>
      <c r="F172" s="16">
        <f>'L2 Results (mM )'!F172/1000*92.09</f>
        <v>0</v>
      </c>
      <c r="G172" s="16">
        <f>'L2 Results (mM )'!G172/1000*59.05</f>
        <v>0</v>
      </c>
      <c r="H172" s="16">
        <f>'L2 Results (mM )'!H172/1000*45.03</f>
        <v>0</v>
      </c>
      <c r="I172" s="16">
        <f>'L2 Results (mM )'!I172/1000*117.09</f>
        <v>0</v>
      </c>
      <c r="J172" s="16">
        <f>'L2 Results (mM )'!J172/1000*89.08</f>
        <v>0</v>
      </c>
      <c r="K172" s="16">
        <f>'L2 Results (mM )'!K172/1000*87.06</f>
        <v>0</v>
      </c>
      <c r="L172" s="16">
        <f>'L2 Results (mM )'!L172/1000*150.13</f>
        <v>0</v>
      </c>
      <c r="M172" s="16">
        <f>'L2 Results (mM )'!M172/1000*152.15</f>
        <v>0</v>
      </c>
      <c r="N172" s="16">
        <f>'L2 Results (mM )'!N172/1000*342.3</f>
        <v>0</v>
      </c>
    </row>
    <row r="173" spans="1:14" x14ac:dyDescent="0.2">
      <c r="A173" s="54" t="str">
        <f>'LC List'!J172</f>
        <v>169_0_140506____</v>
      </c>
      <c r="B173" s="17">
        <f>'L2 Results (mM )'!B173</f>
        <v>0</v>
      </c>
      <c r="C173" s="15">
        <f>'L2 Results (mM )'!C173</f>
        <v>0</v>
      </c>
      <c r="D173" s="16">
        <f>'L2 Results (mM )'!D173/1000*180.16</f>
        <v>0</v>
      </c>
      <c r="E173" s="16">
        <f>'L2 Results (mM )'!E173/1000*46.07</f>
        <v>0</v>
      </c>
      <c r="F173" s="16">
        <f>'L2 Results (mM )'!F173/1000*92.09</f>
        <v>0</v>
      </c>
      <c r="G173" s="16">
        <f>'L2 Results (mM )'!G173/1000*59.05</f>
        <v>0</v>
      </c>
      <c r="H173" s="16">
        <f>'L2 Results (mM )'!H173/1000*45.03</f>
        <v>0</v>
      </c>
      <c r="I173" s="16">
        <f>'L2 Results (mM )'!I173/1000*117.09</f>
        <v>0</v>
      </c>
      <c r="J173" s="16">
        <f>'L2 Results (mM )'!J173/1000*89.08</f>
        <v>0</v>
      </c>
      <c r="K173" s="16">
        <f>'L2 Results (mM )'!K173/1000*87.06</f>
        <v>0</v>
      </c>
      <c r="L173" s="16">
        <f>'L2 Results (mM )'!L173/1000*150.13</f>
        <v>0</v>
      </c>
      <c r="M173" s="16">
        <f>'L2 Results (mM )'!M173/1000*152.15</f>
        <v>0</v>
      </c>
      <c r="N173" s="16">
        <f>'L2 Results (mM )'!N173/1000*342.3</f>
        <v>0</v>
      </c>
    </row>
    <row r="174" spans="1:14" x14ac:dyDescent="0.2">
      <c r="A174" s="54" t="str">
        <f>'LC List'!J173</f>
        <v>170_0_140506____</v>
      </c>
      <c r="B174" s="17">
        <f>'L2 Results (mM )'!B174</f>
        <v>0</v>
      </c>
      <c r="C174" s="15">
        <f>'L2 Results (mM )'!C174</f>
        <v>0</v>
      </c>
      <c r="D174" s="16">
        <f>'L2 Results (mM )'!D174/1000*180.16</f>
        <v>0</v>
      </c>
      <c r="E174" s="16">
        <f>'L2 Results (mM )'!E174/1000*46.07</f>
        <v>0</v>
      </c>
      <c r="F174" s="16">
        <f>'L2 Results (mM )'!F174/1000*92.09</f>
        <v>0</v>
      </c>
      <c r="G174" s="16">
        <f>'L2 Results (mM )'!G174/1000*59.05</f>
        <v>0</v>
      </c>
      <c r="H174" s="16">
        <f>'L2 Results (mM )'!H174/1000*45.03</f>
        <v>0</v>
      </c>
      <c r="I174" s="16">
        <f>'L2 Results (mM )'!I174/1000*117.09</f>
        <v>0</v>
      </c>
      <c r="J174" s="16">
        <f>'L2 Results (mM )'!J174/1000*89.08</f>
        <v>0</v>
      </c>
      <c r="K174" s="16">
        <f>'L2 Results (mM )'!K174/1000*87.06</f>
        <v>0</v>
      </c>
      <c r="L174" s="16">
        <f>'L2 Results (mM )'!L174/1000*150.13</f>
        <v>0</v>
      </c>
      <c r="M174" s="16">
        <f>'L2 Results (mM )'!M174/1000*152.15</f>
        <v>0</v>
      </c>
      <c r="N174" s="16">
        <f>'L2 Results (mM )'!N174/1000*342.3</f>
        <v>0</v>
      </c>
    </row>
    <row r="175" spans="1:14" x14ac:dyDescent="0.2">
      <c r="A175" s="54" t="str">
        <f>'LC List'!J174</f>
        <v>171_0_140506____</v>
      </c>
      <c r="B175" s="17">
        <f>'L2 Results (mM )'!B175</f>
        <v>0</v>
      </c>
      <c r="C175" s="15">
        <f>'L2 Results (mM )'!C175</f>
        <v>0</v>
      </c>
      <c r="D175" s="16">
        <f>'L2 Results (mM )'!D175/1000*180.16</f>
        <v>0</v>
      </c>
      <c r="E175" s="16">
        <f>'L2 Results (mM )'!E175/1000*46.07</f>
        <v>0</v>
      </c>
      <c r="F175" s="16">
        <f>'L2 Results (mM )'!F175/1000*92.09</f>
        <v>0</v>
      </c>
      <c r="G175" s="16">
        <f>'L2 Results (mM )'!G175/1000*59.05</f>
        <v>0</v>
      </c>
      <c r="H175" s="16">
        <f>'L2 Results (mM )'!H175/1000*45.03</f>
        <v>0</v>
      </c>
      <c r="I175" s="16">
        <f>'L2 Results (mM )'!I175/1000*117.09</f>
        <v>0</v>
      </c>
      <c r="J175" s="16">
        <f>'L2 Results (mM )'!J175/1000*89.08</f>
        <v>0</v>
      </c>
      <c r="K175" s="16">
        <f>'L2 Results (mM )'!K175/1000*87.06</f>
        <v>0</v>
      </c>
      <c r="L175" s="16">
        <f>'L2 Results (mM )'!L175/1000*150.13</f>
        <v>0</v>
      </c>
      <c r="M175" s="16">
        <f>'L2 Results (mM )'!M175/1000*152.15</f>
        <v>0</v>
      </c>
      <c r="N175" s="16">
        <f>'L2 Results (mM )'!N175/1000*342.3</f>
        <v>0</v>
      </c>
    </row>
    <row r="176" spans="1:14" x14ac:dyDescent="0.2">
      <c r="A176" s="54" t="str">
        <f>'LC List'!J175</f>
        <v>172_0_140506____</v>
      </c>
      <c r="B176" s="17">
        <f>'L2 Results (mM )'!B176</f>
        <v>0</v>
      </c>
      <c r="C176" s="15">
        <f>'L2 Results (mM )'!C176</f>
        <v>0</v>
      </c>
      <c r="D176" s="16">
        <f>'L2 Results (mM )'!D176/1000*180.16</f>
        <v>0</v>
      </c>
      <c r="E176" s="16">
        <f>'L2 Results (mM )'!E176/1000*46.07</f>
        <v>0</v>
      </c>
      <c r="F176" s="16">
        <f>'L2 Results (mM )'!F176/1000*92.09</f>
        <v>0</v>
      </c>
      <c r="G176" s="16">
        <f>'L2 Results (mM )'!G176/1000*59.05</f>
        <v>0</v>
      </c>
      <c r="H176" s="16">
        <f>'L2 Results (mM )'!H176/1000*45.03</f>
        <v>0</v>
      </c>
      <c r="I176" s="16">
        <f>'L2 Results (mM )'!I176/1000*117.09</f>
        <v>0</v>
      </c>
      <c r="J176" s="16">
        <f>'L2 Results (mM )'!J176/1000*89.08</f>
        <v>0</v>
      </c>
      <c r="K176" s="16">
        <f>'L2 Results (mM )'!K176/1000*87.06</f>
        <v>0</v>
      </c>
      <c r="L176" s="16">
        <f>'L2 Results (mM )'!L176/1000*150.13</f>
        <v>0</v>
      </c>
      <c r="M176" s="16">
        <f>'L2 Results (mM )'!M176/1000*152.15</f>
        <v>0</v>
      </c>
      <c r="N176" s="16">
        <f>'L2 Results (mM )'!N176/1000*342.3</f>
        <v>0</v>
      </c>
    </row>
    <row r="177" spans="1:14" x14ac:dyDescent="0.2">
      <c r="A177" s="54" t="str">
        <f>'LC List'!J176</f>
        <v>173_0_140506____</v>
      </c>
      <c r="B177" s="17">
        <f>'L2 Results (mM )'!B177</f>
        <v>0</v>
      </c>
      <c r="C177" s="15">
        <f>'L2 Results (mM )'!C177</f>
        <v>0</v>
      </c>
      <c r="D177" s="16">
        <f>'L2 Results (mM )'!D177/1000*180.16</f>
        <v>0</v>
      </c>
      <c r="E177" s="16">
        <f>'L2 Results (mM )'!E177/1000*46.07</f>
        <v>0</v>
      </c>
      <c r="F177" s="16">
        <f>'L2 Results (mM )'!F177/1000*92.09</f>
        <v>0</v>
      </c>
      <c r="G177" s="16">
        <f>'L2 Results (mM )'!G177/1000*59.05</f>
        <v>0</v>
      </c>
      <c r="H177" s="16">
        <f>'L2 Results (mM )'!H177/1000*45.03</f>
        <v>0</v>
      </c>
      <c r="I177" s="16">
        <f>'L2 Results (mM )'!I177/1000*117.09</f>
        <v>0</v>
      </c>
      <c r="J177" s="16">
        <f>'L2 Results (mM )'!J177/1000*89.08</f>
        <v>0</v>
      </c>
      <c r="K177" s="16">
        <f>'L2 Results (mM )'!K177/1000*87.06</f>
        <v>0</v>
      </c>
      <c r="L177" s="16">
        <f>'L2 Results (mM )'!L177/1000*150.13</f>
        <v>0</v>
      </c>
      <c r="M177" s="16">
        <f>'L2 Results (mM )'!M177/1000*152.15</f>
        <v>0</v>
      </c>
      <c r="N177" s="16">
        <f>'L2 Results (mM )'!N177/1000*342.3</f>
        <v>0</v>
      </c>
    </row>
    <row r="178" spans="1:14" x14ac:dyDescent="0.2">
      <c r="A178" s="54" t="str">
        <f>'LC List'!J177</f>
        <v>174_0_140506____</v>
      </c>
      <c r="B178" s="17">
        <f>'L2 Results (mM )'!B178</f>
        <v>0</v>
      </c>
      <c r="C178" s="15">
        <f>'L2 Results (mM )'!C178</f>
        <v>0</v>
      </c>
      <c r="D178" s="16">
        <f>'L2 Results (mM )'!D178/1000*180.16</f>
        <v>0</v>
      </c>
      <c r="E178" s="16">
        <f>'L2 Results (mM )'!E178/1000*46.07</f>
        <v>0</v>
      </c>
      <c r="F178" s="16">
        <f>'L2 Results (mM )'!F178/1000*92.09</f>
        <v>0</v>
      </c>
      <c r="G178" s="16">
        <f>'L2 Results (mM )'!G178/1000*59.05</f>
        <v>0</v>
      </c>
      <c r="H178" s="16">
        <f>'L2 Results (mM )'!H178/1000*45.03</f>
        <v>0</v>
      </c>
      <c r="I178" s="16">
        <f>'L2 Results (mM )'!I178/1000*117.09</f>
        <v>0</v>
      </c>
      <c r="J178" s="16">
        <f>'L2 Results (mM )'!J178/1000*89.08</f>
        <v>0</v>
      </c>
      <c r="K178" s="16">
        <f>'L2 Results (mM )'!K178/1000*87.06</f>
        <v>0</v>
      </c>
      <c r="L178" s="16">
        <f>'L2 Results (mM )'!L178/1000*150.13</f>
        <v>0</v>
      </c>
      <c r="M178" s="16">
        <f>'L2 Results (mM )'!M178/1000*152.15</f>
        <v>0</v>
      </c>
      <c r="N178" s="16">
        <f>'L2 Results (mM )'!N178/1000*342.3</f>
        <v>0</v>
      </c>
    </row>
    <row r="179" spans="1:14" x14ac:dyDescent="0.2">
      <c r="A179" s="54" t="str">
        <f>'LC List'!J178</f>
        <v>175_0_140506____</v>
      </c>
      <c r="B179" s="17">
        <f>'L2 Results (mM )'!B179</f>
        <v>0</v>
      </c>
      <c r="C179" s="15">
        <f>'L2 Results (mM )'!C179</f>
        <v>0</v>
      </c>
      <c r="D179" s="16">
        <f>'L2 Results (mM )'!D179/1000*180.16</f>
        <v>0</v>
      </c>
      <c r="E179" s="16">
        <f>'L2 Results (mM )'!E179/1000*46.07</f>
        <v>0</v>
      </c>
      <c r="F179" s="16">
        <f>'L2 Results (mM )'!F179/1000*92.09</f>
        <v>0</v>
      </c>
      <c r="G179" s="16">
        <f>'L2 Results (mM )'!G179/1000*59.05</f>
        <v>0</v>
      </c>
      <c r="H179" s="16">
        <f>'L2 Results (mM )'!H179/1000*45.03</f>
        <v>0</v>
      </c>
      <c r="I179" s="16">
        <f>'L2 Results (mM )'!I179/1000*117.09</f>
        <v>0</v>
      </c>
      <c r="J179" s="16">
        <f>'L2 Results (mM )'!J179/1000*89.08</f>
        <v>0</v>
      </c>
      <c r="K179" s="16">
        <f>'L2 Results (mM )'!K179/1000*87.06</f>
        <v>0</v>
      </c>
      <c r="L179" s="16">
        <f>'L2 Results (mM )'!L179/1000*150.13</f>
        <v>0</v>
      </c>
      <c r="M179" s="16">
        <f>'L2 Results (mM )'!M179/1000*152.15</f>
        <v>0</v>
      </c>
      <c r="N179" s="16">
        <f>'L2 Results (mM )'!N179/1000*342.3</f>
        <v>0</v>
      </c>
    </row>
    <row r="180" spans="1:14" x14ac:dyDescent="0.2">
      <c r="A180" s="54" t="str">
        <f>'LC List'!J179</f>
        <v>176_0_140506____</v>
      </c>
      <c r="B180" s="17">
        <f>'L2 Results (mM )'!B180</f>
        <v>0</v>
      </c>
      <c r="C180" s="15">
        <f>'L2 Results (mM )'!C180</f>
        <v>0</v>
      </c>
      <c r="D180" s="16">
        <f>'L2 Results (mM )'!D180/1000*180.16</f>
        <v>0</v>
      </c>
      <c r="E180" s="16">
        <f>'L2 Results (mM )'!E180/1000*46.07</f>
        <v>0</v>
      </c>
      <c r="F180" s="16">
        <f>'L2 Results (mM )'!F180/1000*92.09</f>
        <v>0</v>
      </c>
      <c r="G180" s="16">
        <f>'L2 Results (mM )'!G180/1000*59.05</f>
        <v>0</v>
      </c>
      <c r="H180" s="16">
        <f>'L2 Results (mM )'!H180/1000*45.03</f>
        <v>0</v>
      </c>
      <c r="I180" s="16">
        <f>'L2 Results (mM )'!I180/1000*117.09</f>
        <v>0</v>
      </c>
      <c r="J180" s="16">
        <f>'L2 Results (mM )'!J180/1000*89.08</f>
        <v>0</v>
      </c>
      <c r="K180" s="16">
        <f>'L2 Results (mM )'!K180/1000*87.06</f>
        <v>0</v>
      </c>
      <c r="L180" s="16">
        <f>'L2 Results (mM )'!L180/1000*150.13</f>
        <v>0</v>
      </c>
      <c r="M180" s="16">
        <f>'L2 Results (mM )'!M180/1000*152.15</f>
        <v>0</v>
      </c>
      <c r="N180" s="16">
        <f>'L2 Results (mM )'!N180/1000*342.3</f>
        <v>0</v>
      </c>
    </row>
    <row r="181" spans="1:14" x14ac:dyDescent="0.2">
      <c r="A181" s="5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</row>
    <row r="182" spans="1:14" x14ac:dyDescent="0.2">
      <c r="A182" s="5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</row>
    <row r="183" spans="1:14" x14ac:dyDescent="0.2">
      <c r="A183" s="5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</row>
    <row r="184" spans="1:14" x14ac:dyDescent="0.2">
      <c r="A184" s="5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</row>
    <row r="185" spans="1:14" x14ac:dyDescent="0.2">
      <c r="A185" s="5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</row>
    <row r="186" spans="1:14" x14ac:dyDescent="0.2">
      <c r="A186" s="5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</row>
    <row r="187" spans="1:14" x14ac:dyDescent="0.2">
      <c r="A187" s="5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</row>
    <row r="188" spans="1:14" x14ac:dyDescent="0.2">
      <c r="A188" s="5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</row>
    <row r="189" spans="1:14" x14ac:dyDescent="0.2">
      <c r="A189" s="5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</row>
    <row r="190" spans="1:14" x14ac:dyDescent="0.2">
      <c r="A190" s="5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</row>
    <row r="191" spans="1:14" x14ac:dyDescent="0.2">
      <c r="A191" s="5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</row>
    <row r="192" spans="1:14" x14ac:dyDescent="0.2">
      <c r="A192" s="5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</row>
    <row r="193" spans="1:14" x14ac:dyDescent="0.2">
      <c r="A193" s="5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</row>
    <row r="194" spans="1:14" x14ac:dyDescent="0.2">
      <c r="A194" s="5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</row>
    <row r="195" spans="1:14" x14ac:dyDescent="0.2">
      <c r="A195" s="5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</row>
    <row r="196" spans="1:14" x14ac:dyDescent="0.2">
      <c r="A196" s="5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</row>
    <row r="197" spans="1:14" x14ac:dyDescent="0.2">
      <c r="A197" s="5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</row>
    <row r="198" spans="1:14" x14ac:dyDescent="0.2">
      <c r="A198" s="5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</row>
    <row r="199" spans="1:14" x14ac:dyDescent="0.2">
      <c r="A199" s="5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</row>
    <row r="200" spans="1:14" x14ac:dyDescent="0.2">
      <c r="A200" s="5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</row>
  </sheetData>
  <customSheetViews>
    <customSheetView guid="{5E68BFAA-02A3-468A-8EFD-948021A5A5EC}">
      <selection activeCell="M1" sqref="M1:N4"/>
      <pageMargins left="0.75" right="0.75" top="1" bottom="1" header="0.5" footer="0.5"/>
      <headerFooter alignWithMargins="0"/>
    </customSheetView>
  </customSheetViews>
  <phoneticPr fontId="1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200"/>
  <sheetViews>
    <sheetView workbookViewId="0">
      <selection activeCell="A5" sqref="A5"/>
    </sheetView>
  </sheetViews>
  <sheetFormatPr defaultRowHeight="12.75" x14ac:dyDescent="0.2"/>
  <cols>
    <col min="1" max="1" width="18.42578125" bestFit="1" customWidth="1"/>
    <col min="2" max="2" width="5.42578125" bestFit="1" customWidth="1"/>
    <col min="3" max="3" width="15.85546875" bestFit="1" customWidth="1"/>
    <col min="4" max="4" width="9.140625" style="1" bestFit="1"/>
    <col min="5" max="5" width="9.140625" style="1"/>
    <col min="6" max="6" width="9.140625" style="1" bestFit="1"/>
    <col min="7" max="7" width="9.140625" style="1" bestFit="1" customWidth="1"/>
    <col min="8" max="8" width="9.140625" style="1" bestFit="1"/>
  </cols>
  <sheetData>
    <row r="1" spans="1:8" ht="15" x14ac:dyDescent="0.25">
      <c r="A1" s="39" t="s">
        <v>168</v>
      </c>
      <c r="B1" s="56" t="s">
        <v>9</v>
      </c>
      <c r="C1" s="39" t="s">
        <v>10</v>
      </c>
      <c r="D1" s="87" t="s">
        <v>11</v>
      </c>
      <c r="E1" s="83" t="s">
        <v>11</v>
      </c>
      <c r="F1" s="87" t="s">
        <v>11</v>
      </c>
      <c r="G1" s="83" t="s">
        <v>11</v>
      </c>
      <c r="H1" s="87" t="s">
        <v>11</v>
      </c>
    </row>
    <row r="2" spans="1:8" ht="15.75" thickBot="1" x14ac:dyDescent="0.3">
      <c r="A2" s="47" t="s">
        <v>169</v>
      </c>
      <c r="B2" s="40" t="s">
        <v>171</v>
      </c>
      <c r="C2" s="47" t="s">
        <v>170</v>
      </c>
      <c r="D2" s="88" t="s">
        <v>23</v>
      </c>
      <c r="E2" s="84" t="s">
        <v>23</v>
      </c>
      <c r="F2" s="88" t="s">
        <v>23</v>
      </c>
      <c r="G2" s="84" t="s">
        <v>23</v>
      </c>
      <c r="H2" s="88" t="s">
        <v>23</v>
      </c>
    </row>
    <row r="3" spans="1:8" ht="22.5" x14ac:dyDescent="0.25">
      <c r="A3" s="4"/>
      <c r="B3" s="4"/>
      <c r="C3" s="4"/>
      <c r="D3" s="89" t="s">
        <v>13</v>
      </c>
      <c r="E3" s="85" t="s">
        <v>14</v>
      </c>
      <c r="F3" s="89" t="s">
        <v>15</v>
      </c>
      <c r="G3" s="85" t="s">
        <v>16</v>
      </c>
      <c r="H3" s="89" t="s">
        <v>357</v>
      </c>
    </row>
    <row r="4" spans="1:8" ht="15.75" thickBot="1" x14ac:dyDescent="0.3">
      <c r="A4" s="5"/>
      <c r="B4" s="5"/>
      <c r="C4" s="5"/>
      <c r="D4" s="90" t="s">
        <v>21</v>
      </c>
      <c r="E4" s="86" t="s">
        <v>21</v>
      </c>
      <c r="F4" s="90" t="s">
        <v>21</v>
      </c>
      <c r="G4" s="86" t="s">
        <v>21</v>
      </c>
      <c r="H4" s="90" t="s">
        <v>21</v>
      </c>
    </row>
    <row r="5" spans="1:8" x14ac:dyDescent="0.2">
      <c r="A5" s="55" t="str">
        <f>'LC List'!J4</f>
        <v>1_0_140506_sAA2178_300L_0-_1</v>
      </c>
      <c r="B5" s="22"/>
    </row>
    <row r="6" spans="1:8" x14ac:dyDescent="0.2">
      <c r="A6" s="55" t="str">
        <f>'LC List'!J5</f>
        <v>2_0_140506_sAA2178_300L_0+_2</v>
      </c>
      <c r="B6" s="9"/>
    </row>
    <row r="7" spans="1:8" x14ac:dyDescent="0.2">
      <c r="A7" s="55" t="str">
        <f>'LC List'!J6</f>
        <v>3_0_140506_sAA2178_300L_3_3</v>
      </c>
      <c r="B7" s="9"/>
    </row>
    <row r="8" spans="1:8" x14ac:dyDescent="0.2">
      <c r="A8" s="55" t="str">
        <f>'LC List'!J7</f>
        <v>4_0_140506_sAA2178_300L_6_4</v>
      </c>
      <c r="B8" s="9"/>
    </row>
    <row r="9" spans="1:8" x14ac:dyDescent="0.2">
      <c r="A9" s="55" t="str">
        <f>'LC List'!J8</f>
        <v>5_0_140506_sAA2178_300L_9_5</v>
      </c>
      <c r="B9" s="9"/>
    </row>
    <row r="10" spans="1:8" x14ac:dyDescent="0.2">
      <c r="A10" s="55" t="str">
        <f>'LC List'!J9</f>
        <v>6_0_140506_sAA2178_300L_12_6</v>
      </c>
      <c r="B10" s="9"/>
    </row>
    <row r="11" spans="1:8" x14ac:dyDescent="0.2">
      <c r="A11" s="55" t="str">
        <f>'LC List'!J10</f>
        <v>7_0_140506_sAA2178_300L_14.5_7</v>
      </c>
      <c r="B11" s="9"/>
    </row>
    <row r="12" spans="1:8" x14ac:dyDescent="0.2">
      <c r="A12" s="55" t="str">
        <f>'LC List'!J11</f>
        <v>8_0_140506_sAA2178_300L_20.5_8</v>
      </c>
      <c r="B12" s="9"/>
    </row>
    <row r="13" spans="1:8" x14ac:dyDescent="0.2">
      <c r="A13" s="55" t="str">
        <f>'LC List'!J12</f>
        <v>9_0_140506_sAA2178_300L_26.5_9</v>
      </c>
      <c r="B13" s="9"/>
    </row>
    <row r="14" spans="1:8" x14ac:dyDescent="0.2">
      <c r="A14" s="55" t="str">
        <f>'LC List'!J13</f>
        <v>10_0_140506_sAA2178_300L_32.5_10</v>
      </c>
      <c r="B14" s="9"/>
    </row>
    <row r="15" spans="1:8" x14ac:dyDescent="0.2">
      <c r="A15" s="55" t="str">
        <f>'LC List'!J14</f>
        <v>11_0_140506_sAA2178_300L_38.5_11</v>
      </c>
      <c r="B15" s="9"/>
    </row>
    <row r="16" spans="1:8" x14ac:dyDescent="0.2">
      <c r="A16" s="55" t="str">
        <f>'LC List'!J15</f>
        <v>12_0_140506_sAA2178_300L_45_12</v>
      </c>
      <c r="B16" s="9"/>
    </row>
    <row r="17" spans="1:2" x14ac:dyDescent="0.2">
      <c r="A17" s="55" t="str">
        <f>'LC List'!J16</f>
        <v>13_0_140506_sAA2178_300L_50.5_13</v>
      </c>
      <c r="B17" s="9"/>
    </row>
    <row r="18" spans="1:2" x14ac:dyDescent="0.2">
      <c r="A18" s="55" t="str">
        <f>'LC List'!J17</f>
        <v>14_0_140506_sAA2178_300L_57_14</v>
      </c>
      <c r="B18" s="9"/>
    </row>
    <row r="19" spans="1:2" x14ac:dyDescent="0.2">
      <c r="A19" s="55" t="str">
        <f>'LC List'!J18</f>
        <v>15_0_140506____</v>
      </c>
      <c r="B19" s="9"/>
    </row>
    <row r="20" spans="1:2" x14ac:dyDescent="0.2">
      <c r="A20" s="55" t="str">
        <f>'LC List'!J19</f>
        <v>16_0_140506____</v>
      </c>
      <c r="B20" s="9"/>
    </row>
    <row r="21" spans="1:2" x14ac:dyDescent="0.2">
      <c r="A21" s="55" t="str">
        <f>'LC List'!J20</f>
        <v>17_0_140506____</v>
      </c>
      <c r="B21" s="9"/>
    </row>
    <row r="22" spans="1:2" x14ac:dyDescent="0.2">
      <c r="A22" s="55" t="str">
        <f>'LC List'!J21</f>
        <v>18_0_140506____</v>
      </c>
      <c r="B22" s="9"/>
    </row>
    <row r="23" spans="1:2" x14ac:dyDescent="0.2">
      <c r="A23" s="55" t="str">
        <f>'LC List'!J22</f>
        <v>19_0_140506____</v>
      </c>
      <c r="B23" s="9"/>
    </row>
    <row r="24" spans="1:2" x14ac:dyDescent="0.2">
      <c r="A24" s="55" t="str">
        <f>'LC List'!J23</f>
        <v>20_0_140506____</v>
      </c>
      <c r="B24" s="9"/>
    </row>
    <row r="25" spans="1:2" x14ac:dyDescent="0.2">
      <c r="A25" s="55" t="str">
        <f>'LC List'!J24</f>
        <v>21_0_140506____</v>
      </c>
      <c r="B25" s="9"/>
    </row>
    <row r="26" spans="1:2" x14ac:dyDescent="0.2">
      <c r="A26" s="55" t="str">
        <f>'LC List'!J25</f>
        <v>22_0_140506____</v>
      </c>
      <c r="B26" s="9"/>
    </row>
    <row r="27" spans="1:2" x14ac:dyDescent="0.2">
      <c r="A27" s="55" t="str">
        <f>'LC List'!J26</f>
        <v>23_0_140506____</v>
      </c>
      <c r="B27" s="9"/>
    </row>
    <row r="28" spans="1:2" x14ac:dyDescent="0.2">
      <c r="A28" s="55" t="str">
        <f>'LC List'!J27</f>
        <v>24_0_140506____</v>
      </c>
      <c r="B28" s="9"/>
    </row>
    <row r="29" spans="1:2" x14ac:dyDescent="0.2">
      <c r="A29" s="55" t="str">
        <f>'LC List'!J28</f>
        <v>25_0_140506____</v>
      </c>
      <c r="B29" s="9"/>
    </row>
    <row r="30" spans="1:2" x14ac:dyDescent="0.2">
      <c r="A30" s="55" t="str">
        <f>'LC List'!J29</f>
        <v>26_0_140506____</v>
      </c>
      <c r="B30" s="9"/>
    </row>
    <row r="31" spans="1:2" x14ac:dyDescent="0.2">
      <c r="A31" s="55" t="str">
        <f>'LC List'!J30</f>
        <v>27_0_140506____</v>
      </c>
      <c r="B31" s="9"/>
    </row>
    <row r="32" spans="1:2" x14ac:dyDescent="0.2">
      <c r="A32" s="55" t="str">
        <f>'LC List'!J31</f>
        <v>28_0_140506____</v>
      </c>
      <c r="B32" s="9"/>
    </row>
    <row r="33" spans="1:2" x14ac:dyDescent="0.2">
      <c r="A33" s="55" t="str">
        <f>'LC List'!J32</f>
        <v>29_0_140506____</v>
      </c>
      <c r="B33" s="9"/>
    </row>
    <row r="34" spans="1:2" x14ac:dyDescent="0.2">
      <c r="A34" s="55" t="str">
        <f>'LC List'!J33</f>
        <v>30_0_140506____</v>
      </c>
      <c r="B34" s="9"/>
    </row>
    <row r="35" spans="1:2" x14ac:dyDescent="0.2">
      <c r="A35" s="55" t="str">
        <f>'LC List'!J34</f>
        <v>31_0_140506____</v>
      </c>
      <c r="B35" s="9"/>
    </row>
    <row r="36" spans="1:2" x14ac:dyDescent="0.2">
      <c r="A36" s="55" t="str">
        <f>'LC List'!J35</f>
        <v>32_0_140506____</v>
      </c>
      <c r="B36" s="9"/>
    </row>
    <row r="37" spans="1:2" x14ac:dyDescent="0.2">
      <c r="A37" s="55" t="str">
        <f>'LC List'!J36</f>
        <v>33_0_140506____</v>
      </c>
      <c r="B37" s="9"/>
    </row>
    <row r="38" spans="1:2" x14ac:dyDescent="0.2">
      <c r="A38" s="55" t="str">
        <f>'LC List'!J37</f>
        <v>34_0_140506____</v>
      </c>
      <c r="B38" s="9"/>
    </row>
    <row r="39" spans="1:2" x14ac:dyDescent="0.2">
      <c r="A39" s="55" t="str">
        <f>'LC List'!J38</f>
        <v>35_0_140506____</v>
      </c>
      <c r="B39" s="9"/>
    </row>
    <row r="40" spans="1:2" x14ac:dyDescent="0.2">
      <c r="A40" s="55" t="str">
        <f>'LC List'!J39</f>
        <v>36_0_140506____</v>
      </c>
      <c r="B40" s="9"/>
    </row>
    <row r="41" spans="1:2" x14ac:dyDescent="0.2">
      <c r="A41" s="55" t="str">
        <f>'LC List'!J40</f>
        <v>37_0_140506____</v>
      </c>
      <c r="B41" s="9"/>
    </row>
    <row r="42" spans="1:2" x14ac:dyDescent="0.2">
      <c r="A42" s="55" t="str">
        <f>'LC List'!J41</f>
        <v>38_0_140506____</v>
      </c>
      <c r="B42" s="9"/>
    </row>
    <row r="43" spans="1:2" x14ac:dyDescent="0.2">
      <c r="A43" s="55" t="str">
        <f>'LC List'!J42</f>
        <v>39_0_140506____</v>
      </c>
      <c r="B43" s="9"/>
    </row>
    <row r="44" spans="1:2" x14ac:dyDescent="0.2">
      <c r="A44" s="55" t="str">
        <f>'LC List'!J43</f>
        <v>40_0_140506____</v>
      </c>
      <c r="B44" s="9"/>
    </row>
    <row r="45" spans="1:2" x14ac:dyDescent="0.2">
      <c r="A45" s="55" t="str">
        <f>'LC List'!J44</f>
        <v>41_0_140506____</v>
      </c>
      <c r="B45" s="9"/>
    </row>
    <row r="46" spans="1:2" x14ac:dyDescent="0.2">
      <c r="A46" s="55" t="str">
        <f>'LC List'!J45</f>
        <v>42_0_140506____</v>
      </c>
      <c r="B46" s="9"/>
    </row>
    <row r="47" spans="1:2" x14ac:dyDescent="0.2">
      <c r="A47" s="55" t="str">
        <f>'LC List'!J46</f>
        <v>43_0_140506____</v>
      </c>
      <c r="B47" s="9"/>
    </row>
    <row r="48" spans="1:2" x14ac:dyDescent="0.2">
      <c r="A48" s="55" t="str">
        <f>'LC List'!J47</f>
        <v>44_0_140506____</v>
      </c>
      <c r="B48" s="9"/>
    </row>
    <row r="49" spans="1:2" x14ac:dyDescent="0.2">
      <c r="A49" s="55" t="str">
        <f>'LC List'!J48</f>
        <v>45_0_140506____</v>
      </c>
      <c r="B49" s="9"/>
    </row>
    <row r="50" spans="1:2" x14ac:dyDescent="0.2">
      <c r="A50" s="55" t="str">
        <f>'LC List'!J49</f>
        <v>46_0_140506____</v>
      </c>
      <c r="B50" s="9"/>
    </row>
    <row r="51" spans="1:2" x14ac:dyDescent="0.2">
      <c r="A51" s="55" t="str">
        <f>'LC List'!J50</f>
        <v>47_0_140506____</v>
      </c>
      <c r="B51" s="9"/>
    </row>
    <row r="52" spans="1:2" x14ac:dyDescent="0.2">
      <c r="A52" s="55" t="str">
        <f>'LC List'!J51</f>
        <v>48_0_140506____</v>
      </c>
      <c r="B52" s="9"/>
    </row>
    <row r="53" spans="1:2" x14ac:dyDescent="0.2">
      <c r="A53" s="55" t="str">
        <f>'LC List'!J52</f>
        <v>49_0_140506____</v>
      </c>
      <c r="B53" s="9"/>
    </row>
    <row r="54" spans="1:2" x14ac:dyDescent="0.2">
      <c r="A54" s="55" t="str">
        <f>'LC List'!J53</f>
        <v>50_0_140506____</v>
      </c>
      <c r="B54" s="9"/>
    </row>
    <row r="55" spans="1:2" x14ac:dyDescent="0.2">
      <c r="A55" s="55" t="str">
        <f>'LC List'!J54</f>
        <v>51_0_140506____</v>
      </c>
      <c r="B55" s="9"/>
    </row>
    <row r="56" spans="1:2" x14ac:dyDescent="0.2">
      <c r="A56" s="55" t="str">
        <f>'LC List'!J55</f>
        <v>52_0_140506____</v>
      </c>
      <c r="B56" s="9"/>
    </row>
    <row r="57" spans="1:2" x14ac:dyDescent="0.2">
      <c r="A57" s="55" t="str">
        <f>'LC List'!J56</f>
        <v>53_0_140506____</v>
      </c>
      <c r="B57" s="9"/>
    </row>
    <row r="58" spans="1:2" x14ac:dyDescent="0.2">
      <c r="A58" s="55" t="str">
        <f>'LC List'!J57</f>
        <v>54_0_140506____</v>
      </c>
      <c r="B58" s="9"/>
    </row>
    <row r="59" spans="1:2" x14ac:dyDescent="0.2">
      <c r="A59" s="55" t="str">
        <f>'LC List'!J58</f>
        <v>55_0_140506____</v>
      </c>
      <c r="B59" s="9"/>
    </row>
    <row r="60" spans="1:2" x14ac:dyDescent="0.2">
      <c r="A60" s="55" t="str">
        <f>'LC List'!J59</f>
        <v>56_0_140506____</v>
      </c>
      <c r="B60" s="9"/>
    </row>
    <row r="61" spans="1:2" x14ac:dyDescent="0.2">
      <c r="A61" s="55" t="str">
        <f>'LC List'!J60</f>
        <v>57_0_140506____</v>
      </c>
      <c r="B61" s="9"/>
    </row>
    <row r="62" spans="1:2" x14ac:dyDescent="0.2">
      <c r="A62" s="55" t="str">
        <f>'LC List'!J61</f>
        <v>58_0_140506____</v>
      </c>
      <c r="B62" s="9"/>
    </row>
    <row r="63" spans="1:2" x14ac:dyDescent="0.2">
      <c r="A63" s="55" t="str">
        <f>'LC List'!J62</f>
        <v>59_0_140506____</v>
      </c>
      <c r="B63" s="9"/>
    </row>
    <row r="64" spans="1:2" x14ac:dyDescent="0.2">
      <c r="A64" s="55" t="str">
        <f>'LC List'!J63</f>
        <v>60_0_140506____</v>
      </c>
      <c r="B64" s="9"/>
    </row>
    <row r="65" spans="1:2" x14ac:dyDescent="0.2">
      <c r="A65" s="55" t="str">
        <f>'LC List'!J64</f>
        <v>61_0_140506____</v>
      </c>
      <c r="B65" s="9"/>
    </row>
    <row r="66" spans="1:2" x14ac:dyDescent="0.2">
      <c r="A66" s="55" t="str">
        <f>'LC List'!J65</f>
        <v>62_0_140506____</v>
      </c>
      <c r="B66" s="9"/>
    </row>
    <row r="67" spans="1:2" x14ac:dyDescent="0.2">
      <c r="A67" s="55" t="str">
        <f>'LC List'!J66</f>
        <v>63_0_140506____</v>
      </c>
      <c r="B67" s="9"/>
    </row>
    <row r="68" spans="1:2" x14ac:dyDescent="0.2">
      <c r="A68" s="55" t="str">
        <f>'LC List'!J67</f>
        <v>64_0_140506____</v>
      </c>
      <c r="B68" s="9"/>
    </row>
    <row r="69" spans="1:2" x14ac:dyDescent="0.2">
      <c r="A69" s="55" t="str">
        <f>'LC List'!J68</f>
        <v>65_0_140506____</v>
      </c>
      <c r="B69" s="9"/>
    </row>
    <row r="70" spans="1:2" x14ac:dyDescent="0.2">
      <c r="A70" s="55" t="str">
        <f>'LC List'!J69</f>
        <v>66_0_140506____</v>
      </c>
      <c r="B70" s="9"/>
    </row>
    <row r="71" spans="1:2" x14ac:dyDescent="0.2">
      <c r="A71" s="55" t="str">
        <f>'LC List'!J70</f>
        <v>67_0_140506____</v>
      </c>
      <c r="B71" s="9"/>
    </row>
    <row r="72" spans="1:2" x14ac:dyDescent="0.2">
      <c r="A72" s="55" t="str">
        <f>'LC List'!J71</f>
        <v>68_0_140506____</v>
      </c>
      <c r="B72" s="9"/>
    </row>
    <row r="73" spans="1:2" x14ac:dyDescent="0.2">
      <c r="A73" s="55" t="str">
        <f>'LC List'!J72</f>
        <v>69_0_140506____</v>
      </c>
      <c r="B73" s="9"/>
    </row>
    <row r="74" spans="1:2" x14ac:dyDescent="0.2">
      <c r="A74" s="55" t="str">
        <f>'LC List'!J73</f>
        <v>70_0_140506____</v>
      </c>
      <c r="B74" s="9"/>
    </row>
    <row r="75" spans="1:2" x14ac:dyDescent="0.2">
      <c r="A75" s="55" t="str">
        <f>'LC List'!J74</f>
        <v>71_0_140506____</v>
      </c>
      <c r="B75" s="9"/>
    </row>
    <row r="76" spans="1:2" x14ac:dyDescent="0.2">
      <c r="A76" s="55" t="str">
        <f>'LC List'!J75</f>
        <v>72_0_140506____</v>
      </c>
      <c r="B76" s="9"/>
    </row>
    <row r="77" spans="1:2" x14ac:dyDescent="0.2">
      <c r="A77" s="55" t="str">
        <f>'LC List'!J76</f>
        <v>73_0_140506____</v>
      </c>
      <c r="B77" s="9"/>
    </row>
    <row r="78" spans="1:2" x14ac:dyDescent="0.2">
      <c r="A78" s="55" t="str">
        <f>'LC List'!J77</f>
        <v>74_0_140506____</v>
      </c>
      <c r="B78" s="9"/>
    </row>
    <row r="79" spans="1:2" x14ac:dyDescent="0.2">
      <c r="A79" s="55" t="str">
        <f>'LC List'!J78</f>
        <v>75_0_140506____</v>
      </c>
      <c r="B79" s="9"/>
    </row>
    <row r="80" spans="1:2" x14ac:dyDescent="0.2">
      <c r="A80" s="55" t="str">
        <f>'LC List'!J79</f>
        <v>76_0_140506____</v>
      </c>
      <c r="B80" s="9"/>
    </row>
    <row r="81" spans="1:2" x14ac:dyDescent="0.2">
      <c r="A81" s="55" t="str">
        <f>'LC List'!J80</f>
        <v>77_0_140506____</v>
      </c>
      <c r="B81" s="9"/>
    </row>
    <row r="82" spans="1:2" x14ac:dyDescent="0.2">
      <c r="A82" s="55" t="str">
        <f>'LC List'!J81</f>
        <v>78_0_140506____</v>
      </c>
      <c r="B82" s="9"/>
    </row>
    <row r="83" spans="1:2" x14ac:dyDescent="0.2">
      <c r="A83" s="55" t="str">
        <f>'LC List'!J82</f>
        <v>79_0_140506____</v>
      </c>
      <c r="B83" s="9"/>
    </row>
    <row r="84" spans="1:2" x14ac:dyDescent="0.2">
      <c r="A84" s="55" t="str">
        <f>'LC List'!J83</f>
        <v>80_0_140506____</v>
      </c>
      <c r="B84" s="9"/>
    </row>
    <row r="85" spans="1:2" x14ac:dyDescent="0.2">
      <c r="A85" s="55" t="str">
        <f>'LC List'!J84</f>
        <v>81_0_140506____</v>
      </c>
      <c r="B85" s="9"/>
    </row>
    <row r="86" spans="1:2" x14ac:dyDescent="0.2">
      <c r="A86" s="55" t="str">
        <f>'LC List'!J85</f>
        <v>82_0_140506____</v>
      </c>
      <c r="B86" s="9"/>
    </row>
    <row r="87" spans="1:2" x14ac:dyDescent="0.2">
      <c r="A87" s="55" t="str">
        <f>'LC List'!J86</f>
        <v>83_0_140506____</v>
      </c>
      <c r="B87" s="9"/>
    </row>
    <row r="88" spans="1:2" x14ac:dyDescent="0.2">
      <c r="A88" s="55" t="str">
        <f>'LC List'!J87</f>
        <v>84_0_140506____</v>
      </c>
      <c r="B88" s="9"/>
    </row>
    <row r="89" spans="1:2" x14ac:dyDescent="0.2">
      <c r="A89" s="55" t="str">
        <f>'LC List'!J88</f>
        <v>85_0_140506____</v>
      </c>
      <c r="B89" s="9"/>
    </row>
    <row r="90" spans="1:2" x14ac:dyDescent="0.2">
      <c r="A90" s="55" t="str">
        <f>'LC List'!J89</f>
        <v>86_0_140506____</v>
      </c>
      <c r="B90" s="9"/>
    </row>
    <row r="91" spans="1:2" x14ac:dyDescent="0.2">
      <c r="A91" s="55" t="str">
        <f>'LC List'!J90</f>
        <v>87_0_140506____</v>
      </c>
      <c r="B91" s="9"/>
    </row>
    <row r="92" spans="1:2" x14ac:dyDescent="0.2">
      <c r="A92" s="55" t="str">
        <f>'LC List'!J91</f>
        <v>88_0_140506____</v>
      </c>
      <c r="B92" s="9"/>
    </row>
    <row r="93" spans="1:2" x14ac:dyDescent="0.2">
      <c r="A93" s="55" t="str">
        <f>'LC List'!J92</f>
        <v>89_0_140506____</v>
      </c>
      <c r="B93" s="9"/>
    </row>
    <row r="94" spans="1:2" x14ac:dyDescent="0.2">
      <c r="A94" s="55" t="str">
        <f>'LC List'!J93</f>
        <v>90_0_140506____</v>
      </c>
      <c r="B94" s="9"/>
    </row>
    <row r="95" spans="1:2" x14ac:dyDescent="0.2">
      <c r="A95" s="55" t="str">
        <f>'LC List'!J94</f>
        <v>91_0_140506____</v>
      </c>
      <c r="B95" s="9"/>
    </row>
    <row r="96" spans="1:2" x14ac:dyDescent="0.2">
      <c r="A96" s="55" t="str">
        <f>'LC List'!J95</f>
        <v>92_0_140506____</v>
      </c>
      <c r="B96" s="9"/>
    </row>
    <row r="97" spans="1:2" x14ac:dyDescent="0.2">
      <c r="A97" s="55" t="str">
        <f>'LC List'!J96</f>
        <v>93_0_140506____</v>
      </c>
      <c r="B97" s="9"/>
    </row>
    <row r="98" spans="1:2" x14ac:dyDescent="0.2">
      <c r="A98" s="55" t="str">
        <f>'LC List'!J97</f>
        <v>94_0_140506____</v>
      </c>
      <c r="B98" s="9"/>
    </row>
    <row r="99" spans="1:2" x14ac:dyDescent="0.2">
      <c r="A99" s="55" t="str">
        <f>'LC List'!J98</f>
        <v>95_0_140506____</v>
      </c>
      <c r="B99" s="9"/>
    </row>
    <row r="100" spans="1:2" x14ac:dyDescent="0.2">
      <c r="A100" s="55" t="str">
        <f>'LC List'!J99</f>
        <v>96_0_140506____</v>
      </c>
      <c r="B100" s="9"/>
    </row>
    <row r="101" spans="1:2" x14ac:dyDescent="0.2">
      <c r="A101" s="55" t="str">
        <f>'LC List'!J100</f>
        <v>97_0_140506____</v>
      </c>
    </row>
    <row r="102" spans="1:2" x14ac:dyDescent="0.2">
      <c r="A102" s="55" t="str">
        <f>'LC List'!J101</f>
        <v>98_0_140506____</v>
      </c>
    </row>
    <row r="103" spans="1:2" x14ac:dyDescent="0.2">
      <c r="A103" s="55" t="str">
        <f>'LC List'!J102</f>
        <v>99_0_140506____</v>
      </c>
    </row>
    <row r="104" spans="1:2" x14ac:dyDescent="0.2">
      <c r="A104" s="55" t="str">
        <f>'LC List'!J103</f>
        <v>100_0_140506____</v>
      </c>
    </row>
    <row r="105" spans="1:2" x14ac:dyDescent="0.2">
      <c r="A105" s="55" t="str">
        <f>'LC List'!J104</f>
        <v>101_0_140506____</v>
      </c>
    </row>
    <row r="106" spans="1:2" x14ac:dyDescent="0.2">
      <c r="A106" s="55" t="str">
        <f>'LC List'!J105</f>
        <v>102_0_140506____</v>
      </c>
    </row>
    <row r="107" spans="1:2" x14ac:dyDescent="0.2">
      <c r="A107" s="55" t="str">
        <f>'LC List'!J106</f>
        <v>103_0_140506____</v>
      </c>
    </row>
    <row r="108" spans="1:2" x14ac:dyDescent="0.2">
      <c r="A108" s="55" t="str">
        <f>'LC List'!J107</f>
        <v>104_0_140506____</v>
      </c>
    </row>
    <row r="109" spans="1:2" x14ac:dyDescent="0.2">
      <c r="A109" s="55" t="str">
        <f>'LC List'!J108</f>
        <v>105_0_140506____</v>
      </c>
    </row>
    <row r="110" spans="1:2" x14ac:dyDescent="0.2">
      <c r="A110" s="55" t="str">
        <f>'LC List'!J109</f>
        <v>106_0_140506____</v>
      </c>
    </row>
    <row r="111" spans="1:2" x14ac:dyDescent="0.2">
      <c r="A111" s="55" t="str">
        <f>'LC List'!J110</f>
        <v>107_0_140506____</v>
      </c>
    </row>
    <row r="112" spans="1:2" x14ac:dyDescent="0.2">
      <c r="A112" s="55" t="str">
        <f>'LC List'!J111</f>
        <v>108_0_140506____</v>
      </c>
    </row>
    <row r="113" spans="1:1" x14ac:dyDescent="0.2">
      <c r="A113" s="55" t="str">
        <f>'LC List'!J112</f>
        <v>109_0_140506____</v>
      </c>
    </row>
    <row r="114" spans="1:1" x14ac:dyDescent="0.2">
      <c r="A114" s="55" t="str">
        <f>'LC List'!J113</f>
        <v>110_0_140506____</v>
      </c>
    </row>
    <row r="115" spans="1:1" x14ac:dyDescent="0.2">
      <c r="A115" s="55" t="str">
        <f>'LC List'!J114</f>
        <v>111_0_140506____</v>
      </c>
    </row>
    <row r="116" spans="1:1" x14ac:dyDescent="0.2">
      <c r="A116" s="55" t="str">
        <f>'LC List'!J115</f>
        <v>112_0_140506____</v>
      </c>
    </row>
    <row r="117" spans="1:1" x14ac:dyDescent="0.2">
      <c r="A117" s="55" t="str">
        <f>'LC List'!J116</f>
        <v>113_0_140506____</v>
      </c>
    </row>
    <row r="118" spans="1:1" x14ac:dyDescent="0.2">
      <c r="A118" s="55" t="str">
        <f>'LC List'!J117</f>
        <v>114_0_140506____</v>
      </c>
    </row>
    <row r="119" spans="1:1" x14ac:dyDescent="0.2">
      <c r="A119" s="55" t="str">
        <f>'LC List'!J118</f>
        <v>115_0_140506____</v>
      </c>
    </row>
    <row r="120" spans="1:1" x14ac:dyDescent="0.2">
      <c r="A120" s="55" t="str">
        <f>'LC List'!J119</f>
        <v>116_0_140506____</v>
      </c>
    </row>
    <row r="121" spans="1:1" x14ac:dyDescent="0.2">
      <c r="A121" s="55" t="str">
        <f>'LC List'!J120</f>
        <v>117_0_140506____</v>
      </c>
    </row>
    <row r="122" spans="1:1" x14ac:dyDescent="0.2">
      <c r="A122" s="55" t="str">
        <f>'LC List'!J121</f>
        <v>118_0_140506____</v>
      </c>
    </row>
    <row r="123" spans="1:1" x14ac:dyDescent="0.2">
      <c r="A123" s="55" t="str">
        <f>'LC List'!J122</f>
        <v>119_0_140506____</v>
      </c>
    </row>
    <row r="124" spans="1:1" x14ac:dyDescent="0.2">
      <c r="A124" s="55" t="str">
        <f>'LC List'!J123</f>
        <v>120_0_140506____</v>
      </c>
    </row>
    <row r="125" spans="1:1" x14ac:dyDescent="0.2">
      <c r="A125" s="55" t="str">
        <f>'LC List'!J124</f>
        <v>121_0_140506____</v>
      </c>
    </row>
    <row r="126" spans="1:1" x14ac:dyDescent="0.2">
      <c r="A126" s="55" t="str">
        <f>'LC List'!J125</f>
        <v>122_0_140506____</v>
      </c>
    </row>
    <row r="127" spans="1:1" x14ac:dyDescent="0.2">
      <c r="A127" s="55" t="str">
        <f>'LC List'!J126</f>
        <v>123_0_140506____</v>
      </c>
    </row>
    <row r="128" spans="1:1" x14ac:dyDescent="0.2">
      <c r="A128" s="55" t="str">
        <f>'LC List'!J127</f>
        <v>124_0_140506____</v>
      </c>
    </row>
    <row r="129" spans="1:1" x14ac:dyDescent="0.2">
      <c r="A129" s="55" t="str">
        <f>'LC List'!J128</f>
        <v>125_0_140506____</v>
      </c>
    </row>
    <row r="130" spans="1:1" x14ac:dyDescent="0.2">
      <c r="A130" s="55" t="str">
        <f>'LC List'!J129</f>
        <v>126_0_140506____</v>
      </c>
    </row>
    <row r="131" spans="1:1" x14ac:dyDescent="0.2">
      <c r="A131" s="55" t="str">
        <f>'LC List'!J130</f>
        <v>127_0_140506____</v>
      </c>
    </row>
    <row r="132" spans="1:1" x14ac:dyDescent="0.2">
      <c r="A132" s="55" t="str">
        <f>'LC List'!J131</f>
        <v>128_0_140506____</v>
      </c>
    </row>
    <row r="133" spans="1:1" x14ac:dyDescent="0.2">
      <c r="A133" s="55" t="str">
        <f>'LC List'!J132</f>
        <v>129_0_140506____</v>
      </c>
    </row>
    <row r="134" spans="1:1" x14ac:dyDescent="0.2">
      <c r="A134" s="55" t="str">
        <f>'LC List'!J133</f>
        <v>130_0_140506____</v>
      </c>
    </row>
    <row r="135" spans="1:1" x14ac:dyDescent="0.2">
      <c r="A135" s="55" t="str">
        <f>'LC List'!J134</f>
        <v>131_0_140506____</v>
      </c>
    </row>
    <row r="136" spans="1:1" x14ac:dyDescent="0.2">
      <c r="A136" s="55" t="str">
        <f>'LC List'!J135</f>
        <v>132_0_140506____</v>
      </c>
    </row>
    <row r="137" spans="1:1" x14ac:dyDescent="0.2">
      <c r="A137" s="55" t="str">
        <f>'LC List'!J136</f>
        <v>133_0_140506____</v>
      </c>
    </row>
    <row r="138" spans="1:1" x14ac:dyDescent="0.2">
      <c r="A138" s="55" t="str">
        <f>'LC List'!J137</f>
        <v>134_0_140506____</v>
      </c>
    </row>
    <row r="139" spans="1:1" x14ac:dyDescent="0.2">
      <c r="A139" s="55" t="str">
        <f>'LC List'!J138</f>
        <v>135_0_140506____</v>
      </c>
    </row>
    <row r="140" spans="1:1" x14ac:dyDescent="0.2">
      <c r="A140" s="55" t="str">
        <f>'LC List'!J139</f>
        <v>136_0_140506____</v>
      </c>
    </row>
    <row r="141" spans="1:1" x14ac:dyDescent="0.2">
      <c r="A141" s="55" t="str">
        <f>'LC List'!J140</f>
        <v>137_0_140506____</v>
      </c>
    </row>
    <row r="142" spans="1:1" x14ac:dyDescent="0.2">
      <c r="A142" s="55" t="str">
        <f>'LC List'!J141</f>
        <v>138_0_140506____</v>
      </c>
    </row>
    <row r="143" spans="1:1" x14ac:dyDescent="0.2">
      <c r="A143" s="55" t="str">
        <f>'LC List'!J142</f>
        <v>139_0_140506____</v>
      </c>
    </row>
    <row r="144" spans="1:1" x14ac:dyDescent="0.2">
      <c r="A144" s="55" t="str">
        <f>'LC List'!J143</f>
        <v>140_0_140506____</v>
      </c>
    </row>
    <row r="145" spans="1:1" x14ac:dyDescent="0.2">
      <c r="A145" s="55" t="str">
        <f>'LC List'!J144</f>
        <v>141_0_140506____</v>
      </c>
    </row>
    <row r="146" spans="1:1" x14ac:dyDescent="0.2">
      <c r="A146" s="55" t="str">
        <f>'LC List'!J145</f>
        <v>142_0_140506____</v>
      </c>
    </row>
    <row r="147" spans="1:1" x14ac:dyDescent="0.2">
      <c r="A147" s="55" t="str">
        <f>'LC List'!J146</f>
        <v>143_0_140506____</v>
      </c>
    </row>
    <row r="148" spans="1:1" x14ac:dyDescent="0.2">
      <c r="A148" s="55" t="str">
        <f>'LC List'!J147</f>
        <v>144_0_140506____</v>
      </c>
    </row>
    <row r="149" spans="1:1" x14ac:dyDescent="0.2">
      <c r="A149" s="55" t="str">
        <f>'LC List'!J148</f>
        <v>145_0_140506____</v>
      </c>
    </row>
    <row r="150" spans="1:1" x14ac:dyDescent="0.2">
      <c r="A150" s="55" t="str">
        <f>'LC List'!J149</f>
        <v>146_0_140506____</v>
      </c>
    </row>
    <row r="151" spans="1:1" x14ac:dyDescent="0.2">
      <c r="A151" s="55" t="str">
        <f>'LC List'!J150</f>
        <v>147_0_140506____</v>
      </c>
    </row>
    <row r="152" spans="1:1" x14ac:dyDescent="0.2">
      <c r="A152" s="55" t="str">
        <f>'LC List'!J151</f>
        <v>148_0_140506____</v>
      </c>
    </row>
    <row r="153" spans="1:1" x14ac:dyDescent="0.2">
      <c r="A153" s="55" t="str">
        <f>'LC List'!J152</f>
        <v>149_0_140506____</v>
      </c>
    </row>
    <row r="154" spans="1:1" x14ac:dyDescent="0.2">
      <c r="A154" s="55" t="str">
        <f>'LC List'!J153</f>
        <v>150_0_140506____</v>
      </c>
    </row>
    <row r="155" spans="1:1" x14ac:dyDescent="0.2">
      <c r="A155" s="55" t="str">
        <f>'LC List'!J154</f>
        <v>151_0_140506____</v>
      </c>
    </row>
    <row r="156" spans="1:1" x14ac:dyDescent="0.2">
      <c r="A156" s="55" t="str">
        <f>'LC List'!J155</f>
        <v>152_0_140506____</v>
      </c>
    </row>
    <row r="157" spans="1:1" x14ac:dyDescent="0.2">
      <c r="A157" s="55" t="str">
        <f>'LC List'!J156</f>
        <v>153_0_140506____</v>
      </c>
    </row>
    <row r="158" spans="1:1" x14ac:dyDescent="0.2">
      <c r="A158" s="55" t="str">
        <f>'LC List'!J157</f>
        <v>154_0_140506____</v>
      </c>
    </row>
    <row r="159" spans="1:1" x14ac:dyDescent="0.2">
      <c r="A159" s="55" t="str">
        <f>'LC List'!J158</f>
        <v>155_0_140506____</v>
      </c>
    </row>
    <row r="160" spans="1:1" x14ac:dyDescent="0.2">
      <c r="A160" s="55" t="str">
        <f>'LC List'!J159</f>
        <v>156_0_140506____</v>
      </c>
    </row>
    <row r="161" spans="1:1" x14ac:dyDescent="0.2">
      <c r="A161" s="55" t="str">
        <f>'LC List'!J160</f>
        <v>157_0_140506____</v>
      </c>
    </row>
    <row r="162" spans="1:1" x14ac:dyDescent="0.2">
      <c r="A162" s="55" t="str">
        <f>'LC List'!J161</f>
        <v>158_0_140506____</v>
      </c>
    </row>
    <row r="163" spans="1:1" x14ac:dyDescent="0.2">
      <c r="A163" s="55" t="str">
        <f>'LC List'!J162</f>
        <v>159_0_140506____</v>
      </c>
    </row>
    <row r="164" spans="1:1" x14ac:dyDescent="0.2">
      <c r="A164" s="55" t="str">
        <f>'LC List'!J163</f>
        <v>160_0_140506____</v>
      </c>
    </row>
    <row r="165" spans="1:1" x14ac:dyDescent="0.2">
      <c r="A165" s="55" t="str">
        <f>'LC List'!J164</f>
        <v>161_0_140506____</v>
      </c>
    </row>
    <row r="166" spans="1:1" x14ac:dyDescent="0.2">
      <c r="A166" s="55" t="str">
        <f>'LC List'!J165</f>
        <v>162_0_140506____</v>
      </c>
    </row>
    <row r="167" spans="1:1" x14ac:dyDescent="0.2">
      <c r="A167" s="55" t="str">
        <f>'LC List'!J166</f>
        <v>163_0_140506____</v>
      </c>
    </row>
    <row r="168" spans="1:1" x14ac:dyDescent="0.2">
      <c r="A168" s="55" t="str">
        <f>'LC List'!J167</f>
        <v>164_0_140506____</v>
      </c>
    </row>
    <row r="169" spans="1:1" x14ac:dyDescent="0.2">
      <c r="A169" s="55" t="str">
        <f>'LC List'!J168</f>
        <v>165_0_140506____</v>
      </c>
    </row>
    <row r="170" spans="1:1" x14ac:dyDescent="0.2">
      <c r="A170" s="55" t="str">
        <f>'LC List'!J169</f>
        <v>166_0_140506____</v>
      </c>
    </row>
    <row r="171" spans="1:1" x14ac:dyDescent="0.2">
      <c r="A171" s="55" t="str">
        <f>'LC List'!J170</f>
        <v>167_0_140506____</v>
      </c>
    </row>
    <row r="172" spans="1:1" x14ac:dyDescent="0.2">
      <c r="A172" s="55" t="str">
        <f>'LC List'!J171</f>
        <v>168_0_140506____</v>
      </c>
    </row>
    <row r="173" spans="1:1" x14ac:dyDescent="0.2">
      <c r="A173" s="55" t="str">
        <f>'LC List'!J172</f>
        <v>169_0_140506____</v>
      </c>
    </row>
    <row r="174" spans="1:1" x14ac:dyDescent="0.2">
      <c r="A174" s="55" t="str">
        <f>'LC List'!J173</f>
        <v>170_0_140506____</v>
      </c>
    </row>
    <row r="175" spans="1:1" x14ac:dyDescent="0.2">
      <c r="A175" s="55" t="str">
        <f>'LC List'!J174</f>
        <v>171_0_140506____</v>
      </c>
    </row>
    <row r="176" spans="1:1" x14ac:dyDescent="0.2">
      <c r="A176" s="55" t="str">
        <f>'LC List'!J175</f>
        <v>172_0_140506____</v>
      </c>
    </row>
    <row r="177" spans="1:1" x14ac:dyDescent="0.2">
      <c r="A177" s="55" t="str">
        <f>'LC List'!J176</f>
        <v>173_0_140506____</v>
      </c>
    </row>
    <row r="178" spans="1:1" x14ac:dyDescent="0.2">
      <c r="A178" s="55" t="str">
        <f>'LC List'!J177</f>
        <v>174_0_140506____</v>
      </c>
    </row>
    <row r="179" spans="1:1" x14ac:dyDescent="0.2">
      <c r="A179" s="55" t="str">
        <f>'LC List'!J178</f>
        <v>175_0_140506____</v>
      </c>
    </row>
    <row r="180" spans="1:1" x14ac:dyDescent="0.2">
      <c r="A180" s="55" t="str">
        <f>'LC List'!J179</f>
        <v>176_0_140506____</v>
      </c>
    </row>
    <row r="181" spans="1:1" x14ac:dyDescent="0.2">
      <c r="A181" s="9"/>
    </row>
    <row r="182" spans="1:1" x14ac:dyDescent="0.2">
      <c r="A182" s="9"/>
    </row>
    <row r="183" spans="1:1" x14ac:dyDescent="0.2">
      <c r="A183" s="9"/>
    </row>
    <row r="184" spans="1:1" x14ac:dyDescent="0.2">
      <c r="A184" s="9"/>
    </row>
    <row r="185" spans="1:1" x14ac:dyDescent="0.2">
      <c r="A185" s="9"/>
    </row>
    <row r="186" spans="1:1" x14ac:dyDescent="0.2">
      <c r="A186" s="9"/>
    </row>
    <row r="187" spans="1:1" x14ac:dyDescent="0.2">
      <c r="A187" s="9"/>
    </row>
    <row r="188" spans="1:1" x14ac:dyDescent="0.2">
      <c r="A188" s="9"/>
    </row>
    <row r="189" spans="1:1" x14ac:dyDescent="0.2">
      <c r="A189" s="9"/>
    </row>
    <row r="190" spans="1:1" x14ac:dyDescent="0.2">
      <c r="A190" s="9"/>
    </row>
    <row r="191" spans="1:1" x14ac:dyDescent="0.2">
      <c r="A191" s="9"/>
    </row>
    <row r="192" spans="1:1" x14ac:dyDescent="0.2">
      <c r="A192" s="9"/>
    </row>
    <row r="193" spans="1:1" x14ac:dyDescent="0.2">
      <c r="A193" s="9"/>
    </row>
    <row r="194" spans="1:1" x14ac:dyDescent="0.2">
      <c r="A194" s="9"/>
    </row>
    <row r="195" spans="1:1" x14ac:dyDescent="0.2">
      <c r="A195" s="9"/>
    </row>
    <row r="196" spans="1:1" x14ac:dyDescent="0.2">
      <c r="A196" s="9"/>
    </row>
    <row r="197" spans="1:1" x14ac:dyDescent="0.2">
      <c r="A197" s="9"/>
    </row>
    <row r="198" spans="1:1" x14ac:dyDescent="0.2">
      <c r="A198" s="9"/>
    </row>
    <row r="199" spans="1:1" x14ac:dyDescent="0.2">
      <c r="A199" s="9"/>
    </row>
    <row r="200" spans="1:1" x14ac:dyDescent="0.2">
      <c r="A200" s="9"/>
    </row>
  </sheetData>
  <customSheetViews>
    <customSheetView guid="{5E68BFAA-02A3-468A-8EFD-948021A5A5EC}">
      <selection activeCell="J1" sqref="J1:K4"/>
      <pageMargins left="0.75" right="0.75" top="1" bottom="1" header="0.5" footer="0.5"/>
      <headerFooter alignWithMargins="0"/>
    </customSheetView>
  </customSheetViews>
  <phoneticPr fontId="8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1:N36"/>
  <sheetViews>
    <sheetView workbookViewId="0">
      <selection activeCell="N39" sqref="N39"/>
    </sheetView>
  </sheetViews>
  <sheetFormatPr defaultRowHeight="12.75" x14ac:dyDescent="0.2"/>
  <cols>
    <col min="1" max="1" width="10.28515625" bestFit="1" customWidth="1"/>
    <col min="2" max="2" width="34.85546875" customWidth="1"/>
    <col min="3" max="3" width="14.42578125" customWidth="1"/>
    <col min="4" max="4" width="16.7109375" style="1" customWidth="1"/>
    <col min="5" max="5" width="22.140625" style="1" bestFit="1" customWidth="1"/>
    <col min="6" max="6" width="22.85546875" style="1" bestFit="1" customWidth="1"/>
    <col min="7" max="7" width="20.7109375" style="1" customWidth="1"/>
    <col min="8" max="8" width="6.7109375" style="1" bestFit="1" customWidth="1"/>
    <col min="9" max="9" width="26.7109375" style="1" customWidth="1"/>
    <col min="10" max="10" width="14.42578125" style="1" bestFit="1" customWidth="1"/>
    <col min="11" max="11" width="7.140625" style="1" bestFit="1" customWidth="1"/>
    <col min="12" max="12" width="12.28515625" style="1" bestFit="1" customWidth="1"/>
    <col min="13" max="13" width="14.42578125" style="1" bestFit="1" customWidth="1"/>
    <col min="14" max="14" width="13.140625" style="1" bestFit="1" customWidth="1"/>
  </cols>
  <sheetData>
    <row r="1" spans="1:14" ht="16.5" thickBot="1" x14ac:dyDescent="0.3">
      <c r="A1" s="91" t="s">
        <v>59</v>
      </c>
      <c r="B1" s="92" t="s">
        <v>4</v>
      </c>
      <c r="C1" s="91" t="s">
        <v>51</v>
      </c>
      <c r="D1" s="91" t="s">
        <v>54</v>
      </c>
      <c r="E1" s="91" t="s">
        <v>52</v>
      </c>
      <c r="F1" s="91" t="s">
        <v>53</v>
      </c>
      <c r="G1" s="91" t="s">
        <v>6</v>
      </c>
      <c r="H1" s="91" t="s">
        <v>5</v>
      </c>
      <c r="I1" s="91" t="s">
        <v>55</v>
      </c>
      <c r="J1" s="91" t="s">
        <v>56</v>
      </c>
      <c r="K1" s="91" t="s">
        <v>58</v>
      </c>
      <c r="L1"/>
      <c r="M1"/>
      <c r="N1"/>
    </row>
    <row r="6" spans="1:14" x14ac:dyDescent="0.2">
      <c r="H6" s="2"/>
    </row>
    <row r="7" spans="1:14" x14ac:dyDescent="0.2">
      <c r="H7" s="2"/>
    </row>
    <row r="8" spans="1:14" x14ac:dyDescent="0.2">
      <c r="H8" s="2"/>
    </row>
    <row r="9" spans="1:14" x14ac:dyDescent="0.2">
      <c r="H9" s="2"/>
    </row>
    <row r="10" spans="1:14" x14ac:dyDescent="0.2">
      <c r="H10" s="2"/>
    </row>
    <row r="11" spans="1:14" x14ac:dyDescent="0.2">
      <c r="H11" s="2"/>
    </row>
    <row r="12" spans="1:14" x14ac:dyDescent="0.2">
      <c r="H12" s="2"/>
    </row>
    <row r="13" spans="1:14" x14ac:dyDescent="0.2">
      <c r="H13" s="2"/>
    </row>
    <row r="14" spans="1:14" x14ac:dyDescent="0.2">
      <c r="H14" s="2"/>
    </row>
    <row r="15" spans="1:14" x14ac:dyDescent="0.2">
      <c r="H15" s="2"/>
    </row>
    <row r="16" spans="1:14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</sheetData>
  <customSheetViews>
    <customSheetView guid="{5E68BFAA-02A3-468A-8EFD-948021A5A5EC}">
      <pageMargins left="0.75" right="0.75" top="1" bottom="1" header="0.5" footer="0.5"/>
      <pageSetup orientation="portrait" horizontalDpi="0" verticalDpi="0" r:id="rId1"/>
      <headerFooter alignWithMargins="0"/>
    </customSheetView>
  </customSheetViews>
  <phoneticPr fontId="1" type="noConversion"/>
  <pageMargins left="0.75" right="0.75" top="1" bottom="1" header="0.5" footer="0.5"/>
  <pageSetup orientation="portrait" horizontalDpi="0" verticalDpi="0" r:id="rId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AW311"/>
  <sheetViews>
    <sheetView zoomScale="85" zoomScaleNormal="85" workbookViewId="0">
      <selection activeCell="AL45" sqref="AL45"/>
    </sheetView>
  </sheetViews>
  <sheetFormatPr defaultRowHeight="12.75" x14ac:dyDescent="0.2"/>
  <cols>
    <col min="1" max="1" width="5.42578125" style="19" bestFit="1" customWidth="1"/>
    <col min="2" max="2" width="11.140625" style="19" bestFit="1" customWidth="1"/>
    <col min="3" max="3" width="15.42578125" style="19" bestFit="1" customWidth="1"/>
    <col min="4" max="4" width="7.7109375" style="25" bestFit="1" customWidth="1"/>
    <col min="5" max="5" width="7.7109375" style="25" customWidth="1"/>
    <col min="6" max="6" width="7.7109375" style="25" bestFit="1" customWidth="1"/>
    <col min="7" max="7" width="7.7109375" style="25" customWidth="1"/>
    <col min="8" max="12" width="7.7109375" style="25" bestFit="1" customWidth="1"/>
    <col min="13" max="14" width="6.7109375" style="25" customWidth="1"/>
    <col min="15" max="15" width="7.28515625" style="25" customWidth="1"/>
    <col min="16" max="16" width="9.42578125" style="25" customWidth="1"/>
    <col min="17" max="17" width="8.28515625" style="25" customWidth="1"/>
    <col min="18" max="19" width="6.85546875" style="25" customWidth="1"/>
    <col min="20" max="20" width="7.140625" style="25" customWidth="1"/>
    <col min="21" max="21" width="7" style="25" customWidth="1"/>
    <col min="22" max="22" width="8.7109375" style="25" bestFit="1" customWidth="1"/>
    <col min="23" max="23" width="6.5703125" style="25" customWidth="1"/>
    <col min="24" max="24" width="5.28515625" style="25" customWidth="1"/>
    <col min="25" max="25" width="6" style="25" customWidth="1"/>
    <col min="26" max="26" width="5.42578125" style="25" customWidth="1"/>
    <col min="27" max="27" width="7" style="25" customWidth="1"/>
    <col min="28" max="28" width="8.28515625" style="25" customWidth="1"/>
    <col min="29" max="29" width="7.85546875" style="25" customWidth="1"/>
    <col min="30" max="30" width="8.42578125" style="25" customWidth="1"/>
    <col min="31" max="31" width="8.140625" style="25" customWidth="1"/>
    <col min="32" max="32" width="7.85546875" style="25" customWidth="1"/>
    <col min="33" max="33" width="8.42578125" style="25" customWidth="1"/>
    <col min="34" max="35" width="6.5703125" style="25" customWidth="1"/>
    <col min="36" max="36" width="7" style="25" customWidth="1"/>
    <col min="37" max="37" width="6.7109375" style="25" customWidth="1"/>
    <col min="38" max="42" width="7.7109375" style="25" customWidth="1"/>
    <col min="43" max="43" width="8.140625" style="25" customWidth="1"/>
    <col min="44" max="46" width="8.7109375" style="25" bestFit="1" customWidth="1"/>
    <col min="47" max="47" width="7.140625" style="20" customWidth="1"/>
    <col min="48" max="48" width="10.42578125" style="19" bestFit="1" customWidth="1"/>
    <col min="49" max="49" width="12.28515625" style="19" bestFit="1" customWidth="1"/>
  </cols>
  <sheetData>
    <row r="1" spans="1:49" ht="15" x14ac:dyDescent="0.25">
      <c r="A1" s="412" t="s">
        <v>9</v>
      </c>
      <c r="B1" s="412" t="s">
        <v>24</v>
      </c>
      <c r="C1" s="412" t="s">
        <v>10</v>
      </c>
      <c r="D1" s="153" t="s">
        <v>11</v>
      </c>
      <c r="E1" s="153" t="s">
        <v>11</v>
      </c>
      <c r="F1" s="153" t="s">
        <v>11</v>
      </c>
      <c r="G1" s="153" t="s">
        <v>11</v>
      </c>
      <c r="H1" s="153" t="s">
        <v>11</v>
      </c>
      <c r="I1" s="153" t="s">
        <v>11</v>
      </c>
      <c r="J1" s="153" t="s">
        <v>11</v>
      </c>
      <c r="K1" s="153" t="s">
        <v>11</v>
      </c>
      <c r="L1" s="153" t="s">
        <v>11</v>
      </c>
      <c r="M1" s="153" t="s">
        <v>11</v>
      </c>
      <c r="N1" s="153" t="s">
        <v>11</v>
      </c>
      <c r="O1" s="153" t="s">
        <v>11</v>
      </c>
      <c r="P1" s="153" t="s">
        <v>11</v>
      </c>
      <c r="Q1" s="153" t="s">
        <v>11</v>
      </c>
      <c r="R1" s="153" t="s">
        <v>11</v>
      </c>
      <c r="S1" s="157" t="s">
        <v>11</v>
      </c>
      <c r="T1" s="157" t="s">
        <v>11</v>
      </c>
      <c r="U1" s="157" t="s">
        <v>11</v>
      </c>
      <c r="V1" s="157" t="s">
        <v>11</v>
      </c>
      <c r="W1" s="157" t="s">
        <v>11</v>
      </c>
      <c r="X1" s="157" t="s">
        <v>11</v>
      </c>
      <c r="Y1" s="157" t="s">
        <v>11</v>
      </c>
      <c r="Z1" s="157" t="s">
        <v>11</v>
      </c>
      <c r="AA1" s="157" t="s">
        <v>11</v>
      </c>
      <c r="AB1" s="157" t="s">
        <v>11</v>
      </c>
      <c r="AC1" s="140" t="s">
        <v>11</v>
      </c>
      <c r="AD1" s="140" t="s">
        <v>11</v>
      </c>
      <c r="AE1" s="140" t="s">
        <v>11</v>
      </c>
      <c r="AF1" s="140" t="s">
        <v>11</v>
      </c>
      <c r="AG1" s="140" t="s">
        <v>11</v>
      </c>
      <c r="AH1" s="132" t="s">
        <v>11</v>
      </c>
      <c r="AI1" s="132" t="s">
        <v>11</v>
      </c>
      <c r="AJ1" s="132" t="s">
        <v>11</v>
      </c>
      <c r="AK1" s="132" t="s">
        <v>11</v>
      </c>
      <c r="AL1" s="132" t="s">
        <v>11</v>
      </c>
      <c r="AM1" s="132" t="s">
        <v>11</v>
      </c>
      <c r="AN1" s="132" t="s">
        <v>11</v>
      </c>
      <c r="AO1" s="136" t="s">
        <v>11</v>
      </c>
      <c r="AP1" s="136" t="s">
        <v>11</v>
      </c>
      <c r="AQ1" s="136" t="s">
        <v>11</v>
      </c>
      <c r="AR1" s="136" t="s">
        <v>11</v>
      </c>
      <c r="AS1" s="136" t="s">
        <v>11</v>
      </c>
      <c r="AT1" s="136" t="s">
        <v>11</v>
      </c>
      <c r="AU1" s="406" t="s">
        <v>25</v>
      </c>
      <c r="AV1" s="816" t="s">
        <v>137</v>
      </c>
      <c r="AW1" s="915" t="s">
        <v>138</v>
      </c>
    </row>
    <row r="2" spans="1:49" ht="15.75" thickBot="1" x14ac:dyDescent="0.3">
      <c r="A2" s="413"/>
      <c r="B2" s="413"/>
      <c r="C2" s="413"/>
      <c r="D2" s="154" t="s">
        <v>23</v>
      </c>
      <c r="E2" s="154" t="s">
        <v>23</v>
      </c>
      <c r="F2" s="154" t="s">
        <v>23</v>
      </c>
      <c r="G2" s="154" t="s">
        <v>23</v>
      </c>
      <c r="H2" s="154" t="s">
        <v>23</v>
      </c>
      <c r="I2" s="154" t="s">
        <v>23</v>
      </c>
      <c r="J2" s="154" t="s">
        <v>23</v>
      </c>
      <c r="K2" s="154" t="s">
        <v>23</v>
      </c>
      <c r="L2" s="154" t="s">
        <v>23</v>
      </c>
      <c r="M2" s="154" t="s">
        <v>23</v>
      </c>
      <c r="N2" s="154" t="s">
        <v>23</v>
      </c>
      <c r="O2" s="154" t="s">
        <v>23</v>
      </c>
      <c r="P2" s="154" t="s">
        <v>23</v>
      </c>
      <c r="Q2" s="154" t="s">
        <v>23</v>
      </c>
      <c r="R2" s="154" t="s">
        <v>23</v>
      </c>
      <c r="S2" s="158" t="s">
        <v>23</v>
      </c>
      <c r="T2" s="158" t="s">
        <v>23</v>
      </c>
      <c r="U2" s="158" t="s">
        <v>23</v>
      </c>
      <c r="V2" s="158" t="s">
        <v>23</v>
      </c>
      <c r="W2" s="158" t="s">
        <v>23</v>
      </c>
      <c r="X2" s="158" t="s">
        <v>23</v>
      </c>
      <c r="Y2" s="158" t="s">
        <v>23</v>
      </c>
      <c r="Z2" s="158" t="s">
        <v>23</v>
      </c>
      <c r="AA2" s="158" t="s">
        <v>23</v>
      </c>
      <c r="AB2" s="158" t="s">
        <v>23</v>
      </c>
      <c r="AC2" s="141" t="s">
        <v>23</v>
      </c>
      <c r="AD2" s="141" t="s">
        <v>23</v>
      </c>
      <c r="AE2" s="141" t="s">
        <v>23</v>
      </c>
      <c r="AF2" s="141" t="s">
        <v>23</v>
      </c>
      <c r="AG2" s="141" t="s">
        <v>23</v>
      </c>
      <c r="AH2" s="133" t="s">
        <v>23</v>
      </c>
      <c r="AI2" s="133" t="s">
        <v>23</v>
      </c>
      <c r="AJ2" s="133" t="s">
        <v>23</v>
      </c>
      <c r="AK2" s="133" t="s">
        <v>23</v>
      </c>
      <c r="AL2" s="133" t="s">
        <v>23</v>
      </c>
      <c r="AM2" s="133" t="s">
        <v>23</v>
      </c>
      <c r="AN2" s="133" t="s">
        <v>23</v>
      </c>
      <c r="AO2" s="137" t="s">
        <v>23</v>
      </c>
      <c r="AP2" s="137" t="s">
        <v>23</v>
      </c>
      <c r="AQ2" s="137" t="s">
        <v>23</v>
      </c>
      <c r="AR2" s="137" t="s">
        <v>23</v>
      </c>
      <c r="AS2" s="137" t="s">
        <v>23</v>
      </c>
      <c r="AT2" s="137" t="s">
        <v>23</v>
      </c>
      <c r="AU2" s="407" t="s">
        <v>37</v>
      </c>
      <c r="AV2" s="816"/>
      <c r="AW2" s="915"/>
    </row>
    <row r="3" spans="1:49" ht="42" customHeight="1" thickBot="1" x14ac:dyDescent="0.3">
      <c r="A3" s="413"/>
      <c r="B3" s="413"/>
      <c r="C3" s="413"/>
      <c r="D3" s="155" t="s">
        <v>142</v>
      </c>
      <c r="E3" s="155" t="s">
        <v>72</v>
      </c>
      <c r="F3" s="155" t="s">
        <v>143</v>
      </c>
      <c r="G3" s="155" t="s">
        <v>73</v>
      </c>
      <c r="H3" s="155" t="s">
        <v>67</v>
      </c>
      <c r="I3" s="155" t="s">
        <v>144</v>
      </c>
      <c r="J3" s="155" t="s">
        <v>68</v>
      </c>
      <c r="K3" s="155" t="s">
        <v>145</v>
      </c>
      <c r="L3" s="155" t="s">
        <v>69</v>
      </c>
      <c r="M3" s="155" t="s">
        <v>146</v>
      </c>
      <c r="N3" s="155" t="s">
        <v>259</v>
      </c>
      <c r="O3" s="155" t="s">
        <v>70</v>
      </c>
      <c r="P3" s="155" t="s">
        <v>147</v>
      </c>
      <c r="Q3" s="155" t="s">
        <v>71</v>
      </c>
      <c r="R3" s="155" t="s">
        <v>148</v>
      </c>
      <c r="S3" s="159" t="s">
        <v>62</v>
      </c>
      <c r="T3" s="159" t="s">
        <v>155</v>
      </c>
      <c r="U3" s="159" t="s">
        <v>141</v>
      </c>
      <c r="V3" s="159" t="s">
        <v>156</v>
      </c>
      <c r="W3" s="159" t="s">
        <v>61</v>
      </c>
      <c r="X3" s="159" t="s">
        <v>63</v>
      </c>
      <c r="Y3" s="159" t="s">
        <v>64</v>
      </c>
      <c r="Z3" s="159" t="s">
        <v>260</v>
      </c>
      <c r="AA3" s="159" t="s">
        <v>65</v>
      </c>
      <c r="AB3" s="159" t="s">
        <v>66</v>
      </c>
      <c r="AC3" s="142" t="s">
        <v>157</v>
      </c>
      <c r="AD3" s="142" t="s">
        <v>75</v>
      </c>
      <c r="AE3" s="142" t="s">
        <v>76</v>
      </c>
      <c r="AF3" s="142" t="s">
        <v>77</v>
      </c>
      <c r="AG3" s="142" t="s">
        <v>78</v>
      </c>
      <c r="AH3" s="134" t="s">
        <v>318</v>
      </c>
      <c r="AI3" s="134" t="s">
        <v>319</v>
      </c>
      <c r="AJ3" s="134" t="s">
        <v>320</v>
      </c>
      <c r="AK3" s="134" t="s">
        <v>321</v>
      </c>
      <c r="AL3" s="134" t="s">
        <v>311</v>
      </c>
      <c r="AM3" s="134" t="s">
        <v>313</v>
      </c>
      <c r="AN3" s="134" t="s">
        <v>322</v>
      </c>
      <c r="AO3" s="138" t="s">
        <v>323</v>
      </c>
      <c r="AP3" s="138" t="s">
        <v>324</v>
      </c>
      <c r="AQ3" s="138" t="s">
        <v>325</v>
      </c>
      <c r="AR3" s="138" t="s">
        <v>310</v>
      </c>
      <c r="AS3" s="138" t="s">
        <v>312</v>
      </c>
      <c r="AT3" s="138" t="s">
        <v>314</v>
      </c>
      <c r="AU3" s="408" t="s">
        <v>160</v>
      </c>
    </row>
    <row r="4" spans="1:49" ht="18.75" thickBot="1" x14ac:dyDescent="0.3">
      <c r="A4" s="414"/>
      <c r="B4" s="414"/>
      <c r="C4" s="414"/>
      <c r="D4" s="156" t="s">
        <v>26</v>
      </c>
      <c r="E4" s="156" t="s">
        <v>26</v>
      </c>
      <c r="F4" s="156" t="s">
        <v>26</v>
      </c>
      <c r="G4" s="156" t="s">
        <v>26</v>
      </c>
      <c r="H4" s="156" t="s">
        <v>26</v>
      </c>
      <c r="I4" s="156" t="s">
        <v>26</v>
      </c>
      <c r="J4" s="156" t="s">
        <v>26</v>
      </c>
      <c r="K4" s="156" t="s">
        <v>26</v>
      </c>
      <c r="L4" s="156" t="s">
        <v>26</v>
      </c>
      <c r="M4" s="156" t="s">
        <v>26</v>
      </c>
      <c r="N4" s="156" t="s">
        <v>26</v>
      </c>
      <c r="O4" s="156" t="s">
        <v>26</v>
      </c>
      <c r="P4" s="156" t="s">
        <v>26</v>
      </c>
      <c r="Q4" s="156" t="s">
        <v>26</v>
      </c>
      <c r="R4" s="156" t="s">
        <v>26</v>
      </c>
      <c r="S4" s="160" t="s">
        <v>26</v>
      </c>
      <c r="T4" s="160" t="s">
        <v>26</v>
      </c>
      <c r="U4" s="160" t="s">
        <v>26</v>
      </c>
      <c r="V4" s="160" t="s">
        <v>26</v>
      </c>
      <c r="W4" s="160" t="s">
        <v>26</v>
      </c>
      <c r="X4" s="160" t="s">
        <v>26</v>
      </c>
      <c r="Y4" s="160" t="s">
        <v>26</v>
      </c>
      <c r="Z4" s="160" t="s">
        <v>26</v>
      </c>
      <c r="AA4" s="160" t="s">
        <v>26</v>
      </c>
      <c r="AB4" s="160" t="s">
        <v>26</v>
      </c>
      <c r="AC4" s="143" t="s">
        <v>26</v>
      </c>
      <c r="AD4" s="143" t="s">
        <v>26</v>
      </c>
      <c r="AE4" s="143" t="s">
        <v>26</v>
      </c>
      <c r="AF4" s="143" t="s">
        <v>26</v>
      </c>
      <c r="AG4" s="143" t="s">
        <v>26</v>
      </c>
      <c r="AH4" s="135" t="s">
        <v>26</v>
      </c>
      <c r="AI4" s="135" t="s">
        <v>26</v>
      </c>
      <c r="AJ4" s="135" t="s">
        <v>26</v>
      </c>
      <c r="AK4" s="135" t="s">
        <v>26</v>
      </c>
      <c r="AL4" s="135" t="s">
        <v>26</v>
      </c>
      <c r="AM4" s="135" t="s">
        <v>26</v>
      </c>
      <c r="AN4" s="135" t="s">
        <v>26</v>
      </c>
      <c r="AO4" s="139" t="s">
        <v>26</v>
      </c>
      <c r="AP4" s="139" t="s">
        <v>26</v>
      </c>
      <c r="AQ4" s="139" t="s">
        <v>26</v>
      </c>
      <c r="AR4" s="139" t="s">
        <v>26</v>
      </c>
      <c r="AS4" s="139" t="s">
        <v>26</v>
      </c>
      <c r="AT4" s="139" t="s">
        <v>26</v>
      </c>
      <c r="AU4" s="409" t="s">
        <v>26</v>
      </c>
      <c r="AV4" s="34" t="e">
        <f>AVERAGE(AU5:AU200)</f>
        <v>#DIV/0!</v>
      </c>
      <c r="AW4" s="31" t="e">
        <f>(STDEV(AU5:AU200))/AV4</f>
        <v>#DIV/0!</v>
      </c>
    </row>
    <row r="5" spans="1:49" x14ac:dyDescent="0.2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289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3"/>
    </row>
    <row r="6" spans="1:49" x14ac:dyDescent="0.2"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3"/>
    </row>
    <row r="7" spans="1:49" x14ac:dyDescent="0.2">
      <c r="AC7" s="32"/>
      <c r="AD7" s="32"/>
      <c r="AE7" s="32"/>
      <c r="AF7" s="32"/>
      <c r="AG7" s="32"/>
      <c r="AU7" s="33"/>
    </row>
    <row r="8" spans="1:49" x14ac:dyDescent="0.2">
      <c r="AC8" s="32"/>
      <c r="AD8" s="32"/>
      <c r="AE8" s="32"/>
      <c r="AF8" s="32"/>
      <c r="AG8" s="32"/>
      <c r="AU8" s="33"/>
    </row>
    <row r="9" spans="1:49" x14ac:dyDescent="0.2">
      <c r="AC9" s="32"/>
      <c r="AD9" s="32"/>
      <c r="AE9" s="32"/>
      <c r="AF9" s="32"/>
      <c r="AG9" s="32"/>
      <c r="AU9" s="33"/>
    </row>
    <row r="10" spans="1:49" x14ac:dyDescent="0.2">
      <c r="D10" s="32"/>
      <c r="E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U10" s="33"/>
    </row>
    <row r="11" spans="1:49" x14ac:dyDescent="0.2">
      <c r="D11" s="32"/>
      <c r="E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3"/>
    </row>
    <row r="12" spans="1:49" x14ac:dyDescent="0.2">
      <c r="D12" s="32"/>
      <c r="E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3"/>
    </row>
    <row r="13" spans="1:49" x14ac:dyDescent="0.2">
      <c r="D13" s="32"/>
      <c r="E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U13" s="33"/>
    </row>
    <row r="14" spans="1:49" x14ac:dyDescent="0.2"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U14" s="33"/>
    </row>
    <row r="15" spans="1:49" x14ac:dyDescent="0.2"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U15" s="33"/>
    </row>
    <row r="16" spans="1:49" x14ac:dyDescent="0.2"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U16" s="33"/>
    </row>
    <row r="17" spans="4:47" x14ac:dyDescent="0.2"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3"/>
    </row>
    <row r="18" spans="4:47" x14ac:dyDescent="0.2"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3"/>
    </row>
    <row r="19" spans="4:47" x14ac:dyDescent="0.2"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3"/>
    </row>
    <row r="20" spans="4:47" x14ac:dyDescent="0.2"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3"/>
    </row>
    <row r="21" spans="4:47" x14ac:dyDescent="0.2"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3"/>
    </row>
    <row r="22" spans="4:47" x14ac:dyDescent="0.2"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3"/>
    </row>
    <row r="23" spans="4:47" x14ac:dyDescent="0.2"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3"/>
    </row>
    <row r="24" spans="4:47" x14ac:dyDescent="0.2"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3"/>
    </row>
    <row r="25" spans="4:47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3"/>
    </row>
    <row r="26" spans="4:47" x14ac:dyDescent="0.2"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3"/>
    </row>
    <row r="27" spans="4:47" x14ac:dyDescent="0.2"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3"/>
    </row>
    <row r="28" spans="4:47" x14ac:dyDescent="0.2"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3"/>
    </row>
    <row r="29" spans="4:47" x14ac:dyDescent="0.2"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3"/>
    </row>
    <row r="30" spans="4:47" x14ac:dyDescent="0.2"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3"/>
    </row>
    <row r="31" spans="4:47" x14ac:dyDescent="0.2"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3"/>
    </row>
    <row r="32" spans="4:47" x14ac:dyDescent="0.2"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3"/>
    </row>
    <row r="33" spans="4:47" x14ac:dyDescent="0.2"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3"/>
    </row>
    <row r="34" spans="4:47" x14ac:dyDescent="0.2"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3"/>
    </row>
    <row r="35" spans="4:47" x14ac:dyDescent="0.2"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3"/>
    </row>
    <row r="36" spans="4:47" x14ac:dyDescent="0.2"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3"/>
    </row>
    <row r="37" spans="4:47" x14ac:dyDescent="0.2"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3"/>
    </row>
    <row r="38" spans="4:47" x14ac:dyDescent="0.2"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3"/>
    </row>
    <row r="39" spans="4:47" x14ac:dyDescent="0.2"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3"/>
    </row>
    <row r="40" spans="4:47" x14ac:dyDescent="0.2"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3"/>
    </row>
    <row r="41" spans="4:47" x14ac:dyDescent="0.2"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3"/>
    </row>
    <row r="42" spans="4:47" x14ac:dyDescent="0.2"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3"/>
    </row>
    <row r="43" spans="4:47" x14ac:dyDescent="0.2"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3"/>
    </row>
    <row r="44" spans="4:47" x14ac:dyDescent="0.2"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3"/>
    </row>
    <row r="45" spans="4:47" x14ac:dyDescent="0.2"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3"/>
    </row>
    <row r="46" spans="4:47" x14ac:dyDescent="0.2"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3"/>
    </row>
    <row r="47" spans="4:47" x14ac:dyDescent="0.2"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3"/>
    </row>
    <row r="48" spans="4:47" x14ac:dyDescent="0.2"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3"/>
    </row>
    <row r="49" spans="4:47" x14ac:dyDescent="0.2"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3"/>
    </row>
    <row r="50" spans="4:47" x14ac:dyDescent="0.2"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3"/>
    </row>
    <row r="51" spans="4:47" x14ac:dyDescent="0.2"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3"/>
    </row>
    <row r="52" spans="4:47" x14ac:dyDescent="0.2"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3"/>
    </row>
    <row r="53" spans="4:47" x14ac:dyDescent="0.2"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3"/>
    </row>
    <row r="54" spans="4:47" x14ac:dyDescent="0.2"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3"/>
    </row>
    <row r="55" spans="4:47" x14ac:dyDescent="0.2"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3"/>
    </row>
    <row r="56" spans="4:47" x14ac:dyDescent="0.2"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3"/>
    </row>
    <row r="57" spans="4:47" x14ac:dyDescent="0.2"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3"/>
    </row>
    <row r="58" spans="4:47" x14ac:dyDescent="0.2"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3"/>
    </row>
    <row r="59" spans="4:47" x14ac:dyDescent="0.2"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3"/>
    </row>
    <row r="60" spans="4:47" x14ac:dyDescent="0.2"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3"/>
    </row>
    <row r="61" spans="4:47" x14ac:dyDescent="0.2"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3"/>
    </row>
    <row r="62" spans="4:47" x14ac:dyDescent="0.2"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3"/>
    </row>
    <row r="63" spans="4:47" x14ac:dyDescent="0.2"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3"/>
    </row>
    <row r="64" spans="4:47" x14ac:dyDescent="0.2"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3"/>
    </row>
    <row r="65" spans="4:47" x14ac:dyDescent="0.2"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3"/>
    </row>
    <row r="66" spans="4:47" x14ac:dyDescent="0.2"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3"/>
    </row>
    <row r="67" spans="4:47" x14ac:dyDescent="0.2"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3"/>
    </row>
    <row r="68" spans="4:47" x14ac:dyDescent="0.2"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3"/>
    </row>
    <row r="69" spans="4:47" x14ac:dyDescent="0.2"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3"/>
    </row>
    <row r="70" spans="4:47" x14ac:dyDescent="0.2"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3"/>
    </row>
    <row r="71" spans="4:47" x14ac:dyDescent="0.2"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3"/>
    </row>
    <row r="72" spans="4:47" x14ac:dyDescent="0.2"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3"/>
    </row>
    <row r="73" spans="4:47" x14ac:dyDescent="0.2"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3"/>
    </row>
    <row r="74" spans="4:47" x14ac:dyDescent="0.2"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3"/>
    </row>
    <row r="75" spans="4:47" x14ac:dyDescent="0.2"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3"/>
    </row>
    <row r="76" spans="4:47" x14ac:dyDescent="0.2"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3"/>
    </row>
    <row r="77" spans="4:47" x14ac:dyDescent="0.2"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3"/>
    </row>
    <row r="78" spans="4:47" x14ac:dyDescent="0.2"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3"/>
    </row>
    <row r="79" spans="4:47" x14ac:dyDescent="0.2"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3"/>
    </row>
    <row r="80" spans="4:47" x14ac:dyDescent="0.2"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3"/>
    </row>
    <row r="81" spans="4:47" x14ac:dyDescent="0.2"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3"/>
    </row>
    <row r="82" spans="4:47" x14ac:dyDescent="0.2"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3"/>
    </row>
    <row r="83" spans="4:47" x14ac:dyDescent="0.2"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3"/>
    </row>
    <row r="84" spans="4:47" x14ac:dyDescent="0.2"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3"/>
    </row>
    <row r="85" spans="4:47" x14ac:dyDescent="0.2"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3"/>
    </row>
    <row r="86" spans="4:47" x14ac:dyDescent="0.2"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3"/>
    </row>
    <row r="87" spans="4:47" x14ac:dyDescent="0.2"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3"/>
    </row>
    <row r="88" spans="4:47" x14ac:dyDescent="0.2"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3"/>
    </row>
    <row r="89" spans="4:47" x14ac:dyDescent="0.2"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3"/>
    </row>
    <row r="90" spans="4:47" x14ac:dyDescent="0.2"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3"/>
    </row>
    <row r="91" spans="4:47" x14ac:dyDescent="0.2"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3"/>
    </row>
    <row r="92" spans="4:47" x14ac:dyDescent="0.2"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3"/>
    </row>
    <row r="93" spans="4:47" x14ac:dyDescent="0.2"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3"/>
    </row>
    <row r="94" spans="4:47" x14ac:dyDescent="0.2"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3"/>
    </row>
    <row r="95" spans="4:47" x14ac:dyDescent="0.2"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3"/>
    </row>
    <row r="96" spans="4:47" x14ac:dyDescent="0.2"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3"/>
    </row>
    <row r="97" spans="4:47" x14ac:dyDescent="0.2"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3"/>
    </row>
    <row r="98" spans="4:47" x14ac:dyDescent="0.2"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3"/>
    </row>
    <row r="99" spans="4:47" x14ac:dyDescent="0.2"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3"/>
    </row>
    <row r="100" spans="4:47" x14ac:dyDescent="0.2"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3"/>
    </row>
    <row r="101" spans="4:47" x14ac:dyDescent="0.2"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3"/>
    </row>
    <row r="102" spans="4:47" x14ac:dyDescent="0.2"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3"/>
    </row>
    <row r="103" spans="4:47" x14ac:dyDescent="0.2"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3"/>
    </row>
    <row r="104" spans="4:47" x14ac:dyDescent="0.2"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3"/>
    </row>
    <row r="105" spans="4:47" x14ac:dyDescent="0.2"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3"/>
    </row>
    <row r="106" spans="4:47" x14ac:dyDescent="0.2"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3"/>
    </row>
    <row r="107" spans="4:47" x14ac:dyDescent="0.2"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3"/>
    </row>
    <row r="108" spans="4:47" x14ac:dyDescent="0.2"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3"/>
    </row>
    <row r="109" spans="4:47" x14ac:dyDescent="0.2"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3"/>
    </row>
    <row r="110" spans="4:47" x14ac:dyDescent="0.2"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3"/>
    </row>
    <row r="111" spans="4:47" x14ac:dyDescent="0.2"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3"/>
    </row>
    <row r="112" spans="4:47" x14ac:dyDescent="0.2"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3"/>
    </row>
    <row r="113" spans="4:47" x14ac:dyDescent="0.2"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3"/>
    </row>
    <row r="114" spans="4:47" x14ac:dyDescent="0.2"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3"/>
    </row>
    <row r="115" spans="4:47" x14ac:dyDescent="0.2"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3"/>
    </row>
    <row r="116" spans="4:47" x14ac:dyDescent="0.2"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3"/>
    </row>
    <row r="117" spans="4:47" x14ac:dyDescent="0.2"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3"/>
    </row>
    <row r="118" spans="4:47" x14ac:dyDescent="0.2"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3"/>
    </row>
    <row r="119" spans="4:47" x14ac:dyDescent="0.2"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3"/>
    </row>
    <row r="120" spans="4:47" x14ac:dyDescent="0.2"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3"/>
    </row>
    <row r="121" spans="4:47" x14ac:dyDescent="0.2"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3"/>
    </row>
    <row r="122" spans="4:47" x14ac:dyDescent="0.2"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3"/>
    </row>
    <row r="123" spans="4:47" x14ac:dyDescent="0.2"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3"/>
    </row>
    <row r="124" spans="4:47" x14ac:dyDescent="0.2"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3"/>
    </row>
    <row r="125" spans="4:47" x14ac:dyDescent="0.2"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3"/>
    </row>
    <row r="126" spans="4:47" x14ac:dyDescent="0.2"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3"/>
    </row>
    <row r="127" spans="4:47" x14ac:dyDescent="0.2"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3"/>
    </row>
    <row r="128" spans="4:47" x14ac:dyDescent="0.2"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3"/>
    </row>
    <row r="129" spans="4:47" x14ac:dyDescent="0.2"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3"/>
    </row>
    <row r="130" spans="4:47" x14ac:dyDescent="0.2"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3"/>
    </row>
    <row r="131" spans="4:47" x14ac:dyDescent="0.2"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3"/>
    </row>
    <row r="132" spans="4:47" x14ac:dyDescent="0.2"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3"/>
    </row>
    <row r="133" spans="4:47" x14ac:dyDescent="0.2"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3"/>
    </row>
    <row r="134" spans="4:47" x14ac:dyDescent="0.2"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3"/>
    </row>
    <row r="135" spans="4:47" x14ac:dyDescent="0.2"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3"/>
    </row>
    <row r="136" spans="4:47" x14ac:dyDescent="0.2"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3"/>
    </row>
    <row r="137" spans="4:47" x14ac:dyDescent="0.2"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3"/>
    </row>
    <row r="138" spans="4:47" x14ac:dyDescent="0.2"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3"/>
    </row>
    <row r="139" spans="4:47" x14ac:dyDescent="0.2"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3"/>
    </row>
    <row r="140" spans="4:47" x14ac:dyDescent="0.2"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3"/>
    </row>
    <row r="141" spans="4:47" x14ac:dyDescent="0.2"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3"/>
    </row>
    <row r="142" spans="4:47" x14ac:dyDescent="0.2"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3"/>
    </row>
    <row r="143" spans="4:47" x14ac:dyDescent="0.2"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3"/>
    </row>
    <row r="144" spans="4:47" x14ac:dyDescent="0.2"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3"/>
    </row>
    <row r="145" spans="4:47" x14ac:dyDescent="0.2"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3"/>
    </row>
    <row r="146" spans="4:47" x14ac:dyDescent="0.2"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3"/>
    </row>
    <row r="147" spans="4:47" x14ac:dyDescent="0.2"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3"/>
    </row>
    <row r="148" spans="4:47" x14ac:dyDescent="0.2"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3"/>
    </row>
    <row r="149" spans="4:47" x14ac:dyDescent="0.2"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3"/>
    </row>
    <row r="150" spans="4:47" x14ac:dyDescent="0.2"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3"/>
    </row>
    <row r="151" spans="4:47" x14ac:dyDescent="0.2"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3"/>
    </row>
    <row r="152" spans="4:47" x14ac:dyDescent="0.2"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3"/>
    </row>
    <row r="153" spans="4:47" x14ac:dyDescent="0.2"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3"/>
    </row>
    <row r="154" spans="4:47" x14ac:dyDescent="0.2"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3"/>
    </row>
    <row r="155" spans="4:47" x14ac:dyDescent="0.2"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3"/>
    </row>
    <row r="156" spans="4:47" x14ac:dyDescent="0.2"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3"/>
    </row>
    <row r="157" spans="4:47" x14ac:dyDescent="0.2"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3"/>
    </row>
    <row r="158" spans="4:47" x14ac:dyDescent="0.2"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3"/>
    </row>
    <row r="159" spans="4:47" x14ac:dyDescent="0.2"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3"/>
    </row>
    <row r="160" spans="4:47" x14ac:dyDescent="0.2"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3"/>
    </row>
    <row r="161" spans="4:47" x14ac:dyDescent="0.2"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3"/>
    </row>
    <row r="162" spans="4:47" x14ac:dyDescent="0.2"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3"/>
    </row>
    <row r="163" spans="4:47" x14ac:dyDescent="0.2"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3"/>
    </row>
    <row r="164" spans="4:47" x14ac:dyDescent="0.2"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3"/>
    </row>
    <row r="165" spans="4:47" x14ac:dyDescent="0.2"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3"/>
    </row>
    <row r="166" spans="4:47" x14ac:dyDescent="0.2"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3"/>
    </row>
    <row r="167" spans="4:47" x14ac:dyDescent="0.2"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3"/>
    </row>
    <row r="168" spans="4:47" x14ac:dyDescent="0.2"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3"/>
    </row>
    <row r="169" spans="4:47" x14ac:dyDescent="0.2"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3"/>
    </row>
    <row r="170" spans="4:47" x14ac:dyDescent="0.2"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3"/>
    </row>
    <row r="171" spans="4:47" x14ac:dyDescent="0.2"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3"/>
    </row>
    <row r="172" spans="4:47" x14ac:dyDescent="0.2"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3"/>
    </row>
    <row r="173" spans="4:47" x14ac:dyDescent="0.2"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3"/>
    </row>
    <row r="174" spans="4:47" x14ac:dyDescent="0.2"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3"/>
    </row>
    <row r="175" spans="4:47" x14ac:dyDescent="0.2"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3"/>
    </row>
    <row r="176" spans="4:47" x14ac:dyDescent="0.2"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3"/>
    </row>
    <row r="177" spans="4:47" x14ac:dyDescent="0.2"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3"/>
    </row>
    <row r="178" spans="4:47" x14ac:dyDescent="0.2"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3"/>
    </row>
    <row r="179" spans="4:47" x14ac:dyDescent="0.2"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3"/>
    </row>
    <row r="180" spans="4:47" x14ac:dyDescent="0.2"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3"/>
    </row>
    <row r="181" spans="4:47" x14ac:dyDescent="0.2"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3"/>
    </row>
    <row r="182" spans="4:47" x14ac:dyDescent="0.2"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3"/>
    </row>
    <row r="183" spans="4:47" x14ac:dyDescent="0.2"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3"/>
    </row>
    <row r="184" spans="4:47" x14ac:dyDescent="0.2"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3"/>
    </row>
    <row r="185" spans="4:47" x14ac:dyDescent="0.2"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3"/>
    </row>
    <row r="186" spans="4:47" x14ac:dyDescent="0.2"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3"/>
    </row>
    <row r="187" spans="4:47" x14ac:dyDescent="0.2"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3"/>
    </row>
    <row r="188" spans="4:47" x14ac:dyDescent="0.2"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3"/>
    </row>
    <row r="189" spans="4:47" x14ac:dyDescent="0.2"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3"/>
    </row>
    <row r="190" spans="4:47" x14ac:dyDescent="0.2"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3"/>
    </row>
    <row r="191" spans="4:47" x14ac:dyDescent="0.2"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3"/>
    </row>
    <row r="192" spans="4:47" x14ac:dyDescent="0.2"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3"/>
    </row>
    <row r="193" spans="4:47" x14ac:dyDescent="0.2"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3"/>
    </row>
    <row r="194" spans="4:47" x14ac:dyDescent="0.2"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3"/>
    </row>
    <row r="195" spans="4:47" x14ac:dyDescent="0.2"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3"/>
    </row>
    <row r="196" spans="4:47" x14ac:dyDescent="0.2"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3"/>
    </row>
    <row r="197" spans="4:47" x14ac:dyDescent="0.2"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3"/>
    </row>
    <row r="198" spans="4:47" x14ac:dyDescent="0.2"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3"/>
    </row>
    <row r="199" spans="4:47" x14ac:dyDescent="0.2"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3"/>
    </row>
    <row r="200" spans="4:47" x14ac:dyDescent="0.2"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3"/>
    </row>
    <row r="201" spans="4:47" x14ac:dyDescent="0.2"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3"/>
    </row>
    <row r="202" spans="4:47" x14ac:dyDescent="0.2"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3"/>
    </row>
    <row r="203" spans="4:47" x14ac:dyDescent="0.2"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3"/>
    </row>
    <row r="204" spans="4:47" x14ac:dyDescent="0.2"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3"/>
    </row>
    <row r="205" spans="4:47" x14ac:dyDescent="0.2"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3"/>
    </row>
    <row r="206" spans="4:47" x14ac:dyDescent="0.2"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3"/>
    </row>
    <row r="207" spans="4:47" x14ac:dyDescent="0.2"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3"/>
    </row>
    <row r="208" spans="4:47" x14ac:dyDescent="0.2"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3"/>
    </row>
    <row r="209" spans="4:47" x14ac:dyDescent="0.2"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3"/>
    </row>
    <row r="210" spans="4:47" x14ac:dyDescent="0.2"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3"/>
    </row>
    <row r="211" spans="4:47" x14ac:dyDescent="0.2"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3"/>
    </row>
    <row r="212" spans="4:47" x14ac:dyDescent="0.2"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3"/>
    </row>
    <row r="213" spans="4:47" x14ac:dyDescent="0.2"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3"/>
    </row>
    <row r="214" spans="4:47" x14ac:dyDescent="0.2"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3"/>
    </row>
    <row r="215" spans="4:47" x14ac:dyDescent="0.2"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3"/>
    </row>
    <row r="216" spans="4:47" x14ac:dyDescent="0.2"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3"/>
    </row>
    <row r="217" spans="4:47" x14ac:dyDescent="0.2"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3"/>
    </row>
    <row r="218" spans="4:47" x14ac:dyDescent="0.2"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3"/>
    </row>
    <row r="219" spans="4:47" x14ac:dyDescent="0.2"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3"/>
    </row>
    <row r="220" spans="4:47" x14ac:dyDescent="0.2"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3"/>
    </row>
    <row r="221" spans="4:47" x14ac:dyDescent="0.2"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3"/>
    </row>
    <row r="222" spans="4:47" x14ac:dyDescent="0.2"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3"/>
    </row>
    <row r="223" spans="4:47" x14ac:dyDescent="0.2"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3"/>
    </row>
    <row r="224" spans="4:47" x14ac:dyDescent="0.2"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3"/>
    </row>
    <row r="225" spans="4:47" x14ac:dyDescent="0.2"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3"/>
    </row>
    <row r="226" spans="4:47" x14ac:dyDescent="0.2"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3"/>
    </row>
    <row r="227" spans="4:47" x14ac:dyDescent="0.2"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3"/>
    </row>
    <row r="228" spans="4:47" x14ac:dyDescent="0.2"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3"/>
    </row>
    <row r="229" spans="4:47" x14ac:dyDescent="0.2"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3"/>
    </row>
    <row r="230" spans="4:47" x14ac:dyDescent="0.2"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3"/>
    </row>
    <row r="231" spans="4:47" x14ac:dyDescent="0.2"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3"/>
    </row>
    <row r="232" spans="4:47" x14ac:dyDescent="0.2"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3"/>
    </row>
    <row r="233" spans="4:47" x14ac:dyDescent="0.2"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3"/>
    </row>
    <row r="234" spans="4:47" x14ac:dyDescent="0.2"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3"/>
    </row>
    <row r="235" spans="4:47" x14ac:dyDescent="0.2"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3"/>
    </row>
    <row r="236" spans="4:47" x14ac:dyDescent="0.2"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3"/>
    </row>
    <row r="237" spans="4:47" x14ac:dyDescent="0.2"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3"/>
    </row>
    <row r="238" spans="4:47" x14ac:dyDescent="0.2"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3"/>
    </row>
    <row r="239" spans="4:47" x14ac:dyDescent="0.2"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3"/>
    </row>
    <row r="240" spans="4:47" x14ac:dyDescent="0.2"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3"/>
    </row>
    <row r="241" spans="4:47" x14ac:dyDescent="0.2"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3"/>
    </row>
    <row r="242" spans="4:47" x14ac:dyDescent="0.2"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3"/>
    </row>
    <row r="243" spans="4:47" x14ac:dyDescent="0.2"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3"/>
    </row>
    <row r="244" spans="4:47" x14ac:dyDescent="0.2"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3"/>
    </row>
    <row r="245" spans="4:47" x14ac:dyDescent="0.2"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3"/>
    </row>
    <row r="246" spans="4:47" x14ac:dyDescent="0.2"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3"/>
    </row>
    <row r="247" spans="4:47" x14ac:dyDescent="0.2"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3"/>
    </row>
    <row r="248" spans="4:47" x14ac:dyDescent="0.2"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3"/>
    </row>
    <row r="249" spans="4:47" x14ac:dyDescent="0.2"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3"/>
    </row>
    <row r="250" spans="4:47" x14ac:dyDescent="0.2"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3"/>
    </row>
    <row r="251" spans="4:47" x14ac:dyDescent="0.2"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3"/>
    </row>
    <row r="252" spans="4:47" x14ac:dyDescent="0.2"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3"/>
    </row>
    <row r="253" spans="4:47" x14ac:dyDescent="0.2"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3"/>
    </row>
    <row r="254" spans="4:47" x14ac:dyDescent="0.2"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3"/>
    </row>
    <row r="255" spans="4:47" x14ac:dyDescent="0.2"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3"/>
    </row>
    <row r="256" spans="4:47" x14ac:dyDescent="0.2"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3"/>
    </row>
    <row r="257" spans="4:47" x14ac:dyDescent="0.2"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3"/>
    </row>
    <row r="258" spans="4:47" x14ac:dyDescent="0.2"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3"/>
    </row>
    <row r="259" spans="4:47" x14ac:dyDescent="0.2"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3"/>
    </row>
    <row r="260" spans="4:47" x14ac:dyDescent="0.2"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3"/>
    </row>
    <row r="261" spans="4:47" x14ac:dyDescent="0.2"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3"/>
    </row>
    <row r="262" spans="4:47" x14ac:dyDescent="0.2"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3"/>
    </row>
    <row r="263" spans="4:47" x14ac:dyDescent="0.2"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3"/>
    </row>
    <row r="264" spans="4:47" x14ac:dyDescent="0.2"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3"/>
    </row>
    <row r="265" spans="4:47" x14ac:dyDescent="0.2"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3"/>
    </row>
    <row r="266" spans="4:47" x14ac:dyDescent="0.2"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3"/>
    </row>
    <row r="267" spans="4:47" x14ac:dyDescent="0.2"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3"/>
    </row>
    <row r="268" spans="4:47" x14ac:dyDescent="0.2"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3"/>
    </row>
    <row r="269" spans="4:47" x14ac:dyDescent="0.2"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3"/>
    </row>
    <row r="270" spans="4:47" x14ac:dyDescent="0.2"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3"/>
    </row>
    <row r="271" spans="4:47" x14ac:dyDescent="0.2"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3"/>
    </row>
    <row r="272" spans="4:47" x14ac:dyDescent="0.2"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3"/>
    </row>
    <row r="273" spans="4:47" x14ac:dyDescent="0.2"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3"/>
    </row>
    <row r="274" spans="4:47" x14ac:dyDescent="0.2"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3"/>
    </row>
    <row r="275" spans="4:47" x14ac:dyDescent="0.2"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3"/>
    </row>
    <row r="276" spans="4:47" x14ac:dyDescent="0.2"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3"/>
    </row>
    <row r="277" spans="4:47" x14ac:dyDescent="0.2"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3"/>
    </row>
    <row r="278" spans="4:47" x14ac:dyDescent="0.2"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3"/>
    </row>
    <row r="279" spans="4:47" x14ac:dyDescent="0.2"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3"/>
    </row>
    <row r="280" spans="4:47" x14ac:dyDescent="0.2"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3"/>
    </row>
    <row r="281" spans="4:47" x14ac:dyDescent="0.2"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3"/>
    </row>
    <row r="282" spans="4:47" x14ac:dyDescent="0.2"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3"/>
    </row>
    <row r="283" spans="4:47" x14ac:dyDescent="0.2"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3"/>
    </row>
    <row r="284" spans="4:47" x14ac:dyDescent="0.2"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3"/>
    </row>
    <row r="285" spans="4:47" x14ac:dyDescent="0.2"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3"/>
    </row>
    <row r="286" spans="4:47" x14ac:dyDescent="0.2"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3"/>
    </row>
    <row r="287" spans="4:47" x14ac:dyDescent="0.2"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3"/>
    </row>
    <row r="288" spans="4:47" x14ac:dyDescent="0.2"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3"/>
    </row>
    <row r="289" spans="4:47" x14ac:dyDescent="0.2"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3"/>
    </row>
    <row r="290" spans="4:47" x14ac:dyDescent="0.2"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3"/>
    </row>
    <row r="291" spans="4:47" x14ac:dyDescent="0.2"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3"/>
    </row>
    <row r="292" spans="4:47" x14ac:dyDescent="0.2"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3"/>
    </row>
    <row r="293" spans="4:47" x14ac:dyDescent="0.2"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3"/>
    </row>
    <row r="294" spans="4:47" x14ac:dyDescent="0.2"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3"/>
    </row>
    <row r="295" spans="4:47" x14ac:dyDescent="0.2"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3"/>
    </row>
    <row r="296" spans="4:47" x14ac:dyDescent="0.2"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3"/>
    </row>
    <row r="297" spans="4:47" x14ac:dyDescent="0.2"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3"/>
    </row>
    <row r="298" spans="4:47" x14ac:dyDescent="0.2"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3"/>
    </row>
    <row r="299" spans="4:47" x14ac:dyDescent="0.2"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3"/>
    </row>
    <row r="300" spans="4:47" x14ac:dyDescent="0.2"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3"/>
    </row>
    <row r="301" spans="4:47" x14ac:dyDescent="0.2"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3"/>
    </row>
    <row r="302" spans="4:47" x14ac:dyDescent="0.2"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3"/>
    </row>
    <row r="303" spans="4:47" x14ac:dyDescent="0.2"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3"/>
    </row>
    <row r="304" spans="4:47" x14ac:dyDescent="0.2"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3"/>
    </row>
    <row r="305" spans="4:47" x14ac:dyDescent="0.2"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3"/>
    </row>
    <row r="306" spans="4:47" x14ac:dyDescent="0.2"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3"/>
    </row>
    <row r="307" spans="4:47" x14ac:dyDescent="0.2"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3"/>
    </row>
    <row r="308" spans="4:47" x14ac:dyDescent="0.2"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3"/>
    </row>
    <row r="309" spans="4:47" x14ac:dyDescent="0.2"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3"/>
    </row>
    <row r="310" spans="4:47" x14ac:dyDescent="0.2"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3"/>
    </row>
    <row r="311" spans="4:47" x14ac:dyDescent="0.2"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3"/>
    </row>
  </sheetData>
  <customSheetViews>
    <customSheetView guid="{5E68BFAA-02A3-468A-8EFD-948021A5A5EC}" scale="85">
      <pageMargins left="0.75" right="0.75" top="1" bottom="1" header="0.5" footer="0.5"/>
      <pageSetup orientation="portrait" verticalDpi="0" r:id="rId1"/>
      <headerFooter alignWithMargins="0"/>
    </customSheetView>
  </customSheetViews>
  <mergeCells count="2">
    <mergeCell ref="AV1:AV2"/>
    <mergeCell ref="AW1:AW2"/>
  </mergeCells>
  <phoneticPr fontId="1" type="noConversion"/>
  <pageMargins left="0.75" right="0.75" top="1" bottom="1" header="0.5" footer="0.5"/>
  <pageSetup orientation="portrait" verticalDpi="0" r:id="rId2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T136"/>
  <sheetViews>
    <sheetView zoomScale="85" zoomScaleNormal="85" workbookViewId="0">
      <selection activeCell="N46" sqref="N46"/>
    </sheetView>
  </sheetViews>
  <sheetFormatPr defaultRowHeight="12.75" x14ac:dyDescent="0.2"/>
  <cols>
    <col min="1" max="1" width="6.42578125" customWidth="1"/>
    <col min="2" max="2" width="10.5703125" customWidth="1"/>
    <col min="3" max="3" width="16.42578125" style="1" customWidth="1"/>
    <col min="4" max="4" width="12.140625" style="1" bestFit="1" customWidth="1"/>
    <col min="5" max="5" width="12" style="1" customWidth="1"/>
    <col min="6" max="6" width="14.140625" style="1" customWidth="1"/>
    <col min="7" max="7" width="10.85546875" style="1" customWidth="1"/>
    <col min="8" max="8" width="12.7109375" style="1" customWidth="1"/>
    <col min="9" max="9" width="10.85546875" style="1" customWidth="1"/>
    <col min="10" max="10" width="14.42578125" style="131" customWidth="1"/>
    <col min="11" max="11" width="11.28515625" style="131" customWidth="1"/>
    <col min="12" max="12" width="12.28515625" style="131" customWidth="1"/>
    <col min="13" max="13" width="13.28515625" style="131" customWidth="1"/>
    <col min="14" max="14" width="12.28515625" style="131" customWidth="1"/>
    <col min="15" max="15" width="12.5703125" style="1" customWidth="1"/>
    <col min="16" max="16" width="9" style="1" customWidth="1"/>
    <col min="17" max="17" width="10.140625" style="1" bestFit="1" customWidth="1"/>
    <col min="18" max="18" width="14.140625" style="267" customWidth="1"/>
    <col min="19" max="19" width="18.7109375" style="267" customWidth="1"/>
    <col min="20" max="20" width="14" style="267" bestFit="1" customWidth="1"/>
  </cols>
  <sheetData>
    <row r="1" spans="1:20" ht="15" x14ac:dyDescent="0.25">
      <c r="A1" s="397" t="s">
        <v>9</v>
      </c>
      <c r="B1" s="398" t="s">
        <v>24</v>
      </c>
      <c r="C1" s="399" t="s">
        <v>10</v>
      </c>
      <c r="D1" s="150" t="s">
        <v>158</v>
      </c>
      <c r="E1" s="144" t="s">
        <v>158</v>
      </c>
      <c r="F1" s="144" t="s">
        <v>158</v>
      </c>
      <c r="G1" s="144" t="s">
        <v>158</v>
      </c>
      <c r="H1" s="144" t="s">
        <v>158</v>
      </c>
      <c r="I1" s="144" t="s">
        <v>158</v>
      </c>
      <c r="J1" s="147" t="s">
        <v>158</v>
      </c>
      <c r="K1" s="147" t="s">
        <v>158</v>
      </c>
      <c r="L1" s="147" t="s">
        <v>158</v>
      </c>
      <c r="M1" s="147" t="s">
        <v>158</v>
      </c>
      <c r="N1" s="147" t="s">
        <v>158</v>
      </c>
      <c r="O1" s="147" t="s">
        <v>158</v>
      </c>
      <c r="P1" s="406" t="s">
        <v>25</v>
      </c>
      <c r="Q1"/>
    </row>
    <row r="2" spans="1:20" ht="15.75" thickBot="1" x14ac:dyDescent="0.3">
      <c r="A2" s="400"/>
      <c r="B2" s="401"/>
      <c r="C2" s="402"/>
      <c r="D2" s="151" t="s">
        <v>23</v>
      </c>
      <c r="E2" s="145" t="s">
        <v>23</v>
      </c>
      <c r="F2" s="145" t="s">
        <v>23</v>
      </c>
      <c r="G2" s="151" t="s">
        <v>23</v>
      </c>
      <c r="H2" s="145" t="s">
        <v>23</v>
      </c>
      <c r="I2" s="145" t="s">
        <v>23</v>
      </c>
      <c r="J2" s="148" t="s">
        <v>23</v>
      </c>
      <c r="K2" s="148" t="s">
        <v>23</v>
      </c>
      <c r="L2" s="148" t="s">
        <v>23</v>
      </c>
      <c r="M2" s="148" t="s">
        <v>23</v>
      </c>
      <c r="N2" s="148" t="s">
        <v>23</v>
      </c>
      <c r="O2" s="148" t="s">
        <v>23</v>
      </c>
      <c r="P2" s="407" t="s">
        <v>37</v>
      </c>
      <c r="Q2"/>
    </row>
    <row r="3" spans="1:20" ht="15.75" thickBot="1" x14ac:dyDescent="0.3">
      <c r="A3" s="400"/>
      <c r="B3" s="401"/>
      <c r="C3" s="402"/>
      <c r="D3" s="152" t="s">
        <v>273</v>
      </c>
      <c r="E3" s="146" t="s">
        <v>272</v>
      </c>
      <c r="F3" s="146" t="s">
        <v>271</v>
      </c>
      <c r="G3" s="146" t="s">
        <v>270</v>
      </c>
      <c r="H3" s="146" t="s">
        <v>268</v>
      </c>
      <c r="I3" s="146" t="s">
        <v>159</v>
      </c>
      <c r="J3" s="149" t="s">
        <v>266</v>
      </c>
      <c r="K3" s="149" t="s">
        <v>265</v>
      </c>
      <c r="L3" s="149" t="s">
        <v>264</v>
      </c>
      <c r="M3" s="149" t="s">
        <v>263</v>
      </c>
      <c r="N3" s="149" t="s">
        <v>261</v>
      </c>
      <c r="O3" s="149" t="s">
        <v>262</v>
      </c>
      <c r="P3" s="408" t="s">
        <v>160</v>
      </c>
      <c r="Q3"/>
    </row>
    <row r="4" spans="1:20" ht="26.25" thickBot="1" x14ac:dyDescent="0.3">
      <c r="A4" s="403"/>
      <c r="B4" s="404"/>
      <c r="C4" s="405"/>
      <c r="D4" s="152" t="s">
        <v>26</v>
      </c>
      <c r="E4" s="146" t="s">
        <v>26</v>
      </c>
      <c r="F4" s="146" t="s">
        <v>26</v>
      </c>
      <c r="G4" s="146" t="s">
        <v>26</v>
      </c>
      <c r="H4" s="146" t="s">
        <v>26</v>
      </c>
      <c r="I4" s="146" t="s">
        <v>26</v>
      </c>
      <c r="J4" s="149" t="s">
        <v>26</v>
      </c>
      <c r="K4" s="149" t="s">
        <v>26</v>
      </c>
      <c r="L4" s="149" t="s">
        <v>26</v>
      </c>
      <c r="M4" s="149" t="s">
        <v>26</v>
      </c>
      <c r="N4" s="149" t="s">
        <v>26</v>
      </c>
      <c r="O4" s="149" t="s">
        <v>26</v>
      </c>
      <c r="P4" s="409" t="s">
        <v>26</v>
      </c>
      <c r="Q4"/>
      <c r="R4" s="410" t="s">
        <v>299</v>
      </c>
      <c r="S4" s="410" t="s">
        <v>300</v>
      </c>
      <c r="T4" s="411" t="s">
        <v>39</v>
      </c>
    </row>
    <row r="5" spans="1:20" x14ac:dyDescent="0.2">
      <c r="C5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/>
      <c r="S5" s="268">
        <f>SUM(D5:O5)</f>
        <v>0</v>
      </c>
      <c r="T5" s="268" t="e">
        <f>(R5-S5)/R5*100</f>
        <v>#DIV/0!</v>
      </c>
    </row>
    <row r="6" spans="1:20" x14ac:dyDescent="0.2">
      <c r="C6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/>
      <c r="S6" s="268">
        <f t="shared" ref="S6:S40" si="0">SUM(D6:O6)</f>
        <v>0</v>
      </c>
      <c r="T6" s="268" t="e">
        <f t="shared" ref="T6:T40" si="1">(R6-S6)/R6*100</f>
        <v>#DIV/0!</v>
      </c>
    </row>
    <row r="7" spans="1:20" x14ac:dyDescent="0.2">
      <c r="C7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/>
      <c r="S7" s="268">
        <f t="shared" si="0"/>
        <v>0</v>
      </c>
      <c r="T7" s="268" t="e">
        <f t="shared" si="1"/>
        <v>#DIV/0!</v>
      </c>
    </row>
    <row r="8" spans="1:20" x14ac:dyDescent="0.2"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S8" s="268">
        <f t="shared" si="0"/>
        <v>0</v>
      </c>
      <c r="T8" s="268" t="e">
        <f t="shared" si="1"/>
        <v>#DIV/0!</v>
      </c>
    </row>
    <row r="9" spans="1:20" x14ac:dyDescent="0.2"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S9" s="268">
        <f t="shared" si="0"/>
        <v>0</v>
      </c>
      <c r="T9" s="268" t="e">
        <f t="shared" si="1"/>
        <v>#DIV/0!</v>
      </c>
    </row>
    <row r="10" spans="1:20" x14ac:dyDescent="0.2"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S10" s="268">
        <f t="shared" si="0"/>
        <v>0</v>
      </c>
      <c r="T10" s="268" t="e">
        <f t="shared" si="1"/>
        <v>#DIV/0!</v>
      </c>
    </row>
    <row r="11" spans="1:20" x14ac:dyDescent="0.2"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S11" s="268">
        <f t="shared" si="0"/>
        <v>0</v>
      </c>
      <c r="T11" s="268" t="e">
        <f t="shared" si="1"/>
        <v>#DIV/0!</v>
      </c>
    </row>
    <row r="12" spans="1:20" x14ac:dyDescent="0.2"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S12" s="268">
        <f t="shared" si="0"/>
        <v>0</v>
      </c>
      <c r="T12" s="268" t="e">
        <f t="shared" si="1"/>
        <v>#DIV/0!</v>
      </c>
    </row>
    <row r="13" spans="1:20" x14ac:dyDescent="0.2"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S13" s="268">
        <f t="shared" si="0"/>
        <v>0</v>
      </c>
      <c r="T13" s="268" t="e">
        <f t="shared" si="1"/>
        <v>#DIV/0!</v>
      </c>
    </row>
    <row r="14" spans="1:20" x14ac:dyDescent="0.2"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S14" s="268">
        <f t="shared" si="0"/>
        <v>0</v>
      </c>
      <c r="T14" s="268" t="e">
        <f t="shared" si="1"/>
        <v>#DIV/0!</v>
      </c>
    </row>
    <row r="15" spans="1:20" x14ac:dyDescent="0.2"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S15" s="268">
        <f t="shared" si="0"/>
        <v>0</v>
      </c>
      <c r="T15" s="268" t="e">
        <f t="shared" si="1"/>
        <v>#DIV/0!</v>
      </c>
    </row>
    <row r="16" spans="1:20" x14ac:dyDescent="0.2"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S16" s="268">
        <f t="shared" si="0"/>
        <v>0</v>
      </c>
      <c r="T16" s="268" t="e">
        <f t="shared" si="1"/>
        <v>#DIV/0!</v>
      </c>
    </row>
    <row r="17" spans="4:20" x14ac:dyDescent="0.2"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S17" s="268">
        <f t="shared" si="0"/>
        <v>0</v>
      </c>
      <c r="T17" s="268" t="e">
        <f t="shared" si="1"/>
        <v>#DIV/0!</v>
      </c>
    </row>
    <row r="18" spans="4:20" x14ac:dyDescent="0.2"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S18" s="268">
        <f t="shared" si="0"/>
        <v>0</v>
      </c>
      <c r="T18" s="268" t="e">
        <f t="shared" si="1"/>
        <v>#DIV/0!</v>
      </c>
    </row>
    <row r="19" spans="4:20" x14ac:dyDescent="0.2"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S19" s="268">
        <f t="shared" si="0"/>
        <v>0</v>
      </c>
      <c r="T19" s="268" t="e">
        <f t="shared" si="1"/>
        <v>#DIV/0!</v>
      </c>
    </row>
    <row r="20" spans="4:20" x14ac:dyDescent="0.2"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S20" s="268">
        <f t="shared" si="0"/>
        <v>0</v>
      </c>
      <c r="T20" s="268" t="e">
        <f t="shared" si="1"/>
        <v>#DIV/0!</v>
      </c>
    </row>
    <row r="21" spans="4:20" x14ac:dyDescent="0.2"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S21" s="268">
        <f t="shared" si="0"/>
        <v>0</v>
      </c>
      <c r="T21" s="268" t="e">
        <f t="shared" si="1"/>
        <v>#DIV/0!</v>
      </c>
    </row>
    <row r="22" spans="4:20" x14ac:dyDescent="0.2"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S22" s="268">
        <f t="shared" si="0"/>
        <v>0</v>
      </c>
      <c r="T22" s="268" t="e">
        <f t="shared" si="1"/>
        <v>#DIV/0!</v>
      </c>
    </row>
    <row r="23" spans="4:20" x14ac:dyDescent="0.2"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S23" s="268">
        <f t="shared" si="0"/>
        <v>0</v>
      </c>
      <c r="T23" s="268" t="e">
        <f t="shared" si="1"/>
        <v>#DIV/0!</v>
      </c>
    </row>
    <row r="24" spans="4:20" x14ac:dyDescent="0.2"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S24" s="268">
        <f t="shared" si="0"/>
        <v>0</v>
      </c>
      <c r="T24" s="268" t="e">
        <f t="shared" si="1"/>
        <v>#DIV/0!</v>
      </c>
    </row>
    <row r="25" spans="4:20" x14ac:dyDescent="0.2"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S25" s="268">
        <f t="shared" si="0"/>
        <v>0</v>
      </c>
      <c r="T25" s="268" t="e">
        <f t="shared" si="1"/>
        <v>#DIV/0!</v>
      </c>
    </row>
    <row r="26" spans="4:20" x14ac:dyDescent="0.2"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S26" s="268">
        <f t="shared" si="0"/>
        <v>0</v>
      </c>
      <c r="T26" s="268" t="e">
        <f t="shared" si="1"/>
        <v>#DIV/0!</v>
      </c>
    </row>
    <row r="27" spans="4:20" x14ac:dyDescent="0.2"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S27" s="268">
        <f t="shared" si="0"/>
        <v>0</v>
      </c>
      <c r="T27" s="268" t="e">
        <f t="shared" si="1"/>
        <v>#DIV/0!</v>
      </c>
    </row>
    <row r="28" spans="4:20" x14ac:dyDescent="0.2"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S28" s="268">
        <f t="shared" si="0"/>
        <v>0</v>
      </c>
      <c r="T28" s="268" t="e">
        <f t="shared" si="1"/>
        <v>#DIV/0!</v>
      </c>
    </row>
    <row r="29" spans="4:20" x14ac:dyDescent="0.2"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S29" s="268">
        <f t="shared" si="0"/>
        <v>0</v>
      </c>
      <c r="T29" s="268" t="e">
        <f t="shared" si="1"/>
        <v>#DIV/0!</v>
      </c>
    </row>
    <row r="30" spans="4:20" x14ac:dyDescent="0.2"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S30" s="268">
        <f t="shared" si="0"/>
        <v>0</v>
      </c>
      <c r="T30" s="268" t="e">
        <f t="shared" si="1"/>
        <v>#DIV/0!</v>
      </c>
    </row>
    <row r="31" spans="4:20" x14ac:dyDescent="0.2"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S31" s="268">
        <f t="shared" si="0"/>
        <v>0</v>
      </c>
      <c r="T31" s="268" t="e">
        <f t="shared" si="1"/>
        <v>#DIV/0!</v>
      </c>
    </row>
    <row r="32" spans="4:20" x14ac:dyDescent="0.2"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S32" s="268">
        <f t="shared" si="0"/>
        <v>0</v>
      </c>
      <c r="T32" s="268" t="e">
        <f t="shared" si="1"/>
        <v>#DIV/0!</v>
      </c>
    </row>
    <row r="33" spans="4:20" x14ac:dyDescent="0.2"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S33" s="268">
        <f t="shared" si="0"/>
        <v>0</v>
      </c>
      <c r="T33" s="268" t="e">
        <f t="shared" si="1"/>
        <v>#DIV/0!</v>
      </c>
    </row>
    <row r="34" spans="4:20" x14ac:dyDescent="0.2"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S34" s="268">
        <f t="shared" si="0"/>
        <v>0</v>
      </c>
      <c r="T34" s="268" t="e">
        <f t="shared" si="1"/>
        <v>#DIV/0!</v>
      </c>
    </row>
    <row r="35" spans="4:20" x14ac:dyDescent="0.2"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S35" s="268">
        <f t="shared" si="0"/>
        <v>0</v>
      </c>
      <c r="T35" s="268" t="e">
        <f t="shared" si="1"/>
        <v>#DIV/0!</v>
      </c>
    </row>
    <row r="36" spans="4:20" x14ac:dyDescent="0.2"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S36" s="268">
        <f t="shared" si="0"/>
        <v>0</v>
      </c>
      <c r="T36" s="268" t="e">
        <f t="shared" si="1"/>
        <v>#DIV/0!</v>
      </c>
    </row>
    <row r="37" spans="4:20" x14ac:dyDescent="0.2"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S37" s="268">
        <f t="shared" si="0"/>
        <v>0</v>
      </c>
      <c r="T37" s="268" t="e">
        <f t="shared" si="1"/>
        <v>#DIV/0!</v>
      </c>
    </row>
    <row r="38" spans="4:20" x14ac:dyDescent="0.2"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S38" s="268">
        <f t="shared" si="0"/>
        <v>0</v>
      </c>
      <c r="T38" s="268" t="e">
        <f t="shared" si="1"/>
        <v>#DIV/0!</v>
      </c>
    </row>
    <row r="39" spans="4:20" x14ac:dyDescent="0.2"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S39" s="268">
        <f t="shared" si="0"/>
        <v>0</v>
      </c>
      <c r="T39" s="268" t="e">
        <f t="shared" si="1"/>
        <v>#DIV/0!</v>
      </c>
    </row>
    <row r="40" spans="4:20" x14ac:dyDescent="0.2"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S40" s="268">
        <f t="shared" si="0"/>
        <v>0</v>
      </c>
      <c r="T40" s="268" t="e">
        <f t="shared" si="1"/>
        <v>#DIV/0!</v>
      </c>
    </row>
    <row r="41" spans="4:20" x14ac:dyDescent="0.2"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  <row r="42" spans="4:20" x14ac:dyDescent="0.2"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4:20" x14ac:dyDescent="0.2"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pans="4:20" x14ac:dyDescent="0.2"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4:20" x14ac:dyDescent="0.2"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4:20" x14ac:dyDescent="0.2"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4:20" x14ac:dyDescent="0.2"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4:20" x14ac:dyDescent="0.2"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  <row r="49" spans="4:16" x14ac:dyDescent="0.2"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</row>
    <row r="50" spans="4:16" x14ac:dyDescent="0.2"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</row>
    <row r="51" spans="4:16" x14ac:dyDescent="0.2"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</row>
    <row r="52" spans="4:16" x14ac:dyDescent="0.2"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4:16" x14ac:dyDescent="0.2"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</row>
    <row r="54" spans="4:16" x14ac:dyDescent="0.2"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</row>
    <row r="55" spans="4:16" x14ac:dyDescent="0.2"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4:16" x14ac:dyDescent="0.2"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</row>
    <row r="57" spans="4:16" x14ac:dyDescent="0.2"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</row>
    <row r="58" spans="4:16" x14ac:dyDescent="0.2"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</row>
    <row r="59" spans="4:16" x14ac:dyDescent="0.2"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</row>
    <row r="60" spans="4:16" x14ac:dyDescent="0.2"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</row>
    <row r="61" spans="4:16" x14ac:dyDescent="0.2"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</row>
    <row r="62" spans="4:16" x14ac:dyDescent="0.2"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</row>
    <row r="63" spans="4:16" x14ac:dyDescent="0.2"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</row>
    <row r="64" spans="4:16" x14ac:dyDescent="0.2"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</row>
    <row r="65" spans="4:16" x14ac:dyDescent="0.2"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</row>
    <row r="66" spans="4:16" x14ac:dyDescent="0.2"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</row>
    <row r="67" spans="4:16" x14ac:dyDescent="0.2"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</row>
    <row r="68" spans="4:16" x14ac:dyDescent="0.2"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</row>
    <row r="69" spans="4:16" x14ac:dyDescent="0.2"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</row>
    <row r="70" spans="4:16" x14ac:dyDescent="0.2"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</row>
    <row r="71" spans="4:16" x14ac:dyDescent="0.2"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</row>
    <row r="72" spans="4:16" x14ac:dyDescent="0.2"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</row>
    <row r="73" spans="4:16" x14ac:dyDescent="0.2"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</row>
    <row r="74" spans="4:16" x14ac:dyDescent="0.2"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</row>
    <row r="75" spans="4:16" x14ac:dyDescent="0.2"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</row>
    <row r="76" spans="4:16" x14ac:dyDescent="0.2"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</row>
    <row r="77" spans="4:16" x14ac:dyDescent="0.2"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</row>
    <row r="78" spans="4:16" x14ac:dyDescent="0.2"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4:16" x14ac:dyDescent="0.2"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4:16" x14ac:dyDescent="0.2"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4:16" x14ac:dyDescent="0.2"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4:16" x14ac:dyDescent="0.2"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4:16" x14ac:dyDescent="0.2"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4:16" x14ac:dyDescent="0.2"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4:16" x14ac:dyDescent="0.2"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4:16" x14ac:dyDescent="0.2"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4:16" x14ac:dyDescent="0.2"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4:16" x14ac:dyDescent="0.2"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4:16" x14ac:dyDescent="0.2"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4:16" x14ac:dyDescent="0.2"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4:16" x14ac:dyDescent="0.2"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4:16" x14ac:dyDescent="0.2"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4:16" x14ac:dyDescent="0.2"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4:16" x14ac:dyDescent="0.2"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4:16" x14ac:dyDescent="0.2"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4:16" x14ac:dyDescent="0.2"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4:16" x14ac:dyDescent="0.2"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4:16" x14ac:dyDescent="0.2"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4:16" x14ac:dyDescent="0.2"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4:16" x14ac:dyDescent="0.2"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4:16" x14ac:dyDescent="0.2"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4:16" x14ac:dyDescent="0.2"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4:16" x14ac:dyDescent="0.2"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4:16" x14ac:dyDescent="0.2"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4:16" x14ac:dyDescent="0.2"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4:16" x14ac:dyDescent="0.2"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4:16" x14ac:dyDescent="0.2"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4:16" x14ac:dyDescent="0.2"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4:16" x14ac:dyDescent="0.2"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4:16" x14ac:dyDescent="0.2"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4:16" x14ac:dyDescent="0.2"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  <row r="112" spans="4:16" x14ac:dyDescent="0.2"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</row>
    <row r="113" spans="4:16" x14ac:dyDescent="0.2"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</row>
    <row r="114" spans="4:16" x14ac:dyDescent="0.2"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</row>
    <row r="115" spans="4:16" x14ac:dyDescent="0.2"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</row>
    <row r="116" spans="4:16" x14ac:dyDescent="0.2"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</row>
    <row r="117" spans="4:16" x14ac:dyDescent="0.2"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</row>
    <row r="118" spans="4:16" x14ac:dyDescent="0.2"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</row>
    <row r="119" spans="4:16" x14ac:dyDescent="0.2"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</row>
    <row r="120" spans="4:16" x14ac:dyDescent="0.2"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</row>
    <row r="121" spans="4:16" x14ac:dyDescent="0.2"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</row>
    <row r="122" spans="4:16" x14ac:dyDescent="0.2"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</row>
    <row r="123" spans="4:16" x14ac:dyDescent="0.2"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</row>
    <row r="124" spans="4:16" x14ac:dyDescent="0.2"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</row>
    <row r="125" spans="4:16" x14ac:dyDescent="0.2"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</row>
    <row r="126" spans="4:16" x14ac:dyDescent="0.2"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</row>
    <row r="127" spans="4:16" x14ac:dyDescent="0.2"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</row>
    <row r="128" spans="4:16" x14ac:dyDescent="0.2"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</row>
    <row r="129" spans="4:16" x14ac:dyDescent="0.2"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</row>
    <row r="130" spans="4:16" x14ac:dyDescent="0.2"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</row>
    <row r="131" spans="4:16" x14ac:dyDescent="0.2"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</row>
    <row r="132" spans="4:16" x14ac:dyDescent="0.2"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</row>
    <row r="133" spans="4:16" x14ac:dyDescent="0.2"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</row>
    <row r="134" spans="4:16" x14ac:dyDescent="0.2"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</row>
    <row r="135" spans="4:16" x14ac:dyDescent="0.2"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</row>
    <row r="136" spans="4:16" x14ac:dyDescent="0.2"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</row>
  </sheetData>
  <customSheetViews>
    <customSheetView guid="{5E68BFAA-02A3-468A-8EFD-948021A5A5EC}" scale="85">
      <selection activeCell="B12" sqref="B12"/>
      <pageMargins left="0.75" right="0.75" top="1" bottom="1" header="0.5" footer="0.5"/>
      <pageSetup orientation="portrait" horizontalDpi="0" verticalDpi="0" r:id="rId1"/>
      <headerFooter alignWithMargins="0"/>
    </customSheetView>
  </customSheetViews>
  <phoneticPr fontId="1" type="noConversion"/>
  <pageMargins left="0.75" right="0.75" top="1" bottom="1" header="0.5" footer="0.5"/>
  <pageSetup orientation="portrait" horizontalDpi="0" verticalDpi="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31"/>
  <sheetViews>
    <sheetView zoomScaleNormal="100" workbookViewId="0">
      <selection activeCell="C14" sqref="C14"/>
    </sheetView>
  </sheetViews>
  <sheetFormatPr defaultRowHeight="18" x14ac:dyDescent="0.25"/>
  <cols>
    <col min="1" max="1" width="4.5703125" style="100" customWidth="1"/>
    <col min="2" max="2" width="30.85546875" customWidth="1"/>
    <col min="3" max="3" width="48" style="95" customWidth="1"/>
    <col min="4" max="4" width="36.85546875" customWidth="1"/>
  </cols>
  <sheetData>
    <row r="1" spans="1:3" ht="15.75" x14ac:dyDescent="0.2">
      <c r="A1" s="735" t="s">
        <v>196</v>
      </c>
      <c r="B1" s="736"/>
      <c r="C1" s="737"/>
    </row>
    <row r="2" spans="1:3" ht="18" customHeight="1" x14ac:dyDescent="0.2">
      <c r="A2" s="738" t="s">
        <v>274</v>
      </c>
      <c r="B2" s="739"/>
      <c r="C2" s="740"/>
    </row>
    <row r="3" spans="1:3" s="38" customFormat="1" ht="18" customHeight="1" thickBot="1" x14ac:dyDescent="0.25">
      <c r="A3" s="741" t="s">
        <v>199</v>
      </c>
      <c r="B3" s="742"/>
      <c r="C3" s="743"/>
    </row>
    <row r="4" spans="1:3" s="38" customFormat="1" ht="18.75" customHeight="1" thickBot="1" x14ac:dyDescent="0.25">
      <c r="A4" s="386"/>
      <c r="B4" s="387"/>
      <c r="C4" s="388" t="s">
        <v>360</v>
      </c>
    </row>
    <row r="5" spans="1:3" ht="25.5" customHeight="1" x14ac:dyDescent="0.2">
      <c r="A5" s="389">
        <v>1</v>
      </c>
      <c r="B5" s="390" t="s">
        <v>179</v>
      </c>
      <c r="C5" s="379" t="s">
        <v>393</v>
      </c>
    </row>
    <row r="6" spans="1:3" s="38" customFormat="1" ht="25.5" customHeight="1" x14ac:dyDescent="0.2">
      <c r="A6" s="391">
        <v>2</v>
      </c>
      <c r="B6" s="392" t="s">
        <v>180</v>
      </c>
      <c r="C6" s="380" t="s">
        <v>394</v>
      </c>
    </row>
    <row r="7" spans="1:3" s="38" customFormat="1" ht="25.5" customHeight="1" thickBot="1" x14ac:dyDescent="0.25">
      <c r="A7" s="391">
        <v>3</v>
      </c>
      <c r="B7" s="392" t="s">
        <v>2</v>
      </c>
      <c r="C7" s="380" t="s">
        <v>395</v>
      </c>
    </row>
    <row r="8" spans="1:3" ht="18" customHeight="1" thickBot="1" x14ac:dyDescent="0.25">
      <c r="A8" s="730"/>
      <c r="B8" s="731"/>
      <c r="C8" s="732"/>
    </row>
    <row r="9" spans="1:3" s="38" customFormat="1" ht="25.5" customHeight="1" x14ac:dyDescent="0.2">
      <c r="A9" s="391">
        <v>4</v>
      </c>
      <c r="B9" s="392" t="s">
        <v>182</v>
      </c>
      <c r="C9" s="380" t="s">
        <v>396</v>
      </c>
    </row>
    <row r="10" spans="1:3" s="38" customFormat="1" ht="25.5" customHeight="1" x14ac:dyDescent="0.2">
      <c r="A10" s="391">
        <v>5</v>
      </c>
      <c r="B10" s="392" t="s">
        <v>181</v>
      </c>
      <c r="C10" s="659">
        <v>41768</v>
      </c>
    </row>
    <row r="11" spans="1:3" s="38" customFormat="1" ht="25.5" customHeight="1" x14ac:dyDescent="0.2">
      <c r="A11" s="391">
        <v>6</v>
      </c>
      <c r="B11" s="392" t="s">
        <v>183</v>
      </c>
      <c r="C11" s="380" t="s">
        <v>397</v>
      </c>
    </row>
    <row r="12" spans="1:3" s="38" customFormat="1" ht="25.5" customHeight="1" thickBot="1" x14ac:dyDescent="0.25">
      <c r="A12" s="393">
        <v>7</v>
      </c>
      <c r="B12" s="394" t="s">
        <v>1</v>
      </c>
      <c r="C12" s="381" t="s">
        <v>398</v>
      </c>
    </row>
    <row r="13" spans="1:3" s="38" customFormat="1" ht="18" customHeight="1" thickBot="1" x14ac:dyDescent="0.25">
      <c r="A13" s="744" t="s">
        <v>197</v>
      </c>
      <c r="B13" s="745"/>
      <c r="C13" s="746"/>
    </row>
    <row r="14" spans="1:3" s="38" customFormat="1" ht="25.5" customHeight="1" x14ac:dyDescent="0.2">
      <c r="A14" s="389">
        <v>8</v>
      </c>
      <c r="B14" s="390" t="s">
        <v>185</v>
      </c>
      <c r="C14" s="379">
        <v>8</v>
      </c>
    </row>
    <row r="15" spans="1:3" s="38" customFormat="1" ht="25.5" customHeight="1" x14ac:dyDescent="0.2">
      <c r="A15" s="391">
        <v>9</v>
      </c>
      <c r="B15" s="392" t="s">
        <v>193</v>
      </c>
      <c r="C15" s="380" t="s">
        <v>216</v>
      </c>
    </row>
    <row r="16" spans="1:3" s="38" customFormat="1" ht="25.5" customHeight="1" x14ac:dyDescent="0.2">
      <c r="A16" s="391">
        <v>10</v>
      </c>
      <c r="B16" s="392" t="s">
        <v>218</v>
      </c>
      <c r="C16" s="380" t="s">
        <v>60</v>
      </c>
    </row>
    <row r="17" spans="1:3" s="38" customFormat="1" ht="25.5" customHeight="1" x14ac:dyDescent="0.2">
      <c r="A17" s="391" t="s">
        <v>187</v>
      </c>
      <c r="B17" s="392" t="s">
        <v>194</v>
      </c>
      <c r="C17" s="380" t="s">
        <v>399</v>
      </c>
    </row>
    <row r="18" spans="1:3" s="38" customFormat="1" ht="25.5" customHeight="1" x14ac:dyDescent="0.2">
      <c r="A18" s="391" t="s">
        <v>188</v>
      </c>
      <c r="B18" s="392" t="s">
        <v>189</v>
      </c>
      <c r="C18" s="380" t="s">
        <v>400</v>
      </c>
    </row>
    <row r="19" spans="1:3" s="38" customFormat="1" ht="25.5" customHeight="1" thickBot="1" x14ac:dyDescent="0.25">
      <c r="A19" s="393">
        <v>12</v>
      </c>
      <c r="B19" s="395" t="s">
        <v>231</v>
      </c>
      <c r="C19" s="381"/>
    </row>
    <row r="20" spans="1:3" s="38" customFormat="1" ht="18" customHeight="1" thickBot="1" x14ac:dyDescent="0.25">
      <c r="A20" s="744" t="s">
        <v>198</v>
      </c>
      <c r="B20" s="745"/>
      <c r="C20" s="746"/>
    </row>
    <row r="21" spans="1:3" s="38" customFormat="1" ht="25.5" customHeight="1" x14ac:dyDescent="0.2">
      <c r="A21" s="389">
        <v>13</v>
      </c>
      <c r="B21" s="390" t="s">
        <v>186</v>
      </c>
      <c r="C21" s="379">
        <v>14</v>
      </c>
    </row>
    <row r="22" spans="1:3" s="38" customFormat="1" ht="25.5" customHeight="1" x14ac:dyDescent="0.2">
      <c r="A22" s="391">
        <v>14</v>
      </c>
      <c r="B22" s="392" t="s">
        <v>195</v>
      </c>
      <c r="C22" s="380" t="s">
        <v>45</v>
      </c>
    </row>
    <row r="23" spans="1:3" s="38" customFormat="1" ht="25.5" customHeight="1" x14ac:dyDescent="0.2">
      <c r="A23" s="391" t="s">
        <v>190</v>
      </c>
      <c r="B23" s="392" t="s">
        <v>184</v>
      </c>
      <c r="C23" s="380" t="s">
        <v>399</v>
      </c>
    </row>
    <row r="24" spans="1:3" s="38" customFormat="1" ht="25.5" customHeight="1" thickBot="1" x14ac:dyDescent="0.25">
      <c r="A24" s="393" t="s">
        <v>191</v>
      </c>
      <c r="B24" s="394" t="s">
        <v>189</v>
      </c>
      <c r="C24" s="381" t="s">
        <v>400</v>
      </c>
    </row>
    <row r="25" spans="1:3" s="38" customFormat="1" ht="18" customHeight="1" thickBot="1" x14ac:dyDescent="0.25">
      <c r="A25" s="730"/>
      <c r="B25" s="731"/>
      <c r="C25" s="732"/>
    </row>
    <row r="26" spans="1:3" s="38" customFormat="1" ht="25.5" customHeight="1" thickBot="1" x14ac:dyDescent="0.25">
      <c r="A26" s="396">
        <v>16</v>
      </c>
      <c r="B26" s="733" t="s">
        <v>363</v>
      </c>
      <c r="C26" s="734"/>
    </row>
    <row r="27" spans="1:3" ht="18" customHeight="1" x14ac:dyDescent="0.2">
      <c r="A27" s="721"/>
      <c r="B27" s="722"/>
      <c r="C27" s="723"/>
    </row>
    <row r="28" spans="1:3" ht="18" customHeight="1" x14ac:dyDescent="0.2">
      <c r="A28" s="724"/>
      <c r="B28" s="725"/>
      <c r="C28" s="726"/>
    </row>
    <row r="29" spans="1:3" ht="18" customHeight="1" x14ac:dyDescent="0.2">
      <c r="A29" s="724"/>
      <c r="B29" s="725"/>
      <c r="C29" s="726"/>
    </row>
    <row r="30" spans="1:3" ht="18" customHeight="1" x14ac:dyDescent="0.2">
      <c r="A30" s="724"/>
      <c r="B30" s="725"/>
      <c r="C30" s="726"/>
    </row>
    <row r="31" spans="1:3" ht="18" customHeight="1" thickBot="1" x14ac:dyDescent="0.25">
      <c r="A31" s="727"/>
      <c r="B31" s="728"/>
      <c r="C31" s="729"/>
    </row>
  </sheetData>
  <mergeCells count="9">
    <mergeCell ref="A27:C31"/>
    <mergeCell ref="A25:C25"/>
    <mergeCell ref="B26:C26"/>
    <mergeCell ref="A1:C1"/>
    <mergeCell ref="A2:C2"/>
    <mergeCell ref="A3:C3"/>
    <mergeCell ref="A13:C13"/>
    <mergeCell ref="A8:C8"/>
    <mergeCell ref="A20:C20"/>
  </mergeCells>
  <dataValidations count="4">
    <dataValidation type="list" allowBlank="1" showInputMessage="1" showErrorMessage="1" sqref="C15">
      <formula1>"Fermentation Broth, Esterified Feedstocks, Non-Esterified Feedstocks"</formula1>
    </dataValidation>
    <dataValidation type="list" allowBlank="1" showInputMessage="1" showErrorMessage="1" sqref="C16">
      <formula1>"G1, G2,"</formula1>
    </dataValidation>
    <dataValidation type="list" allowBlank="1" showInputMessage="1" showErrorMessage="1" sqref="C17">
      <formula1>"ARROWHEAD, DARWIN, SIERRA, ALPINE, YPD"</formula1>
    </dataValidation>
    <dataValidation type="list" allowBlank="1" showInputMessage="1" showErrorMessage="1" sqref="C22">
      <formula1>"L1, L2, L3,"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195"/>
  <sheetViews>
    <sheetView tabSelected="1" workbookViewId="0">
      <selection activeCell="H17" sqref="H17"/>
    </sheetView>
  </sheetViews>
  <sheetFormatPr defaultColWidth="9.140625" defaultRowHeight="12.75" x14ac:dyDescent="0.2"/>
  <cols>
    <col min="1" max="1" width="8.28515625" style="10" customWidth="1"/>
    <col min="2" max="2" width="8" style="10" customWidth="1"/>
    <col min="3" max="3" width="7" style="10" customWidth="1"/>
    <col min="4" max="4" width="6.5703125" style="10" bestFit="1" customWidth="1"/>
    <col min="5" max="5" width="7.5703125" style="10" bestFit="1" customWidth="1"/>
    <col min="6" max="6" width="16.140625" style="10" bestFit="1" customWidth="1"/>
    <col min="7" max="7" width="10.5703125" style="10" customWidth="1"/>
    <col min="8" max="8" width="11" style="10" customWidth="1"/>
    <col min="9" max="9" width="15.28515625" style="10" customWidth="1"/>
    <col min="10" max="10" width="4" style="59" customWidth="1"/>
    <col min="11" max="11" width="10.42578125" style="502" customWidth="1"/>
    <col min="12" max="12" width="9.28515625" style="10" customWidth="1"/>
    <col min="13" max="13" width="12.140625" style="10" customWidth="1"/>
    <col min="14" max="14" width="32.5703125" style="10" customWidth="1"/>
    <col min="15" max="15" width="12.85546875" style="10" customWidth="1"/>
    <col min="16" max="16" width="1.5703125" style="38" customWidth="1"/>
    <col min="17" max="17" width="2.5703125" style="10" customWidth="1"/>
    <col min="18" max="18" width="15.7109375" style="10" customWidth="1"/>
    <col min="19" max="19" width="9.140625" style="10"/>
    <col min="20" max="20" width="0.85546875" style="10" customWidth="1"/>
    <col min="21" max="21" width="10.28515625" style="10" customWidth="1"/>
    <col min="22" max="16384" width="9.140625" style="10"/>
  </cols>
  <sheetData>
    <row r="1" spans="1:27" ht="77.25" customHeight="1" thickBot="1" x14ac:dyDescent="0.25">
      <c r="A1" s="750" t="s">
        <v>372</v>
      </c>
      <c r="B1" s="751"/>
      <c r="C1" s="751"/>
      <c r="D1" s="751"/>
      <c r="E1" s="751"/>
      <c r="F1" s="751"/>
      <c r="G1" s="751"/>
      <c r="H1" s="751"/>
      <c r="I1" s="751"/>
      <c r="J1" s="38"/>
      <c r="K1" s="752" t="s">
        <v>365</v>
      </c>
      <c r="L1" s="752"/>
      <c r="M1" s="752"/>
      <c r="N1" s="752"/>
      <c r="O1" s="752"/>
      <c r="P1" s="10"/>
    </row>
    <row r="2" spans="1:27" ht="23.25" customHeight="1" thickBot="1" x14ac:dyDescent="0.35">
      <c r="A2" s="756" t="s">
        <v>371</v>
      </c>
      <c r="B2" s="757"/>
      <c r="C2" s="757"/>
      <c r="D2" s="757"/>
      <c r="E2" s="757"/>
      <c r="F2" s="757"/>
      <c r="G2" s="757"/>
      <c r="H2" s="757"/>
      <c r="I2" s="758"/>
      <c r="J2" s="490"/>
      <c r="K2" s="747" t="s">
        <v>210</v>
      </c>
      <c r="L2" s="748"/>
      <c r="M2" s="748"/>
      <c r="N2" s="748"/>
      <c r="O2" s="749"/>
      <c r="P2" s="318"/>
      <c r="R2" s="747" t="s">
        <v>210</v>
      </c>
      <c r="S2" s="748"/>
      <c r="T2" s="748"/>
      <c r="U2" s="748"/>
      <c r="V2" s="749"/>
    </row>
    <row r="3" spans="1:27" s="431" customFormat="1" ht="36.75" customHeight="1" thickBot="1" x14ac:dyDescent="0.3">
      <c r="A3" s="459" t="s">
        <v>366</v>
      </c>
      <c r="B3" s="459" t="s">
        <v>33</v>
      </c>
      <c r="C3" s="459" t="s">
        <v>34</v>
      </c>
      <c r="D3" s="459" t="s">
        <v>35</v>
      </c>
      <c r="E3" s="459" t="s">
        <v>36</v>
      </c>
      <c r="F3" s="459" t="s">
        <v>367</v>
      </c>
      <c r="G3" s="459" t="s">
        <v>368</v>
      </c>
      <c r="H3" s="459" t="s">
        <v>369</v>
      </c>
      <c r="I3" s="459" t="s">
        <v>370</v>
      </c>
      <c r="J3" s="491"/>
      <c r="K3" s="483" t="s">
        <v>135</v>
      </c>
      <c r="L3" s="638" t="s">
        <v>139</v>
      </c>
      <c r="M3" s="481" t="s">
        <v>48</v>
      </c>
      <c r="N3" s="488" t="s">
        <v>3</v>
      </c>
      <c r="O3" s="482" t="s">
        <v>57</v>
      </c>
      <c r="P3" s="131"/>
      <c r="Q3" s="18"/>
      <c r="R3" s="512" t="s">
        <v>361</v>
      </c>
      <c r="S3" s="487" t="s">
        <v>140</v>
      </c>
      <c r="T3" s="753"/>
      <c r="U3" s="645" t="s">
        <v>139</v>
      </c>
      <c r="V3" s="503" t="s">
        <v>140</v>
      </c>
      <c r="W3" s="432"/>
      <c r="X3" s="432"/>
      <c r="Y3" s="432"/>
      <c r="Z3" s="432"/>
      <c r="AA3" s="432"/>
    </row>
    <row r="4" spans="1:27" s="57" customFormat="1" ht="12.75" customHeight="1" thickBot="1" x14ac:dyDescent="0.25">
      <c r="A4" s="473" t="s">
        <v>401</v>
      </c>
      <c r="B4" s="473" t="s">
        <v>398</v>
      </c>
      <c r="C4" s="473" t="s">
        <v>404</v>
      </c>
      <c r="D4" s="473" t="s">
        <v>409</v>
      </c>
      <c r="E4" s="473">
        <v>1</v>
      </c>
      <c r="F4" s="475">
        <f>H4-G4</f>
        <v>0.98450000000000004</v>
      </c>
      <c r="G4" s="475">
        <v>0</v>
      </c>
      <c r="H4" s="476">
        <v>0.98450000000000004</v>
      </c>
      <c r="I4" s="493">
        <v>0</v>
      </c>
      <c r="J4" s="492"/>
      <c r="K4" s="496"/>
      <c r="L4" s="639">
        <v>1</v>
      </c>
      <c r="M4" s="60">
        <f>'Analytical Only (GL-Sub)'!K1</f>
        <v>0</v>
      </c>
      <c r="N4" s="61" t="str">
        <f>CONCATENATE(L4,"_",M4,"_",A4,"_",B4,"_",C4,"_",D4,"_",E4)</f>
        <v>1_0_140506_sAA2178_300L_14.5_1</v>
      </c>
      <c r="O4" s="62">
        <f t="shared" ref="O4:O35" si="0">K4/F4</f>
        <v>0</v>
      </c>
      <c r="P4" s="36"/>
      <c r="R4" s="484" t="s">
        <v>362</v>
      </c>
      <c r="S4" s="513">
        <v>6</v>
      </c>
      <c r="T4" s="754"/>
      <c r="U4" s="646"/>
      <c r="V4" s="507"/>
      <c r="W4" s="93"/>
      <c r="X4" s="93"/>
      <c r="Y4" s="93"/>
      <c r="Z4" s="93"/>
    </row>
    <row r="5" spans="1:27" s="59" customFormat="1" ht="12.75" customHeight="1" thickBot="1" x14ac:dyDescent="0.25">
      <c r="A5" s="474" t="str">
        <f>A4</f>
        <v>140506</v>
      </c>
      <c r="B5" s="474" t="s">
        <v>398</v>
      </c>
      <c r="C5" s="474" t="s">
        <v>404</v>
      </c>
      <c r="D5" s="474" t="s">
        <v>410</v>
      </c>
      <c r="E5" s="471">
        <v>2</v>
      </c>
      <c r="F5" s="477">
        <f t="shared" ref="F5:F68" si="1">H5-G5</f>
        <v>0.96560000000000001</v>
      </c>
      <c r="G5" s="477">
        <v>0</v>
      </c>
      <c r="H5" s="478">
        <v>0.96560000000000001</v>
      </c>
      <c r="I5" s="494">
        <v>20</v>
      </c>
      <c r="J5" s="50"/>
      <c r="K5" s="497"/>
      <c r="L5" s="640">
        <v>2</v>
      </c>
      <c r="M5" s="63">
        <f>M4</f>
        <v>0</v>
      </c>
      <c r="N5" s="64" t="str">
        <f t="shared" ref="N5:N36" si="2">CONCATENATE(L5,"_",M5,"_",A5,"_",B5,"_",C5,"_",D5,"_",E5)</f>
        <v>2_0_140506_sAA2178_300L_20.5_2</v>
      </c>
      <c r="O5" s="65">
        <f t="shared" si="0"/>
        <v>0</v>
      </c>
      <c r="P5" s="58"/>
      <c r="R5" s="485">
        <v>30</v>
      </c>
      <c r="S5" s="514">
        <v>8</v>
      </c>
      <c r="T5" s="754"/>
      <c r="U5" s="647"/>
      <c r="V5" s="508"/>
      <c r="W5" s="52"/>
      <c r="X5" s="52"/>
      <c r="Y5" s="52"/>
      <c r="Z5" s="52"/>
    </row>
    <row r="6" spans="1:27" s="59" customFormat="1" ht="12.75" customHeight="1" thickBot="1" x14ac:dyDescent="0.25">
      <c r="A6" s="474" t="str">
        <f>A4</f>
        <v>140506</v>
      </c>
      <c r="B6" s="474" t="s">
        <v>398</v>
      </c>
      <c r="C6" s="471" t="s">
        <v>404</v>
      </c>
      <c r="D6" s="474" t="s">
        <v>411</v>
      </c>
      <c r="E6" s="471">
        <v>3</v>
      </c>
      <c r="F6" s="477">
        <f t="shared" si="1"/>
        <v>0.97789999999999999</v>
      </c>
      <c r="G6" s="477">
        <v>0</v>
      </c>
      <c r="H6" s="478">
        <v>0.97789999999999999</v>
      </c>
      <c r="I6" s="494">
        <v>30</v>
      </c>
      <c r="J6" s="50"/>
      <c r="K6" s="497"/>
      <c r="L6" s="640">
        <v>3</v>
      </c>
      <c r="M6" s="63">
        <f>M4</f>
        <v>0</v>
      </c>
      <c r="N6" s="64" t="str">
        <f t="shared" si="2"/>
        <v>3_0_140506_sAA2178_300L_26.5_3</v>
      </c>
      <c r="O6" s="65">
        <f t="shared" si="0"/>
        <v>0</v>
      </c>
      <c r="P6" s="58"/>
      <c r="R6" s="485">
        <v>40</v>
      </c>
      <c r="S6" s="514">
        <v>10</v>
      </c>
      <c r="T6" s="754"/>
      <c r="U6" s="648"/>
      <c r="V6" s="509"/>
      <c r="W6" s="52"/>
      <c r="X6" s="52"/>
      <c r="Y6" s="52"/>
      <c r="Z6" s="52"/>
    </row>
    <row r="7" spans="1:27" s="59" customFormat="1" ht="12.75" customHeight="1" thickBot="1" x14ac:dyDescent="0.25">
      <c r="A7" s="471" t="str">
        <f t="shared" ref="A7" si="3">A6</f>
        <v>140506</v>
      </c>
      <c r="B7" s="474" t="s">
        <v>398</v>
      </c>
      <c r="C7" s="471" t="s">
        <v>404</v>
      </c>
      <c r="D7" s="474" t="s">
        <v>412</v>
      </c>
      <c r="E7" s="471">
        <v>4</v>
      </c>
      <c r="F7" s="477">
        <f t="shared" si="1"/>
        <v>0.9264</v>
      </c>
      <c r="G7" s="477">
        <v>0</v>
      </c>
      <c r="H7" s="478">
        <v>0.9264</v>
      </c>
      <c r="I7" s="494">
        <v>35</v>
      </c>
      <c r="J7" s="50"/>
      <c r="K7" s="497"/>
      <c r="L7" s="640">
        <v>4</v>
      </c>
      <c r="M7" s="63">
        <f>M6</f>
        <v>0</v>
      </c>
      <c r="N7" s="64" t="str">
        <f t="shared" si="2"/>
        <v>4_0_140506_sAA2178_300L_32.5_4</v>
      </c>
      <c r="O7" s="65">
        <f t="shared" si="0"/>
        <v>0</v>
      </c>
      <c r="P7" s="58"/>
      <c r="R7" s="485">
        <v>50</v>
      </c>
      <c r="S7" s="514">
        <v>12</v>
      </c>
      <c r="T7" s="754"/>
      <c r="U7" s="647"/>
      <c r="V7" s="508"/>
      <c r="W7" s="52"/>
      <c r="X7" s="52"/>
      <c r="Y7" s="52"/>
      <c r="Z7" s="52"/>
    </row>
    <row r="8" spans="1:27" s="59" customFormat="1" ht="12.75" customHeight="1" thickBot="1" x14ac:dyDescent="0.25">
      <c r="A8" s="471" t="str">
        <f t="shared" ref="A8" si="4">A6</f>
        <v>140506</v>
      </c>
      <c r="B8" s="471" t="s">
        <v>398</v>
      </c>
      <c r="C8" s="471" t="s">
        <v>404</v>
      </c>
      <c r="D8" s="474" t="s">
        <v>413</v>
      </c>
      <c r="E8" s="471">
        <v>5</v>
      </c>
      <c r="F8" s="477">
        <f t="shared" si="1"/>
        <v>0.94469999999999998</v>
      </c>
      <c r="G8" s="477">
        <v>0</v>
      </c>
      <c r="H8" s="478">
        <v>0.94469999999999998</v>
      </c>
      <c r="I8" s="494">
        <v>40</v>
      </c>
      <c r="J8" s="50"/>
      <c r="K8" s="497"/>
      <c r="L8" s="640">
        <v>5</v>
      </c>
      <c r="M8" s="63">
        <f>M6</f>
        <v>0</v>
      </c>
      <c r="N8" s="64" t="str">
        <f t="shared" si="2"/>
        <v>5_0_140506_sAA2178_300L_38.5_5</v>
      </c>
      <c r="O8" s="65">
        <f t="shared" si="0"/>
        <v>0</v>
      </c>
      <c r="P8" s="58"/>
      <c r="R8" s="485">
        <v>60</v>
      </c>
      <c r="S8" s="514">
        <v>16</v>
      </c>
      <c r="T8" s="754"/>
      <c r="U8" s="649"/>
      <c r="V8" s="504"/>
      <c r="W8" s="52"/>
      <c r="X8" s="52"/>
      <c r="Y8" s="52"/>
      <c r="Z8" s="52"/>
    </row>
    <row r="9" spans="1:27" s="59" customFormat="1" ht="13.5" thickBot="1" x14ac:dyDescent="0.25">
      <c r="A9" s="471" t="str">
        <f t="shared" ref="A9" si="5">A8</f>
        <v>140506</v>
      </c>
      <c r="B9" s="471" t="s">
        <v>398</v>
      </c>
      <c r="C9" s="471" t="s">
        <v>404</v>
      </c>
      <c r="D9" s="474" t="s">
        <v>414</v>
      </c>
      <c r="E9" s="471">
        <v>6</v>
      </c>
      <c r="F9" s="477">
        <f t="shared" si="1"/>
        <v>0.95130000000000003</v>
      </c>
      <c r="G9" s="477">
        <v>0</v>
      </c>
      <c r="H9" s="478">
        <v>0.95130000000000003</v>
      </c>
      <c r="I9" s="494">
        <v>45</v>
      </c>
      <c r="J9" s="50"/>
      <c r="K9" s="497"/>
      <c r="L9" s="640">
        <v>6</v>
      </c>
      <c r="M9" s="63">
        <f>M8</f>
        <v>0</v>
      </c>
      <c r="N9" s="64" t="str">
        <f t="shared" si="2"/>
        <v>6_0_140506_sAA2178_300L_45_6</v>
      </c>
      <c r="O9" s="65">
        <f t="shared" si="0"/>
        <v>0</v>
      </c>
      <c r="P9" s="58"/>
      <c r="R9" s="485">
        <v>80</v>
      </c>
      <c r="S9" s="514">
        <v>20</v>
      </c>
      <c r="T9" s="754"/>
      <c r="U9" s="650"/>
      <c r="V9" s="505"/>
      <c r="W9" s="52"/>
      <c r="X9" s="52"/>
      <c r="Y9" s="52"/>
      <c r="Z9" s="52"/>
      <c r="AA9" s="52"/>
    </row>
    <row r="10" spans="1:27" s="59" customFormat="1" ht="13.5" thickBot="1" x14ac:dyDescent="0.25">
      <c r="A10" s="471" t="str">
        <f t="shared" ref="A10" si="6">A8</f>
        <v>140506</v>
      </c>
      <c r="B10" s="471" t="s">
        <v>398</v>
      </c>
      <c r="C10" s="471" t="s">
        <v>404</v>
      </c>
      <c r="D10" s="474" t="s">
        <v>415</v>
      </c>
      <c r="E10" s="471">
        <v>7</v>
      </c>
      <c r="F10" s="477">
        <f t="shared" si="1"/>
        <v>0.81950000000000001</v>
      </c>
      <c r="G10" s="477">
        <v>0</v>
      </c>
      <c r="H10" s="478">
        <v>0.81950000000000001</v>
      </c>
      <c r="I10" s="494">
        <v>50</v>
      </c>
      <c r="J10" s="50"/>
      <c r="K10" s="497"/>
      <c r="L10" s="640">
        <v>7</v>
      </c>
      <c r="M10" s="63">
        <f>M8</f>
        <v>0</v>
      </c>
      <c r="N10" s="64" t="str">
        <f t="shared" si="2"/>
        <v>7_0_140506_sAA2178_300L_50.5_7</v>
      </c>
      <c r="O10" s="65">
        <f t="shared" si="0"/>
        <v>0</v>
      </c>
      <c r="P10" s="58"/>
      <c r="R10" s="485">
        <v>100</v>
      </c>
      <c r="S10" s="514">
        <v>25</v>
      </c>
      <c r="T10" s="754"/>
      <c r="U10" s="649"/>
      <c r="V10" s="504"/>
      <c r="W10" s="52"/>
      <c r="X10" s="52"/>
      <c r="Y10" s="52"/>
      <c r="Z10" s="52"/>
      <c r="AA10" s="52"/>
    </row>
    <row r="11" spans="1:27" s="59" customFormat="1" ht="13.5" thickBot="1" x14ac:dyDescent="0.25">
      <c r="A11" s="472" t="str">
        <f t="shared" ref="A11" si="7">A10</f>
        <v>140506</v>
      </c>
      <c r="B11" s="472" t="s">
        <v>398</v>
      </c>
      <c r="C11" s="472" t="s">
        <v>404</v>
      </c>
      <c r="D11" s="919" t="s">
        <v>416</v>
      </c>
      <c r="E11" s="472">
        <v>8</v>
      </c>
      <c r="F11" s="479">
        <f t="shared" si="1"/>
        <v>1.034</v>
      </c>
      <c r="G11" s="479">
        <v>0</v>
      </c>
      <c r="H11" s="480">
        <v>1.034</v>
      </c>
      <c r="I11" s="495">
        <v>60</v>
      </c>
      <c r="J11" s="50"/>
      <c r="K11" s="498"/>
      <c r="L11" s="641">
        <v>8</v>
      </c>
      <c r="M11" s="66">
        <f>M10</f>
        <v>0</v>
      </c>
      <c r="N11" s="67" t="str">
        <f t="shared" si="2"/>
        <v>8_0_140506_sAA2178_300L_57_8</v>
      </c>
      <c r="O11" s="68">
        <f t="shared" si="0"/>
        <v>0</v>
      </c>
      <c r="P11" s="58"/>
      <c r="R11" s="486" t="s">
        <v>364</v>
      </c>
      <c r="S11" s="515">
        <v>30</v>
      </c>
      <c r="T11" s="755"/>
      <c r="U11" s="651"/>
      <c r="V11" s="506"/>
      <c r="W11" s="52"/>
      <c r="X11" s="52"/>
      <c r="Y11" s="52"/>
      <c r="Z11" s="52"/>
      <c r="AA11" s="52"/>
    </row>
    <row r="12" spans="1:27" s="59" customFormat="1" ht="12.75" customHeight="1" thickBot="1" x14ac:dyDescent="0.25">
      <c r="A12" s="444" t="str">
        <f t="shared" ref="A12" si="8">A10</f>
        <v>140506</v>
      </c>
      <c r="B12" s="444"/>
      <c r="C12" s="444"/>
      <c r="D12" s="444"/>
      <c r="E12" s="444"/>
      <c r="F12" s="449">
        <f t="shared" si="1"/>
        <v>1</v>
      </c>
      <c r="G12" s="449">
        <v>0</v>
      </c>
      <c r="H12" s="450">
        <v>1</v>
      </c>
      <c r="I12" s="441"/>
      <c r="J12" s="50"/>
      <c r="K12" s="499"/>
      <c r="L12" s="642">
        <v>9</v>
      </c>
      <c r="M12" s="460">
        <f>M10</f>
        <v>0</v>
      </c>
      <c r="N12" s="463" t="str">
        <f t="shared" si="2"/>
        <v>9_0_140506____</v>
      </c>
      <c r="O12" s="464">
        <f t="shared" si="0"/>
        <v>0</v>
      </c>
      <c r="P12" s="58"/>
      <c r="T12" s="470"/>
      <c r="U12" s="651"/>
      <c r="V12" s="506"/>
      <c r="W12" s="52"/>
      <c r="X12" s="52"/>
      <c r="Y12" s="52"/>
      <c r="Z12" s="52"/>
    </row>
    <row r="13" spans="1:27" s="59" customFormat="1" ht="13.5" thickBot="1" x14ac:dyDescent="0.25">
      <c r="A13" s="442" t="str">
        <f t="shared" ref="A13" si="9">A12</f>
        <v>140506</v>
      </c>
      <c r="B13" s="442"/>
      <c r="C13" s="442"/>
      <c r="D13" s="442"/>
      <c r="E13" s="442"/>
      <c r="F13" s="445">
        <f t="shared" si="1"/>
        <v>1</v>
      </c>
      <c r="G13" s="445">
        <v>0</v>
      </c>
      <c r="H13" s="446">
        <v>1</v>
      </c>
      <c r="I13" s="439"/>
      <c r="J13" s="50"/>
      <c r="K13" s="500"/>
      <c r="L13" s="643">
        <v>10</v>
      </c>
      <c r="M13" s="461">
        <f>M12</f>
        <v>0</v>
      </c>
      <c r="N13" s="465" t="str">
        <f t="shared" si="2"/>
        <v>10_0_140506____</v>
      </c>
      <c r="O13" s="466">
        <f t="shared" si="0"/>
        <v>0</v>
      </c>
      <c r="P13" s="58"/>
      <c r="T13" s="469"/>
      <c r="U13" s="651"/>
      <c r="V13" s="506"/>
      <c r="W13" s="52"/>
      <c r="X13" s="52"/>
      <c r="Y13" s="52"/>
      <c r="Z13" s="52"/>
    </row>
    <row r="14" spans="1:27" s="59" customFormat="1" x14ac:dyDescent="0.2">
      <c r="A14" s="442" t="str">
        <f t="shared" ref="A14" si="10">A12</f>
        <v>140506</v>
      </c>
      <c r="B14" s="442"/>
      <c r="C14" s="442"/>
      <c r="D14" s="442"/>
      <c r="E14" s="442"/>
      <c r="F14" s="445">
        <f t="shared" si="1"/>
        <v>1</v>
      </c>
      <c r="G14" s="445">
        <v>0</v>
      </c>
      <c r="H14" s="446">
        <v>1</v>
      </c>
      <c r="I14" s="439"/>
      <c r="J14" s="50"/>
      <c r="K14" s="500"/>
      <c r="L14" s="643">
        <v>11</v>
      </c>
      <c r="M14" s="461">
        <f>M12</f>
        <v>0</v>
      </c>
      <c r="N14" s="465" t="str">
        <f t="shared" si="2"/>
        <v>11_0_140506____</v>
      </c>
      <c r="O14" s="466">
        <f t="shared" si="0"/>
        <v>0</v>
      </c>
      <c r="P14" s="58"/>
      <c r="T14" s="469"/>
      <c r="U14" s="52"/>
      <c r="V14" s="52"/>
      <c r="W14" s="52"/>
      <c r="X14" s="52"/>
      <c r="Y14" s="52"/>
      <c r="Z14" s="52"/>
    </row>
    <row r="15" spans="1:27" s="59" customFormat="1" x14ac:dyDescent="0.2">
      <c r="A15" s="442" t="str">
        <f t="shared" ref="A15" si="11">A14</f>
        <v>140506</v>
      </c>
      <c r="B15" s="442"/>
      <c r="C15" s="442"/>
      <c r="D15" s="442"/>
      <c r="E15" s="442"/>
      <c r="F15" s="445">
        <f t="shared" si="1"/>
        <v>1</v>
      </c>
      <c r="G15" s="445">
        <v>0</v>
      </c>
      <c r="H15" s="446">
        <v>1</v>
      </c>
      <c r="I15" s="439"/>
      <c r="J15" s="50"/>
      <c r="K15" s="500"/>
      <c r="L15" s="643">
        <v>12</v>
      </c>
      <c r="M15" s="461">
        <f>M14</f>
        <v>0</v>
      </c>
      <c r="N15" s="465" t="str">
        <f t="shared" si="2"/>
        <v>12_0_140506____</v>
      </c>
      <c r="O15" s="466">
        <f t="shared" si="0"/>
        <v>0</v>
      </c>
      <c r="P15" s="58"/>
      <c r="T15" s="469"/>
      <c r="U15" s="52"/>
      <c r="V15" s="52"/>
      <c r="W15" s="52"/>
      <c r="X15" s="52"/>
      <c r="Y15" s="52"/>
      <c r="Z15" s="52"/>
    </row>
    <row r="16" spans="1:27" s="59" customFormat="1" x14ac:dyDescent="0.2">
      <c r="A16" s="442" t="str">
        <f t="shared" ref="A16" si="12">A14</f>
        <v>140506</v>
      </c>
      <c r="B16" s="442"/>
      <c r="C16" s="442"/>
      <c r="D16" s="442"/>
      <c r="E16" s="442"/>
      <c r="F16" s="445">
        <f t="shared" si="1"/>
        <v>1</v>
      </c>
      <c r="G16" s="445">
        <v>0</v>
      </c>
      <c r="H16" s="446">
        <v>1</v>
      </c>
      <c r="I16" s="439"/>
      <c r="J16" s="50"/>
      <c r="K16" s="500"/>
      <c r="L16" s="643">
        <v>13</v>
      </c>
      <c r="M16" s="461">
        <f>M14</f>
        <v>0</v>
      </c>
      <c r="N16" s="465" t="str">
        <f t="shared" si="2"/>
        <v>13_0_140506____</v>
      </c>
      <c r="O16" s="466">
        <f t="shared" si="0"/>
        <v>0</v>
      </c>
      <c r="P16" s="58"/>
      <c r="T16" s="469"/>
      <c r="U16" s="52"/>
      <c r="V16" s="52"/>
      <c r="W16" s="52"/>
      <c r="X16" s="52"/>
      <c r="Y16" s="52"/>
      <c r="Z16" s="52"/>
    </row>
    <row r="17" spans="1:27" s="59" customFormat="1" x14ac:dyDescent="0.2">
      <c r="A17" s="442" t="str">
        <f t="shared" ref="A17" si="13">A16</f>
        <v>140506</v>
      </c>
      <c r="B17" s="442"/>
      <c r="C17" s="442"/>
      <c r="D17" s="442"/>
      <c r="E17" s="442"/>
      <c r="F17" s="445">
        <f t="shared" si="1"/>
        <v>1</v>
      </c>
      <c r="G17" s="445">
        <v>0</v>
      </c>
      <c r="H17" s="446">
        <v>1</v>
      </c>
      <c r="I17" s="439"/>
      <c r="J17" s="50"/>
      <c r="K17" s="500"/>
      <c r="L17" s="643">
        <v>14</v>
      </c>
      <c r="M17" s="461">
        <f>M16</f>
        <v>0</v>
      </c>
      <c r="N17" s="465" t="str">
        <f t="shared" si="2"/>
        <v>14_0_140506____</v>
      </c>
      <c r="O17" s="466">
        <f t="shared" si="0"/>
        <v>0</v>
      </c>
      <c r="P17" s="58"/>
      <c r="T17" s="469"/>
      <c r="U17" s="52"/>
      <c r="V17" s="52"/>
      <c r="W17" s="52"/>
      <c r="X17" s="52"/>
      <c r="Y17" s="52"/>
      <c r="Z17" s="52"/>
    </row>
    <row r="18" spans="1:27" s="59" customFormat="1" x14ac:dyDescent="0.2">
      <c r="A18" s="442" t="str">
        <f t="shared" ref="A18" si="14">A16</f>
        <v>140506</v>
      </c>
      <c r="B18" s="442"/>
      <c r="C18" s="442"/>
      <c r="D18" s="442"/>
      <c r="E18" s="442"/>
      <c r="F18" s="445">
        <f t="shared" si="1"/>
        <v>1</v>
      </c>
      <c r="G18" s="445">
        <v>0</v>
      </c>
      <c r="H18" s="446">
        <v>1</v>
      </c>
      <c r="I18" s="439"/>
      <c r="J18" s="50"/>
      <c r="K18" s="500"/>
      <c r="L18" s="643">
        <v>15</v>
      </c>
      <c r="M18" s="461">
        <f>M16</f>
        <v>0</v>
      </c>
      <c r="N18" s="465" t="str">
        <f t="shared" si="2"/>
        <v>15_0_140506____</v>
      </c>
      <c r="O18" s="466">
        <f t="shared" si="0"/>
        <v>0</v>
      </c>
      <c r="P18" s="58"/>
      <c r="T18" s="469"/>
      <c r="U18" s="52"/>
      <c r="V18" s="52"/>
      <c r="W18" s="52"/>
      <c r="X18" s="52"/>
      <c r="Y18" s="52"/>
      <c r="Z18" s="52"/>
    </row>
    <row r="19" spans="1:27" s="59" customFormat="1" ht="13.5" thickBot="1" x14ac:dyDescent="0.25">
      <c r="A19" s="443" t="str">
        <f t="shared" ref="A19" si="15">A18</f>
        <v>140506</v>
      </c>
      <c r="B19" s="443"/>
      <c r="C19" s="443"/>
      <c r="D19" s="443"/>
      <c r="E19" s="443"/>
      <c r="F19" s="447">
        <f t="shared" si="1"/>
        <v>1</v>
      </c>
      <c r="G19" s="447">
        <v>0</v>
      </c>
      <c r="H19" s="448">
        <v>1</v>
      </c>
      <c r="I19" s="440"/>
      <c r="J19" s="50"/>
      <c r="K19" s="501"/>
      <c r="L19" s="644">
        <v>16</v>
      </c>
      <c r="M19" s="462">
        <f>M18</f>
        <v>0</v>
      </c>
      <c r="N19" s="467" t="str">
        <f t="shared" si="2"/>
        <v>16_0_140506____</v>
      </c>
      <c r="O19" s="468">
        <f t="shared" si="0"/>
        <v>0</v>
      </c>
      <c r="P19" s="58"/>
      <c r="T19" s="469"/>
      <c r="U19" s="52"/>
      <c r="V19" s="52"/>
      <c r="W19" s="52"/>
      <c r="X19" s="52"/>
      <c r="Y19" s="52"/>
      <c r="Z19" s="52"/>
    </row>
    <row r="20" spans="1:27" s="59" customFormat="1" x14ac:dyDescent="0.2">
      <c r="A20" s="473" t="str">
        <f t="shared" ref="A20" si="16">A18</f>
        <v>140506</v>
      </c>
      <c r="B20" s="473"/>
      <c r="C20" s="473"/>
      <c r="D20" s="473"/>
      <c r="E20" s="473"/>
      <c r="F20" s="475">
        <f t="shared" si="1"/>
        <v>1</v>
      </c>
      <c r="G20" s="475">
        <v>0</v>
      </c>
      <c r="H20" s="476">
        <v>1</v>
      </c>
      <c r="I20" s="493"/>
      <c r="J20" s="492"/>
      <c r="K20" s="496"/>
      <c r="L20" s="639">
        <v>17</v>
      </c>
      <c r="M20" s="60">
        <f>M18</f>
        <v>0</v>
      </c>
      <c r="N20" s="61" t="str">
        <f t="shared" si="2"/>
        <v>17_0_140506____</v>
      </c>
      <c r="O20" s="62">
        <f t="shared" si="0"/>
        <v>0</v>
      </c>
      <c r="P20" s="36"/>
      <c r="T20" s="469"/>
      <c r="U20" s="52"/>
      <c r="V20" s="52"/>
      <c r="W20" s="52"/>
      <c r="X20" s="52"/>
      <c r="Y20" s="52"/>
      <c r="Z20" s="52"/>
    </row>
    <row r="21" spans="1:27" s="59" customFormat="1" x14ac:dyDescent="0.2">
      <c r="A21" s="474" t="str">
        <f t="shared" ref="A21" si="17">A20</f>
        <v>140506</v>
      </c>
      <c r="B21" s="474"/>
      <c r="C21" s="474"/>
      <c r="D21" s="474"/>
      <c r="E21" s="471"/>
      <c r="F21" s="477">
        <f t="shared" si="1"/>
        <v>1</v>
      </c>
      <c r="G21" s="477">
        <v>0</v>
      </c>
      <c r="H21" s="478">
        <v>1</v>
      </c>
      <c r="I21" s="494"/>
      <c r="J21" s="50"/>
      <c r="K21" s="497"/>
      <c r="L21" s="640">
        <v>18</v>
      </c>
      <c r="M21" s="63">
        <f>M20</f>
        <v>0</v>
      </c>
      <c r="N21" s="64" t="str">
        <f t="shared" si="2"/>
        <v>18_0_140506____</v>
      </c>
      <c r="O21" s="65">
        <f t="shared" si="0"/>
        <v>0</v>
      </c>
      <c r="P21" s="58"/>
      <c r="R21" s="52"/>
      <c r="S21" s="52"/>
      <c r="T21" s="52"/>
      <c r="U21" s="52"/>
      <c r="V21" s="52"/>
      <c r="W21" s="52"/>
      <c r="X21" s="52"/>
      <c r="Y21" s="52"/>
      <c r="Z21" s="52"/>
    </row>
    <row r="22" spans="1:27" s="59" customFormat="1" ht="14.25" x14ac:dyDescent="0.2">
      <c r="A22" s="474" t="str">
        <f t="shared" ref="A22" si="18">A20</f>
        <v>140506</v>
      </c>
      <c r="B22" s="474"/>
      <c r="C22" s="471"/>
      <c r="D22" s="471"/>
      <c r="E22" s="471"/>
      <c r="F22" s="477">
        <f t="shared" si="1"/>
        <v>1</v>
      </c>
      <c r="G22" s="477">
        <v>0</v>
      </c>
      <c r="H22" s="478">
        <v>1</v>
      </c>
      <c r="I22" s="494"/>
      <c r="J22" s="50"/>
      <c r="K22" s="497"/>
      <c r="L22" s="640">
        <v>19</v>
      </c>
      <c r="M22" s="63">
        <f>M20</f>
        <v>0</v>
      </c>
      <c r="N22" s="64" t="str">
        <f t="shared" si="2"/>
        <v>19_0_140506____</v>
      </c>
      <c r="O22" s="65">
        <f t="shared" si="0"/>
        <v>0</v>
      </c>
      <c r="P22" s="58"/>
      <c r="T22" s="94"/>
      <c r="W22" s="52"/>
      <c r="X22" s="52"/>
      <c r="Y22" s="52"/>
      <c r="Z22" s="52"/>
    </row>
    <row r="23" spans="1:27" s="59" customFormat="1" ht="18" x14ac:dyDescent="0.25">
      <c r="A23" s="471" t="str">
        <f t="shared" ref="A23" si="19">A22</f>
        <v>140506</v>
      </c>
      <c r="B23" s="474"/>
      <c r="C23" s="471"/>
      <c r="D23" s="471"/>
      <c r="E23" s="471"/>
      <c r="F23" s="477">
        <f t="shared" si="1"/>
        <v>1</v>
      </c>
      <c r="G23" s="477">
        <v>0</v>
      </c>
      <c r="H23" s="478">
        <v>1</v>
      </c>
      <c r="I23" s="494"/>
      <c r="J23" s="50"/>
      <c r="K23" s="497"/>
      <c r="L23" s="640">
        <v>20</v>
      </c>
      <c r="M23" s="63">
        <f>M22</f>
        <v>0</v>
      </c>
      <c r="N23" s="64" t="str">
        <f t="shared" si="2"/>
        <v>20_0_140506____</v>
      </c>
      <c r="O23" s="65">
        <f t="shared" si="0"/>
        <v>0</v>
      </c>
      <c r="P23" s="58"/>
      <c r="T23" s="95"/>
      <c r="W23" s="52"/>
      <c r="X23" s="52"/>
      <c r="Y23" s="52"/>
      <c r="Z23" s="52"/>
      <c r="AA23" s="52"/>
    </row>
    <row r="24" spans="1:27" s="59" customFormat="1" ht="18" x14ac:dyDescent="0.2">
      <c r="A24" s="471" t="str">
        <f t="shared" ref="A24" si="20">A22</f>
        <v>140506</v>
      </c>
      <c r="B24" s="471"/>
      <c r="C24" s="471"/>
      <c r="D24" s="471"/>
      <c r="E24" s="471"/>
      <c r="F24" s="477">
        <f t="shared" si="1"/>
        <v>1</v>
      </c>
      <c r="G24" s="477">
        <v>0</v>
      </c>
      <c r="H24" s="478">
        <v>1</v>
      </c>
      <c r="I24" s="494"/>
      <c r="J24" s="50"/>
      <c r="K24" s="497"/>
      <c r="L24" s="640">
        <v>21</v>
      </c>
      <c r="M24" s="63">
        <f>M22</f>
        <v>0</v>
      </c>
      <c r="N24" s="64" t="str">
        <f t="shared" si="2"/>
        <v>21_0_140506____</v>
      </c>
      <c r="O24" s="65">
        <f t="shared" si="0"/>
        <v>0</v>
      </c>
      <c r="P24" s="58"/>
      <c r="T24" s="96"/>
      <c r="W24" s="52"/>
      <c r="X24" s="52"/>
      <c r="Y24" s="52"/>
      <c r="Z24" s="52"/>
      <c r="AA24" s="52"/>
    </row>
    <row r="25" spans="1:27" s="59" customFormat="1" ht="18" x14ac:dyDescent="0.25">
      <c r="A25" s="471" t="str">
        <f t="shared" ref="A25" si="21">A24</f>
        <v>140506</v>
      </c>
      <c r="B25" s="471"/>
      <c r="C25" s="471"/>
      <c r="D25" s="471"/>
      <c r="E25" s="471"/>
      <c r="F25" s="477">
        <f t="shared" si="1"/>
        <v>1</v>
      </c>
      <c r="G25" s="477">
        <v>0</v>
      </c>
      <c r="H25" s="478">
        <v>1</v>
      </c>
      <c r="I25" s="494"/>
      <c r="J25" s="50"/>
      <c r="K25" s="497"/>
      <c r="L25" s="640">
        <v>22</v>
      </c>
      <c r="M25" s="63">
        <f>M24</f>
        <v>0</v>
      </c>
      <c r="N25" s="64" t="str">
        <f t="shared" si="2"/>
        <v>22_0_140506____</v>
      </c>
      <c r="O25" s="65">
        <f t="shared" si="0"/>
        <v>0</v>
      </c>
      <c r="P25" s="58"/>
      <c r="T25" s="95"/>
      <c r="W25" s="52"/>
      <c r="X25" s="52"/>
      <c r="Y25" s="52"/>
      <c r="Z25" s="52"/>
      <c r="AA25" s="52"/>
    </row>
    <row r="26" spans="1:27" s="59" customFormat="1" ht="18" x14ac:dyDescent="0.25">
      <c r="A26" s="471" t="str">
        <f t="shared" ref="A26" si="22">A24</f>
        <v>140506</v>
      </c>
      <c r="B26" s="471"/>
      <c r="C26" s="471"/>
      <c r="D26" s="471"/>
      <c r="E26" s="471"/>
      <c r="F26" s="477">
        <f t="shared" si="1"/>
        <v>1</v>
      </c>
      <c r="G26" s="477">
        <v>0</v>
      </c>
      <c r="H26" s="478">
        <v>1</v>
      </c>
      <c r="I26" s="494"/>
      <c r="J26" s="50"/>
      <c r="K26" s="497"/>
      <c r="L26" s="640">
        <v>23</v>
      </c>
      <c r="M26" s="63">
        <f>M24</f>
        <v>0</v>
      </c>
      <c r="N26" s="64" t="str">
        <f t="shared" si="2"/>
        <v>23_0_140506____</v>
      </c>
      <c r="O26" s="65">
        <f t="shared" si="0"/>
        <v>0</v>
      </c>
      <c r="P26" s="58"/>
      <c r="T26" s="95"/>
      <c r="W26" s="52"/>
      <c r="X26" s="52"/>
      <c r="Y26" s="52"/>
      <c r="Z26" s="52"/>
      <c r="AA26" s="52"/>
    </row>
    <row r="27" spans="1:27" s="59" customFormat="1" ht="13.5" thickBot="1" x14ac:dyDescent="0.25">
      <c r="A27" s="472" t="str">
        <f t="shared" ref="A27" si="23">A26</f>
        <v>140506</v>
      </c>
      <c r="B27" s="472"/>
      <c r="C27" s="472"/>
      <c r="D27" s="472"/>
      <c r="E27" s="472"/>
      <c r="F27" s="479">
        <f t="shared" si="1"/>
        <v>1</v>
      </c>
      <c r="G27" s="479">
        <v>0</v>
      </c>
      <c r="H27" s="480">
        <v>1</v>
      </c>
      <c r="I27" s="495"/>
      <c r="J27" s="50"/>
      <c r="K27" s="498"/>
      <c r="L27" s="641">
        <v>24</v>
      </c>
      <c r="M27" s="66">
        <f>M26</f>
        <v>0</v>
      </c>
      <c r="N27" s="67" t="str">
        <f t="shared" si="2"/>
        <v>24_0_140506____</v>
      </c>
      <c r="O27" s="68">
        <f t="shared" si="0"/>
        <v>0</v>
      </c>
      <c r="P27" s="58"/>
      <c r="T27" s="52"/>
      <c r="W27" s="52"/>
      <c r="X27" s="52"/>
      <c r="Y27" s="52"/>
      <c r="Z27" s="52"/>
      <c r="AA27" s="52"/>
    </row>
    <row r="28" spans="1:27" s="59" customFormat="1" x14ac:dyDescent="0.2">
      <c r="A28" s="444" t="str">
        <f t="shared" ref="A28" si="24">A26</f>
        <v>140506</v>
      </c>
      <c r="B28" s="444"/>
      <c r="C28" s="444"/>
      <c r="D28" s="444"/>
      <c r="E28" s="444"/>
      <c r="F28" s="449">
        <f t="shared" si="1"/>
        <v>1</v>
      </c>
      <c r="G28" s="449">
        <v>0</v>
      </c>
      <c r="H28" s="450">
        <v>1</v>
      </c>
      <c r="I28" s="441"/>
      <c r="J28" s="50"/>
      <c r="K28" s="499"/>
      <c r="L28" s="642">
        <v>25</v>
      </c>
      <c r="M28" s="460">
        <f>M26</f>
        <v>0</v>
      </c>
      <c r="N28" s="463" t="str">
        <f t="shared" si="2"/>
        <v>25_0_140506____</v>
      </c>
      <c r="O28" s="464">
        <f t="shared" si="0"/>
        <v>0</v>
      </c>
      <c r="P28" s="58"/>
      <c r="R28" s="52"/>
      <c r="S28" s="52"/>
      <c r="T28" s="52"/>
      <c r="U28" s="52"/>
      <c r="V28" s="52"/>
      <c r="W28" s="52"/>
      <c r="X28" s="52"/>
      <c r="Y28" s="52"/>
      <c r="Z28" s="52"/>
      <c r="AA28" s="52"/>
    </row>
    <row r="29" spans="1:27" s="59" customFormat="1" x14ac:dyDescent="0.2">
      <c r="A29" s="442" t="str">
        <f t="shared" ref="A29" si="25">A28</f>
        <v>140506</v>
      </c>
      <c r="B29" s="442"/>
      <c r="C29" s="442"/>
      <c r="D29" s="442"/>
      <c r="E29" s="442"/>
      <c r="F29" s="445">
        <f t="shared" si="1"/>
        <v>1</v>
      </c>
      <c r="G29" s="445">
        <v>0</v>
      </c>
      <c r="H29" s="446">
        <v>1</v>
      </c>
      <c r="I29" s="439"/>
      <c r="J29" s="50"/>
      <c r="K29" s="500"/>
      <c r="L29" s="643">
        <v>26</v>
      </c>
      <c r="M29" s="461">
        <f>M28</f>
        <v>0</v>
      </c>
      <c r="N29" s="465" t="str">
        <f t="shared" si="2"/>
        <v>26_0_140506____</v>
      </c>
      <c r="O29" s="466">
        <f t="shared" si="0"/>
        <v>0</v>
      </c>
      <c r="P29" s="58"/>
      <c r="U29" s="52"/>
      <c r="V29" s="52"/>
      <c r="W29" s="52"/>
      <c r="X29" s="52"/>
      <c r="Y29" s="52"/>
      <c r="Z29" s="52"/>
      <c r="AA29" s="52"/>
    </row>
    <row r="30" spans="1:27" s="59" customFormat="1" x14ac:dyDescent="0.2">
      <c r="A30" s="442" t="str">
        <f t="shared" ref="A30" si="26">A28</f>
        <v>140506</v>
      </c>
      <c r="B30" s="442"/>
      <c r="C30" s="442"/>
      <c r="D30" s="442"/>
      <c r="E30" s="442"/>
      <c r="F30" s="445">
        <f t="shared" si="1"/>
        <v>1</v>
      </c>
      <c r="G30" s="445">
        <v>0</v>
      </c>
      <c r="H30" s="446">
        <v>1</v>
      </c>
      <c r="I30" s="439"/>
      <c r="J30" s="50"/>
      <c r="K30" s="500"/>
      <c r="L30" s="643">
        <v>27</v>
      </c>
      <c r="M30" s="461">
        <f>M28</f>
        <v>0</v>
      </c>
      <c r="N30" s="465" t="str">
        <f t="shared" si="2"/>
        <v>27_0_140506____</v>
      </c>
      <c r="O30" s="466">
        <f t="shared" si="0"/>
        <v>0</v>
      </c>
      <c r="P30" s="58"/>
      <c r="U30" s="52"/>
      <c r="V30" s="52"/>
      <c r="W30" s="52"/>
      <c r="X30" s="52"/>
      <c r="Y30" s="52"/>
      <c r="Z30" s="52"/>
      <c r="AA30" s="52"/>
    </row>
    <row r="31" spans="1:27" s="59" customFormat="1" x14ac:dyDescent="0.2">
      <c r="A31" s="442" t="str">
        <f t="shared" ref="A31" si="27">A30</f>
        <v>140506</v>
      </c>
      <c r="B31" s="442"/>
      <c r="C31" s="442"/>
      <c r="D31" s="442"/>
      <c r="E31" s="442"/>
      <c r="F31" s="445">
        <f t="shared" si="1"/>
        <v>1</v>
      </c>
      <c r="G31" s="445">
        <v>0</v>
      </c>
      <c r="H31" s="446">
        <v>1</v>
      </c>
      <c r="I31" s="439"/>
      <c r="J31" s="50"/>
      <c r="K31" s="500"/>
      <c r="L31" s="643">
        <v>28</v>
      </c>
      <c r="M31" s="461">
        <f>M30</f>
        <v>0</v>
      </c>
      <c r="N31" s="465" t="str">
        <f t="shared" si="2"/>
        <v>28_0_140506____</v>
      </c>
      <c r="O31" s="466">
        <f t="shared" si="0"/>
        <v>0</v>
      </c>
      <c r="P31" s="58"/>
    </row>
    <row r="32" spans="1:27" s="59" customFormat="1" x14ac:dyDescent="0.2">
      <c r="A32" s="442" t="str">
        <f t="shared" ref="A32" si="28">A30</f>
        <v>140506</v>
      </c>
      <c r="B32" s="442"/>
      <c r="C32" s="442"/>
      <c r="D32" s="442"/>
      <c r="E32" s="442"/>
      <c r="F32" s="445">
        <f t="shared" si="1"/>
        <v>1</v>
      </c>
      <c r="G32" s="445">
        <v>0</v>
      </c>
      <c r="H32" s="446">
        <v>1</v>
      </c>
      <c r="I32" s="439"/>
      <c r="J32" s="50"/>
      <c r="K32" s="500"/>
      <c r="L32" s="643">
        <v>29</v>
      </c>
      <c r="M32" s="461">
        <f>M30</f>
        <v>0</v>
      </c>
      <c r="N32" s="465" t="str">
        <f t="shared" si="2"/>
        <v>29_0_140506____</v>
      </c>
      <c r="O32" s="466">
        <f t="shared" si="0"/>
        <v>0</v>
      </c>
      <c r="P32" s="58"/>
    </row>
    <row r="33" spans="1:16" s="59" customFormat="1" x14ac:dyDescent="0.2">
      <c r="A33" s="442" t="str">
        <f t="shared" ref="A33" si="29">A32</f>
        <v>140506</v>
      </c>
      <c r="B33" s="442"/>
      <c r="C33" s="442"/>
      <c r="D33" s="442"/>
      <c r="E33" s="442"/>
      <c r="F33" s="445">
        <f t="shared" si="1"/>
        <v>1</v>
      </c>
      <c r="G33" s="445">
        <v>0</v>
      </c>
      <c r="H33" s="446">
        <v>1</v>
      </c>
      <c r="I33" s="439"/>
      <c r="J33" s="50"/>
      <c r="K33" s="500"/>
      <c r="L33" s="643">
        <v>30</v>
      </c>
      <c r="M33" s="461">
        <f>M32</f>
        <v>0</v>
      </c>
      <c r="N33" s="465" t="str">
        <f t="shared" si="2"/>
        <v>30_0_140506____</v>
      </c>
      <c r="O33" s="466">
        <f t="shared" si="0"/>
        <v>0</v>
      </c>
      <c r="P33" s="58"/>
    </row>
    <row r="34" spans="1:16" s="59" customFormat="1" x14ac:dyDescent="0.2">
      <c r="A34" s="442" t="str">
        <f t="shared" ref="A34" si="30">A32</f>
        <v>140506</v>
      </c>
      <c r="B34" s="442"/>
      <c r="C34" s="442"/>
      <c r="D34" s="442"/>
      <c r="E34" s="442"/>
      <c r="F34" s="445">
        <f t="shared" si="1"/>
        <v>1</v>
      </c>
      <c r="G34" s="445">
        <v>0</v>
      </c>
      <c r="H34" s="446">
        <v>1</v>
      </c>
      <c r="I34" s="439"/>
      <c r="J34" s="50"/>
      <c r="K34" s="500"/>
      <c r="L34" s="643">
        <v>31</v>
      </c>
      <c r="M34" s="461">
        <f>M32</f>
        <v>0</v>
      </c>
      <c r="N34" s="465" t="str">
        <f t="shared" si="2"/>
        <v>31_0_140506____</v>
      </c>
      <c r="O34" s="466">
        <f t="shared" si="0"/>
        <v>0</v>
      </c>
      <c r="P34" s="58"/>
    </row>
    <row r="35" spans="1:16" s="59" customFormat="1" ht="13.5" thickBot="1" x14ac:dyDescent="0.25">
      <c r="A35" s="443" t="str">
        <f t="shared" ref="A35" si="31">A34</f>
        <v>140506</v>
      </c>
      <c r="B35" s="443"/>
      <c r="C35" s="443"/>
      <c r="D35" s="443"/>
      <c r="E35" s="443"/>
      <c r="F35" s="447">
        <f t="shared" si="1"/>
        <v>1</v>
      </c>
      <c r="G35" s="447">
        <v>0</v>
      </c>
      <c r="H35" s="448">
        <v>1</v>
      </c>
      <c r="I35" s="440"/>
      <c r="J35" s="50"/>
      <c r="K35" s="501"/>
      <c r="L35" s="644">
        <v>32</v>
      </c>
      <c r="M35" s="462">
        <f>M34</f>
        <v>0</v>
      </c>
      <c r="N35" s="467" t="str">
        <f t="shared" si="2"/>
        <v>32_0_140506____</v>
      </c>
      <c r="O35" s="468">
        <f t="shared" si="0"/>
        <v>0</v>
      </c>
      <c r="P35" s="58"/>
    </row>
    <row r="36" spans="1:16" s="59" customFormat="1" x14ac:dyDescent="0.2">
      <c r="A36" s="473" t="str">
        <f t="shared" ref="A36" si="32">A34</f>
        <v>140506</v>
      </c>
      <c r="B36" s="473"/>
      <c r="C36" s="473"/>
      <c r="D36" s="473"/>
      <c r="E36" s="473"/>
      <c r="F36" s="475">
        <f t="shared" si="1"/>
        <v>1</v>
      </c>
      <c r="G36" s="475">
        <v>0</v>
      </c>
      <c r="H36" s="476">
        <v>1</v>
      </c>
      <c r="I36" s="493"/>
      <c r="J36" s="492"/>
      <c r="K36" s="496"/>
      <c r="L36" s="639">
        <v>33</v>
      </c>
      <c r="M36" s="60">
        <f>M34</f>
        <v>0</v>
      </c>
      <c r="N36" s="61" t="str">
        <f t="shared" si="2"/>
        <v>33_0_140506____</v>
      </c>
      <c r="O36" s="62">
        <f t="shared" ref="O36:O67" si="33">K36/F36</f>
        <v>0</v>
      </c>
      <c r="P36" s="36"/>
    </row>
    <row r="37" spans="1:16" s="59" customFormat="1" x14ac:dyDescent="0.2">
      <c r="A37" s="474" t="str">
        <f t="shared" ref="A37" si="34">A36</f>
        <v>140506</v>
      </c>
      <c r="B37" s="474"/>
      <c r="C37" s="474"/>
      <c r="D37" s="474"/>
      <c r="E37" s="471"/>
      <c r="F37" s="477">
        <f t="shared" si="1"/>
        <v>1</v>
      </c>
      <c r="G37" s="477">
        <v>0</v>
      </c>
      <c r="H37" s="478">
        <v>1</v>
      </c>
      <c r="I37" s="494"/>
      <c r="J37" s="50"/>
      <c r="K37" s="497"/>
      <c r="L37" s="640">
        <v>34</v>
      </c>
      <c r="M37" s="63">
        <f>M36</f>
        <v>0</v>
      </c>
      <c r="N37" s="64" t="str">
        <f t="shared" ref="N37:N68" si="35">CONCATENATE(L37,"_",M37,"_",A37,"_",B37,"_",C37,"_",D37,"_",E37)</f>
        <v>34_0_140506____</v>
      </c>
      <c r="O37" s="65">
        <f t="shared" si="33"/>
        <v>0</v>
      </c>
      <c r="P37" s="58"/>
    </row>
    <row r="38" spans="1:16" s="59" customFormat="1" x14ac:dyDescent="0.2">
      <c r="A38" s="474" t="str">
        <f t="shared" ref="A38" si="36">A36</f>
        <v>140506</v>
      </c>
      <c r="B38" s="474"/>
      <c r="C38" s="471"/>
      <c r="D38" s="471"/>
      <c r="E38" s="471"/>
      <c r="F38" s="477">
        <f t="shared" si="1"/>
        <v>1</v>
      </c>
      <c r="G38" s="477">
        <v>0</v>
      </c>
      <c r="H38" s="478">
        <v>1</v>
      </c>
      <c r="I38" s="494"/>
      <c r="J38" s="50"/>
      <c r="K38" s="497"/>
      <c r="L38" s="640">
        <v>35</v>
      </c>
      <c r="M38" s="63">
        <f>M36</f>
        <v>0</v>
      </c>
      <c r="N38" s="64" t="str">
        <f t="shared" si="35"/>
        <v>35_0_140506____</v>
      </c>
      <c r="O38" s="65">
        <f t="shared" si="33"/>
        <v>0</v>
      </c>
      <c r="P38" s="58"/>
    </row>
    <row r="39" spans="1:16" s="59" customFormat="1" x14ac:dyDescent="0.2">
      <c r="A39" s="471" t="str">
        <f t="shared" ref="A39" si="37">A38</f>
        <v>140506</v>
      </c>
      <c r="B39" s="474"/>
      <c r="C39" s="471"/>
      <c r="D39" s="471"/>
      <c r="E39" s="471"/>
      <c r="F39" s="477">
        <f t="shared" si="1"/>
        <v>1</v>
      </c>
      <c r="G39" s="477">
        <v>0</v>
      </c>
      <c r="H39" s="478">
        <v>1</v>
      </c>
      <c r="I39" s="494"/>
      <c r="J39" s="50"/>
      <c r="K39" s="497"/>
      <c r="L39" s="640">
        <v>36</v>
      </c>
      <c r="M39" s="63">
        <f>M38</f>
        <v>0</v>
      </c>
      <c r="N39" s="64" t="str">
        <f t="shared" si="35"/>
        <v>36_0_140506____</v>
      </c>
      <c r="O39" s="65">
        <f t="shared" si="33"/>
        <v>0</v>
      </c>
      <c r="P39" s="58"/>
    </row>
    <row r="40" spans="1:16" s="59" customFormat="1" x14ac:dyDescent="0.2">
      <c r="A40" s="471" t="str">
        <f t="shared" ref="A40" si="38">A38</f>
        <v>140506</v>
      </c>
      <c r="B40" s="471"/>
      <c r="C40" s="471"/>
      <c r="D40" s="471"/>
      <c r="E40" s="471"/>
      <c r="F40" s="477">
        <f t="shared" si="1"/>
        <v>1</v>
      </c>
      <c r="G40" s="477">
        <v>0</v>
      </c>
      <c r="H40" s="478">
        <v>1</v>
      </c>
      <c r="I40" s="494"/>
      <c r="J40" s="50"/>
      <c r="K40" s="497"/>
      <c r="L40" s="640">
        <v>37</v>
      </c>
      <c r="M40" s="63">
        <f>M38</f>
        <v>0</v>
      </c>
      <c r="N40" s="64" t="str">
        <f t="shared" si="35"/>
        <v>37_0_140506____</v>
      </c>
      <c r="O40" s="65">
        <f t="shared" si="33"/>
        <v>0</v>
      </c>
      <c r="P40" s="58"/>
    </row>
    <row r="41" spans="1:16" s="59" customFormat="1" x14ac:dyDescent="0.2">
      <c r="A41" s="471" t="str">
        <f t="shared" ref="A41" si="39">A40</f>
        <v>140506</v>
      </c>
      <c r="B41" s="471"/>
      <c r="C41" s="471"/>
      <c r="D41" s="471"/>
      <c r="E41" s="471"/>
      <c r="F41" s="477">
        <f t="shared" si="1"/>
        <v>1</v>
      </c>
      <c r="G41" s="477">
        <v>0</v>
      </c>
      <c r="H41" s="478">
        <v>1</v>
      </c>
      <c r="I41" s="494"/>
      <c r="J41" s="50"/>
      <c r="K41" s="497"/>
      <c r="L41" s="640">
        <v>38</v>
      </c>
      <c r="M41" s="63">
        <f>M40</f>
        <v>0</v>
      </c>
      <c r="N41" s="64" t="str">
        <f t="shared" si="35"/>
        <v>38_0_140506____</v>
      </c>
      <c r="O41" s="65">
        <f t="shared" si="33"/>
        <v>0</v>
      </c>
      <c r="P41" s="58"/>
    </row>
    <row r="42" spans="1:16" s="59" customFormat="1" x14ac:dyDescent="0.2">
      <c r="A42" s="471" t="str">
        <f t="shared" ref="A42" si="40">A40</f>
        <v>140506</v>
      </c>
      <c r="B42" s="471"/>
      <c r="C42" s="471"/>
      <c r="D42" s="471"/>
      <c r="E42" s="471"/>
      <c r="F42" s="477">
        <f t="shared" si="1"/>
        <v>1</v>
      </c>
      <c r="G42" s="477">
        <v>0</v>
      </c>
      <c r="H42" s="478">
        <v>1</v>
      </c>
      <c r="I42" s="494"/>
      <c r="J42" s="50"/>
      <c r="K42" s="497"/>
      <c r="L42" s="640">
        <v>39</v>
      </c>
      <c r="M42" s="63">
        <f>M40</f>
        <v>0</v>
      </c>
      <c r="N42" s="64" t="str">
        <f t="shared" si="35"/>
        <v>39_0_140506____</v>
      </c>
      <c r="O42" s="65">
        <f t="shared" si="33"/>
        <v>0</v>
      </c>
      <c r="P42" s="58"/>
    </row>
    <row r="43" spans="1:16" s="59" customFormat="1" ht="13.5" thickBot="1" x14ac:dyDescent="0.25">
      <c r="A43" s="472" t="str">
        <f t="shared" ref="A43" si="41">A42</f>
        <v>140506</v>
      </c>
      <c r="B43" s="472"/>
      <c r="C43" s="472"/>
      <c r="D43" s="472"/>
      <c r="E43" s="472"/>
      <c r="F43" s="479">
        <f t="shared" si="1"/>
        <v>1</v>
      </c>
      <c r="G43" s="479">
        <v>0</v>
      </c>
      <c r="H43" s="480">
        <v>1</v>
      </c>
      <c r="I43" s="495"/>
      <c r="J43" s="50"/>
      <c r="K43" s="498"/>
      <c r="L43" s="641">
        <v>40</v>
      </c>
      <c r="M43" s="66">
        <f>M42</f>
        <v>0</v>
      </c>
      <c r="N43" s="67" t="str">
        <f t="shared" si="35"/>
        <v>40_0_140506____</v>
      </c>
      <c r="O43" s="68">
        <f t="shared" si="33"/>
        <v>0</v>
      </c>
      <c r="P43" s="58"/>
    </row>
    <row r="44" spans="1:16" s="59" customFormat="1" x14ac:dyDescent="0.2">
      <c r="A44" s="444" t="str">
        <f t="shared" ref="A44" si="42">A42</f>
        <v>140506</v>
      </c>
      <c r="B44" s="444"/>
      <c r="C44" s="444"/>
      <c r="D44" s="444"/>
      <c r="E44" s="444"/>
      <c r="F44" s="449">
        <f t="shared" si="1"/>
        <v>1</v>
      </c>
      <c r="G44" s="449">
        <v>0</v>
      </c>
      <c r="H44" s="450">
        <v>1</v>
      </c>
      <c r="I44" s="441"/>
      <c r="J44" s="50"/>
      <c r="K44" s="499"/>
      <c r="L44" s="642">
        <v>41</v>
      </c>
      <c r="M44" s="460">
        <f>M42</f>
        <v>0</v>
      </c>
      <c r="N44" s="463" t="str">
        <f t="shared" si="35"/>
        <v>41_0_140506____</v>
      </c>
      <c r="O44" s="464">
        <f t="shared" si="33"/>
        <v>0</v>
      </c>
      <c r="P44" s="58"/>
    </row>
    <row r="45" spans="1:16" s="59" customFormat="1" x14ac:dyDescent="0.2">
      <c r="A45" s="442" t="str">
        <f t="shared" ref="A45" si="43">A44</f>
        <v>140506</v>
      </c>
      <c r="B45" s="442"/>
      <c r="C45" s="442"/>
      <c r="D45" s="442"/>
      <c r="E45" s="442"/>
      <c r="F45" s="445">
        <f t="shared" si="1"/>
        <v>1</v>
      </c>
      <c r="G45" s="445">
        <v>0</v>
      </c>
      <c r="H45" s="446">
        <v>1</v>
      </c>
      <c r="I45" s="439"/>
      <c r="J45" s="50"/>
      <c r="K45" s="500"/>
      <c r="L45" s="643">
        <v>42</v>
      </c>
      <c r="M45" s="461">
        <f>M44</f>
        <v>0</v>
      </c>
      <c r="N45" s="465" t="str">
        <f t="shared" si="35"/>
        <v>42_0_140506____</v>
      </c>
      <c r="O45" s="466">
        <f t="shared" si="33"/>
        <v>0</v>
      </c>
      <c r="P45" s="58"/>
    </row>
    <row r="46" spans="1:16" s="59" customFormat="1" x14ac:dyDescent="0.2">
      <c r="A46" s="442" t="str">
        <f t="shared" ref="A46" si="44">A44</f>
        <v>140506</v>
      </c>
      <c r="B46" s="442"/>
      <c r="C46" s="442"/>
      <c r="D46" s="442"/>
      <c r="E46" s="442"/>
      <c r="F46" s="445">
        <f t="shared" si="1"/>
        <v>1</v>
      </c>
      <c r="G46" s="445">
        <v>0</v>
      </c>
      <c r="H46" s="446">
        <v>1</v>
      </c>
      <c r="I46" s="439"/>
      <c r="J46" s="50"/>
      <c r="K46" s="500"/>
      <c r="L46" s="643">
        <v>43</v>
      </c>
      <c r="M46" s="461">
        <f>M44</f>
        <v>0</v>
      </c>
      <c r="N46" s="465" t="str">
        <f t="shared" si="35"/>
        <v>43_0_140506____</v>
      </c>
      <c r="O46" s="466">
        <f t="shared" si="33"/>
        <v>0</v>
      </c>
      <c r="P46" s="58"/>
    </row>
    <row r="47" spans="1:16" s="59" customFormat="1" x14ac:dyDescent="0.2">
      <c r="A47" s="442" t="str">
        <f t="shared" ref="A47" si="45">A46</f>
        <v>140506</v>
      </c>
      <c r="B47" s="442"/>
      <c r="C47" s="442"/>
      <c r="D47" s="442"/>
      <c r="E47" s="442"/>
      <c r="F47" s="445">
        <f t="shared" si="1"/>
        <v>1</v>
      </c>
      <c r="G47" s="445">
        <v>0</v>
      </c>
      <c r="H47" s="446">
        <v>1</v>
      </c>
      <c r="I47" s="439"/>
      <c r="J47" s="50"/>
      <c r="K47" s="500"/>
      <c r="L47" s="643">
        <v>44</v>
      </c>
      <c r="M47" s="461">
        <f>M46</f>
        <v>0</v>
      </c>
      <c r="N47" s="465" t="str">
        <f t="shared" si="35"/>
        <v>44_0_140506____</v>
      </c>
      <c r="O47" s="466">
        <f t="shared" si="33"/>
        <v>0</v>
      </c>
      <c r="P47" s="58"/>
    </row>
    <row r="48" spans="1:16" s="59" customFormat="1" x14ac:dyDescent="0.2">
      <c r="A48" s="442" t="str">
        <f t="shared" ref="A48" si="46">A46</f>
        <v>140506</v>
      </c>
      <c r="B48" s="442"/>
      <c r="C48" s="442"/>
      <c r="D48" s="442"/>
      <c r="E48" s="442"/>
      <c r="F48" s="445">
        <f t="shared" si="1"/>
        <v>1</v>
      </c>
      <c r="G48" s="445">
        <v>0</v>
      </c>
      <c r="H48" s="446">
        <v>1</v>
      </c>
      <c r="I48" s="439"/>
      <c r="J48" s="50"/>
      <c r="K48" s="500"/>
      <c r="L48" s="643">
        <v>45</v>
      </c>
      <c r="M48" s="461">
        <f>M46</f>
        <v>0</v>
      </c>
      <c r="N48" s="465" t="str">
        <f t="shared" si="35"/>
        <v>45_0_140506____</v>
      </c>
      <c r="O48" s="466">
        <f t="shared" si="33"/>
        <v>0</v>
      </c>
      <c r="P48" s="58"/>
    </row>
    <row r="49" spans="1:16" s="59" customFormat="1" x14ac:dyDescent="0.2">
      <c r="A49" s="442" t="str">
        <f t="shared" ref="A49" si="47">A48</f>
        <v>140506</v>
      </c>
      <c r="B49" s="442"/>
      <c r="C49" s="442"/>
      <c r="D49" s="442"/>
      <c r="E49" s="442"/>
      <c r="F49" s="445">
        <f t="shared" si="1"/>
        <v>1</v>
      </c>
      <c r="G49" s="445">
        <v>0</v>
      </c>
      <c r="H49" s="446">
        <v>1</v>
      </c>
      <c r="I49" s="439"/>
      <c r="J49" s="50"/>
      <c r="K49" s="500"/>
      <c r="L49" s="643">
        <v>46</v>
      </c>
      <c r="M49" s="461">
        <f>M48</f>
        <v>0</v>
      </c>
      <c r="N49" s="465" t="str">
        <f t="shared" si="35"/>
        <v>46_0_140506____</v>
      </c>
      <c r="O49" s="466">
        <f t="shared" si="33"/>
        <v>0</v>
      </c>
      <c r="P49" s="58"/>
    </row>
    <row r="50" spans="1:16" s="59" customFormat="1" x14ac:dyDescent="0.2">
      <c r="A50" s="442" t="str">
        <f t="shared" ref="A50" si="48">A48</f>
        <v>140506</v>
      </c>
      <c r="B50" s="442"/>
      <c r="C50" s="442"/>
      <c r="D50" s="442"/>
      <c r="E50" s="442"/>
      <c r="F50" s="445">
        <f t="shared" si="1"/>
        <v>1</v>
      </c>
      <c r="G50" s="445">
        <v>0</v>
      </c>
      <c r="H50" s="446">
        <v>1</v>
      </c>
      <c r="I50" s="439"/>
      <c r="J50" s="50"/>
      <c r="K50" s="500"/>
      <c r="L50" s="643">
        <v>47</v>
      </c>
      <c r="M50" s="461">
        <f>M48</f>
        <v>0</v>
      </c>
      <c r="N50" s="465" t="str">
        <f t="shared" si="35"/>
        <v>47_0_140506____</v>
      </c>
      <c r="O50" s="466">
        <f t="shared" si="33"/>
        <v>0</v>
      </c>
      <c r="P50" s="58"/>
    </row>
    <row r="51" spans="1:16" s="59" customFormat="1" ht="13.5" thickBot="1" x14ac:dyDescent="0.25">
      <c r="A51" s="443" t="str">
        <f t="shared" ref="A51" si="49">A50</f>
        <v>140506</v>
      </c>
      <c r="B51" s="443"/>
      <c r="C51" s="443"/>
      <c r="D51" s="443"/>
      <c r="E51" s="443"/>
      <c r="F51" s="447">
        <f t="shared" si="1"/>
        <v>1</v>
      </c>
      <c r="G51" s="447">
        <v>0</v>
      </c>
      <c r="H51" s="448">
        <v>1</v>
      </c>
      <c r="I51" s="440"/>
      <c r="J51" s="50"/>
      <c r="K51" s="501"/>
      <c r="L51" s="644">
        <v>48</v>
      </c>
      <c r="M51" s="462">
        <f>M50</f>
        <v>0</v>
      </c>
      <c r="N51" s="467" t="str">
        <f t="shared" si="35"/>
        <v>48_0_140506____</v>
      </c>
      <c r="O51" s="468">
        <f t="shared" si="33"/>
        <v>0</v>
      </c>
      <c r="P51" s="58"/>
    </row>
    <row r="52" spans="1:16" s="59" customFormat="1" x14ac:dyDescent="0.2">
      <c r="A52" s="473" t="str">
        <f t="shared" ref="A52" si="50">A50</f>
        <v>140506</v>
      </c>
      <c r="B52" s="473"/>
      <c r="C52" s="473"/>
      <c r="D52" s="473"/>
      <c r="E52" s="473"/>
      <c r="F52" s="475">
        <f t="shared" si="1"/>
        <v>1</v>
      </c>
      <c r="G52" s="475">
        <v>0</v>
      </c>
      <c r="H52" s="476">
        <v>1</v>
      </c>
      <c r="I52" s="493"/>
      <c r="J52" s="492"/>
      <c r="K52" s="496"/>
      <c r="L52" s="639">
        <v>49</v>
      </c>
      <c r="M52" s="60">
        <f>M50</f>
        <v>0</v>
      </c>
      <c r="N52" s="61" t="str">
        <f t="shared" si="35"/>
        <v>49_0_140506____</v>
      </c>
      <c r="O52" s="62">
        <f t="shared" si="33"/>
        <v>0</v>
      </c>
      <c r="P52" s="36"/>
    </row>
    <row r="53" spans="1:16" s="59" customFormat="1" x14ac:dyDescent="0.2">
      <c r="A53" s="474" t="str">
        <f t="shared" ref="A53" si="51">A52</f>
        <v>140506</v>
      </c>
      <c r="B53" s="474"/>
      <c r="C53" s="474"/>
      <c r="D53" s="474"/>
      <c r="E53" s="471"/>
      <c r="F53" s="477">
        <f t="shared" si="1"/>
        <v>1</v>
      </c>
      <c r="G53" s="477">
        <v>0</v>
      </c>
      <c r="H53" s="478">
        <v>1</v>
      </c>
      <c r="I53" s="494"/>
      <c r="J53" s="50"/>
      <c r="K53" s="497"/>
      <c r="L53" s="640">
        <v>50</v>
      </c>
      <c r="M53" s="63">
        <f>M52</f>
        <v>0</v>
      </c>
      <c r="N53" s="64" t="str">
        <f t="shared" si="35"/>
        <v>50_0_140506____</v>
      </c>
      <c r="O53" s="65">
        <f t="shared" si="33"/>
        <v>0</v>
      </c>
      <c r="P53" s="58"/>
    </row>
    <row r="54" spans="1:16" s="59" customFormat="1" x14ac:dyDescent="0.2">
      <c r="A54" s="474" t="str">
        <f t="shared" ref="A54" si="52">A52</f>
        <v>140506</v>
      </c>
      <c r="B54" s="474"/>
      <c r="C54" s="471"/>
      <c r="D54" s="471"/>
      <c r="E54" s="471"/>
      <c r="F54" s="477">
        <f t="shared" si="1"/>
        <v>1</v>
      </c>
      <c r="G54" s="477">
        <v>0</v>
      </c>
      <c r="H54" s="478">
        <v>1</v>
      </c>
      <c r="I54" s="494"/>
      <c r="J54" s="50"/>
      <c r="K54" s="497"/>
      <c r="L54" s="640">
        <v>51</v>
      </c>
      <c r="M54" s="63">
        <f>M52</f>
        <v>0</v>
      </c>
      <c r="N54" s="64" t="str">
        <f t="shared" si="35"/>
        <v>51_0_140506____</v>
      </c>
      <c r="O54" s="65">
        <f t="shared" si="33"/>
        <v>0</v>
      </c>
      <c r="P54" s="58"/>
    </row>
    <row r="55" spans="1:16" s="59" customFormat="1" x14ac:dyDescent="0.2">
      <c r="A55" s="471" t="str">
        <f t="shared" ref="A55" si="53">A54</f>
        <v>140506</v>
      </c>
      <c r="B55" s="474"/>
      <c r="C55" s="471"/>
      <c r="D55" s="471"/>
      <c r="E55" s="471"/>
      <c r="F55" s="477">
        <f t="shared" si="1"/>
        <v>1</v>
      </c>
      <c r="G55" s="477">
        <v>0</v>
      </c>
      <c r="H55" s="478">
        <v>1</v>
      </c>
      <c r="I55" s="494"/>
      <c r="J55" s="50"/>
      <c r="K55" s="497"/>
      <c r="L55" s="640">
        <v>52</v>
      </c>
      <c r="M55" s="63">
        <f>M54</f>
        <v>0</v>
      </c>
      <c r="N55" s="64" t="str">
        <f t="shared" si="35"/>
        <v>52_0_140506____</v>
      </c>
      <c r="O55" s="65">
        <f t="shared" si="33"/>
        <v>0</v>
      </c>
      <c r="P55" s="58"/>
    </row>
    <row r="56" spans="1:16" s="59" customFormat="1" x14ac:dyDescent="0.2">
      <c r="A56" s="471" t="str">
        <f t="shared" ref="A56" si="54">A54</f>
        <v>140506</v>
      </c>
      <c r="B56" s="471"/>
      <c r="C56" s="471"/>
      <c r="D56" s="471"/>
      <c r="E56" s="471"/>
      <c r="F56" s="477">
        <f t="shared" si="1"/>
        <v>1</v>
      </c>
      <c r="G56" s="477">
        <v>0</v>
      </c>
      <c r="H56" s="478">
        <v>1</v>
      </c>
      <c r="I56" s="494"/>
      <c r="J56" s="50"/>
      <c r="K56" s="497"/>
      <c r="L56" s="640">
        <v>53</v>
      </c>
      <c r="M56" s="63">
        <f>M54</f>
        <v>0</v>
      </c>
      <c r="N56" s="64" t="str">
        <f t="shared" si="35"/>
        <v>53_0_140506____</v>
      </c>
      <c r="O56" s="65">
        <f t="shared" si="33"/>
        <v>0</v>
      </c>
      <c r="P56" s="58"/>
    </row>
    <row r="57" spans="1:16" s="59" customFormat="1" x14ac:dyDescent="0.2">
      <c r="A57" s="471" t="str">
        <f t="shared" ref="A57" si="55">A56</f>
        <v>140506</v>
      </c>
      <c r="B57" s="471"/>
      <c r="C57" s="471"/>
      <c r="D57" s="471"/>
      <c r="E57" s="471"/>
      <c r="F57" s="477">
        <f t="shared" si="1"/>
        <v>1</v>
      </c>
      <c r="G57" s="477">
        <v>0</v>
      </c>
      <c r="H57" s="478">
        <v>1</v>
      </c>
      <c r="I57" s="494"/>
      <c r="J57" s="50"/>
      <c r="K57" s="497"/>
      <c r="L57" s="640">
        <v>54</v>
      </c>
      <c r="M57" s="63">
        <f>M56</f>
        <v>0</v>
      </c>
      <c r="N57" s="64" t="str">
        <f t="shared" si="35"/>
        <v>54_0_140506____</v>
      </c>
      <c r="O57" s="65">
        <f t="shared" si="33"/>
        <v>0</v>
      </c>
      <c r="P57" s="58"/>
    </row>
    <row r="58" spans="1:16" s="59" customFormat="1" x14ac:dyDescent="0.2">
      <c r="A58" s="471" t="str">
        <f t="shared" ref="A58" si="56">A56</f>
        <v>140506</v>
      </c>
      <c r="B58" s="471"/>
      <c r="C58" s="471"/>
      <c r="D58" s="471"/>
      <c r="E58" s="471"/>
      <c r="F58" s="477">
        <f t="shared" si="1"/>
        <v>1</v>
      </c>
      <c r="G58" s="477">
        <v>0</v>
      </c>
      <c r="H58" s="478">
        <v>1</v>
      </c>
      <c r="I58" s="494"/>
      <c r="J58" s="50"/>
      <c r="K58" s="497"/>
      <c r="L58" s="640">
        <v>55</v>
      </c>
      <c r="M58" s="63">
        <f>M56</f>
        <v>0</v>
      </c>
      <c r="N58" s="64" t="str">
        <f t="shared" si="35"/>
        <v>55_0_140506____</v>
      </c>
      <c r="O58" s="65">
        <f t="shared" si="33"/>
        <v>0</v>
      </c>
      <c r="P58" s="58"/>
    </row>
    <row r="59" spans="1:16" s="59" customFormat="1" ht="13.5" thickBot="1" x14ac:dyDescent="0.25">
      <c r="A59" s="472" t="str">
        <f t="shared" ref="A59" si="57">A58</f>
        <v>140506</v>
      </c>
      <c r="B59" s="472"/>
      <c r="C59" s="472"/>
      <c r="D59" s="472"/>
      <c r="E59" s="472"/>
      <c r="F59" s="479">
        <f t="shared" si="1"/>
        <v>1</v>
      </c>
      <c r="G59" s="479">
        <v>0</v>
      </c>
      <c r="H59" s="480">
        <v>1</v>
      </c>
      <c r="I59" s="495"/>
      <c r="J59" s="50"/>
      <c r="K59" s="498"/>
      <c r="L59" s="641">
        <v>56</v>
      </c>
      <c r="M59" s="66">
        <f>M58</f>
        <v>0</v>
      </c>
      <c r="N59" s="67" t="str">
        <f t="shared" si="35"/>
        <v>56_0_140506____</v>
      </c>
      <c r="O59" s="68">
        <f t="shared" si="33"/>
        <v>0</v>
      </c>
      <c r="P59" s="58"/>
    </row>
    <row r="60" spans="1:16" s="59" customFormat="1" x14ac:dyDescent="0.2">
      <c r="A60" s="444" t="str">
        <f t="shared" ref="A60" si="58">A58</f>
        <v>140506</v>
      </c>
      <c r="B60" s="444"/>
      <c r="C60" s="444"/>
      <c r="D60" s="444"/>
      <c r="E60" s="444"/>
      <c r="F60" s="449">
        <f t="shared" si="1"/>
        <v>1</v>
      </c>
      <c r="G60" s="449">
        <v>0</v>
      </c>
      <c r="H60" s="450">
        <v>1</v>
      </c>
      <c r="I60" s="441"/>
      <c r="J60" s="50"/>
      <c r="K60" s="499"/>
      <c r="L60" s="642">
        <v>57</v>
      </c>
      <c r="M60" s="460">
        <f>M58</f>
        <v>0</v>
      </c>
      <c r="N60" s="463" t="str">
        <f t="shared" si="35"/>
        <v>57_0_140506____</v>
      </c>
      <c r="O60" s="464">
        <f t="shared" si="33"/>
        <v>0</v>
      </c>
      <c r="P60" s="58"/>
    </row>
    <row r="61" spans="1:16" s="59" customFormat="1" x14ac:dyDescent="0.2">
      <c r="A61" s="442" t="str">
        <f t="shared" ref="A61" si="59">A60</f>
        <v>140506</v>
      </c>
      <c r="B61" s="442"/>
      <c r="C61" s="442"/>
      <c r="D61" s="442"/>
      <c r="E61" s="442"/>
      <c r="F61" s="445">
        <f t="shared" si="1"/>
        <v>1</v>
      </c>
      <c r="G61" s="445">
        <v>0</v>
      </c>
      <c r="H61" s="446">
        <v>1</v>
      </c>
      <c r="I61" s="439"/>
      <c r="J61" s="50"/>
      <c r="K61" s="500"/>
      <c r="L61" s="643">
        <v>58</v>
      </c>
      <c r="M61" s="461">
        <f>M60</f>
        <v>0</v>
      </c>
      <c r="N61" s="465" t="str">
        <f t="shared" si="35"/>
        <v>58_0_140506____</v>
      </c>
      <c r="O61" s="466">
        <f t="shared" si="33"/>
        <v>0</v>
      </c>
      <c r="P61" s="58"/>
    </row>
    <row r="62" spans="1:16" s="59" customFormat="1" x14ac:dyDescent="0.2">
      <c r="A62" s="442" t="str">
        <f t="shared" ref="A62" si="60">A60</f>
        <v>140506</v>
      </c>
      <c r="B62" s="442"/>
      <c r="C62" s="442"/>
      <c r="D62" s="442"/>
      <c r="E62" s="442"/>
      <c r="F62" s="445">
        <f t="shared" si="1"/>
        <v>1</v>
      </c>
      <c r="G62" s="445">
        <v>0</v>
      </c>
      <c r="H62" s="446">
        <v>1</v>
      </c>
      <c r="I62" s="439"/>
      <c r="J62" s="50"/>
      <c r="K62" s="500"/>
      <c r="L62" s="643">
        <v>59</v>
      </c>
      <c r="M62" s="461">
        <f>M60</f>
        <v>0</v>
      </c>
      <c r="N62" s="465" t="str">
        <f t="shared" si="35"/>
        <v>59_0_140506____</v>
      </c>
      <c r="O62" s="466">
        <f t="shared" si="33"/>
        <v>0</v>
      </c>
      <c r="P62" s="58"/>
    </row>
    <row r="63" spans="1:16" s="59" customFormat="1" x14ac:dyDescent="0.2">
      <c r="A63" s="442" t="str">
        <f t="shared" ref="A63" si="61">A62</f>
        <v>140506</v>
      </c>
      <c r="B63" s="442"/>
      <c r="C63" s="442"/>
      <c r="D63" s="442"/>
      <c r="E63" s="442"/>
      <c r="F63" s="445">
        <f t="shared" si="1"/>
        <v>1</v>
      </c>
      <c r="G63" s="445">
        <v>0</v>
      </c>
      <c r="H63" s="446">
        <v>1</v>
      </c>
      <c r="I63" s="439"/>
      <c r="J63" s="50"/>
      <c r="K63" s="500"/>
      <c r="L63" s="643">
        <v>60</v>
      </c>
      <c r="M63" s="461">
        <f>M62</f>
        <v>0</v>
      </c>
      <c r="N63" s="465" t="str">
        <f t="shared" si="35"/>
        <v>60_0_140506____</v>
      </c>
      <c r="O63" s="466">
        <f t="shared" si="33"/>
        <v>0</v>
      </c>
      <c r="P63" s="58"/>
    </row>
    <row r="64" spans="1:16" s="59" customFormat="1" x14ac:dyDescent="0.2">
      <c r="A64" s="442" t="str">
        <f t="shared" ref="A64" si="62">A62</f>
        <v>140506</v>
      </c>
      <c r="B64" s="442"/>
      <c r="C64" s="442"/>
      <c r="D64" s="442"/>
      <c r="E64" s="442"/>
      <c r="F64" s="445">
        <f t="shared" si="1"/>
        <v>1</v>
      </c>
      <c r="G64" s="445">
        <v>0</v>
      </c>
      <c r="H64" s="446">
        <v>1</v>
      </c>
      <c r="I64" s="439"/>
      <c r="J64" s="50"/>
      <c r="K64" s="500"/>
      <c r="L64" s="643">
        <v>61</v>
      </c>
      <c r="M64" s="461">
        <f>M62</f>
        <v>0</v>
      </c>
      <c r="N64" s="465" t="str">
        <f t="shared" si="35"/>
        <v>61_0_140506____</v>
      </c>
      <c r="O64" s="466">
        <f t="shared" si="33"/>
        <v>0</v>
      </c>
      <c r="P64" s="58"/>
    </row>
    <row r="65" spans="1:16" s="59" customFormat="1" x14ac:dyDescent="0.2">
      <c r="A65" s="442" t="str">
        <f t="shared" ref="A65" si="63">A64</f>
        <v>140506</v>
      </c>
      <c r="B65" s="442"/>
      <c r="C65" s="442"/>
      <c r="D65" s="442"/>
      <c r="E65" s="442"/>
      <c r="F65" s="445">
        <f t="shared" si="1"/>
        <v>1</v>
      </c>
      <c r="G65" s="445">
        <v>0</v>
      </c>
      <c r="H65" s="446">
        <v>1</v>
      </c>
      <c r="I65" s="439"/>
      <c r="J65" s="50"/>
      <c r="K65" s="500"/>
      <c r="L65" s="643">
        <v>62</v>
      </c>
      <c r="M65" s="461">
        <f>M64</f>
        <v>0</v>
      </c>
      <c r="N65" s="465" t="str">
        <f t="shared" si="35"/>
        <v>62_0_140506____</v>
      </c>
      <c r="O65" s="466">
        <f t="shared" si="33"/>
        <v>0</v>
      </c>
      <c r="P65" s="58"/>
    </row>
    <row r="66" spans="1:16" s="59" customFormat="1" x14ac:dyDescent="0.2">
      <c r="A66" s="442" t="str">
        <f t="shared" ref="A66" si="64">A64</f>
        <v>140506</v>
      </c>
      <c r="B66" s="442"/>
      <c r="C66" s="442"/>
      <c r="D66" s="442"/>
      <c r="E66" s="442"/>
      <c r="F66" s="445">
        <f t="shared" si="1"/>
        <v>1</v>
      </c>
      <c r="G66" s="445">
        <v>0</v>
      </c>
      <c r="H66" s="446">
        <v>1</v>
      </c>
      <c r="I66" s="439"/>
      <c r="J66" s="50"/>
      <c r="K66" s="500"/>
      <c r="L66" s="643">
        <v>63</v>
      </c>
      <c r="M66" s="461">
        <f>M64</f>
        <v>0</v>
      </c>
      <c r="N66" s="465" t="str">
        <f t="shared" si="35"/>
        <v>63_0_140506____</v>
      </c>
      <c r="O66" s="466">
        <f t="shared" si="33"/>
        <v>0</v>
      </c>
      <c r="P66" s="58"/>
    </row>
    <row r="67" spans="1:16" s="59" customFormat="1" ht="13.5" thickBot="1" x14ac:dyDescent="0.25">
      <c r="A67" s="443" t="str">
        <f t="shared" ref="A67" si="65">A66</f>
        <v>140506</v>
      </c>
      <c r="B67" s="443"/>
      <c r="C67" s="443"/>
      <c r="D67" s="443"/>
      <c r="E67" s="443"/>
      <c r="F67" s="447">
        <f t="shared" si="1"/>
        <v>1</v>
      </c>
      <c r="G67" s="447">
        <v>0</v>
      </c>
      <c r="H67" s="448">
        <v>1</v>
      </c>
      <c r="I67" s="440"/>
      <c r="J67" s="50"/>
      <c r="K67" s="501"/>
      <c r="L67" s="644">
        <v>64</v>
      </c>
      <c r="M67" s="462">
        <f>M66</f>
        <v>0</v>
      </c>
      <c r="N67" s="467" t="str">
        <f t="shared" si="35"/>
        <v>64_0_140506____</v>
      </c>
      <c r="O67" s="468">
        <f t="shared" si="33"/>
        <v>0</v>
      </c>
      <c r="P67" s="58"/>
    </row>
    <row r="68" spans="1:16" s="59" customFormat="1" x14ac:dyDescent="0.2">
      <c r="A68" s="473" t="str">
        <f t="shared" ref="A68" si="66">A66</f>
        <v>140506</v>
      </c>
      <c r="B68" s="473"/>
      <c r="C68" s="473"/>
      <c r="D68" s="473"/>
      <c r="E68" s="473"/>
      <c r="F68" s="475">
        <f t="shared" si="1"/>
        <v>1</v>
      </c>
      <c r="G68" s="475">
        <v>0</v>
      </c>
      <c r="H68" s="476">
        <v>1</v>
      </c>
      <c r="I68" s="493"/>
      <c r="J68" s="492"/>
      <c r="K68" s="496"/>
      <c r="L68" s="639">
        <v>65</v>
      </c>
      <c r="M68" s="60">
        <f>M66</f>
        <v>0</v>
      </c>
      <c r="N68" s="61" t="str">
        <f t="shared" si="35"/>
        <v>65_0_140506____</v>
      </c>
      <c r="O68" s="62">
        <f t="shared" ref="O68:O99" si="67">K68/F68</f>
        <v>0</v>
      </c>
      <c r="P68" s="36"/>
    </row>
    <row r="69" spans="1:16" s="59" customFormat="1" x14ac:dyDescent="0.2">
      <c r="A69" s="474" t="str">
        <f t="shared" ref="A69" si="68">A68</f>
        <v>140506</v>
      </c>
      <c r="B69" s="474"/>
      <c r="C69" s="474"/>
      <c r="D69" s="474"/>
      <c r="E69" s="471"/>
      <c r="F69" s="477">
        <f t="shared" ref="F69:F132" si="69">H69-G69</f>
        <v>1</v>
      </c>
      <c r="G69" s="477">
        <v>0</v>
      </c>
      <c r="H69" s="478">
        <v>1</v>
      </c>
      <c r="I69" s="494"/>
      <c r="J69" s="50"/>
      <c r="K69" s="497"/>
      <c r="L69" s="640">
        <v>66</v>
      </c>
      <c r="M69" s="63">
        <f>M68</f>
        <v>0</v>
      </c>
      <c r="N69" s="64" t="str">
        <f t="shared" ref="N69:N100" si="70">CONCATENATE(L69,"_",M69,"_",A69,"_",B69,"_",C69,"_",D69,"_",E69)</f>
        <v>66_0_140506____</v>
      </c>
      <c r="O69" s="65">
        <f t="shared" si="67"/>
        <v>0</v>
      </c>
      <c r="P69" s="58"/>
    </row>
    <row r="70" spans="1:16" s="59" customFormat="1" x14ac:dyDescent="0.2">
      <c r="A70" s="474" t="str">
        <f t="shared" ref="A70" si="71">A68</f>
        <v>140506</v>
      </c>
      <c r="B70" s="474"/>
      <c r="C70" s="471"/>
      <c r="D70" s="471"/>
      <c r="E70" s="471"/>
      <c r="F70" s="477">
        <f t="shared" si="69"/>
        <v>1</v>
      </c>
      <c r="G70" s="477">
        <v>0</v>
      </c>
      <c r="H70" s="478">
        <v>1</v>
      </c>
      <c r="I70" s="494"/>
      <c r="J70" s="50"/>
      <c r="K70" s="497"/>
      <c r="L70" s="640">
        <v>67</v>
      </c>
      <c r="M70" s="63">
        <f>M68</f>
        <v>0</v>
      </c>
      <c r="N70" s="64" t="str">
        <f t="shared" si="70"/>
        <v>67_0_140506____</v>
      </c>
      <c r="O70" s="65">
        <f t="shared" si="67"/>
        <v>0</v>
      </c>
      <c r="P70" s="58"/>
    </row>
    <row r="71" spans="1:16" s="59" customFormat="1" x14ac:dyDescent="0.2">
      <c r="A71" s="471" t="str">
        <f t="shared" ref="A71" si="72">A70</f>
        <v>140506</v>
      </c>
      <c r="B71" s="474"/>
      <c r="C71" s="471"/>
      <c r="D71" s="471"/>
      <c r="E71" s="471"/>
      <c r="F71" s="477">
        <f t="shared" si="69"/>
        <v>1</v>
      </c>
      <c r="G71" s="477">
        <v>0</v>
      </c>
      <c r="H71" s="478">
        <v>1</v>
      </c>
      <c r="I71" s="494"/>
      <c r="J71" s="50"/>
      <c r="K71" s="497"/>
      <c r="L71" s="640">
        <v>68</v>
      </c>
      <c r="M71" s="63">
        <f>M70</f>
        <v>0</v>
      </c>
      <c r="N71" s="64" t="str">
        <f t="shared" si="70"/>
        <v>68_0_140506____</v>
      </c>
      <c r="O71" s="65">
        <f t="shared" si="67"/>
        <v>0</v>
      </c>
      <c r="P71" s="58"/>
    </row>
    <row r="72" spans="1:16" s="59" customFormat="1" x14ac:dyDescent="0.2">
      <c r="A72" s="471" t="str">
        <f t="shared" ref="A72" si="73">A70</f>
        <v>140506</v>
      </c>
      <c r="B72" s="471"/>
      <c r="C72" s="471"/>
      <c r="D72" s="471"/>
      <c r="E72" s="471"/>
      <c r="F72" s="477">
        <f t="shared" si="69"/>
        <v>1</v>
      </c>
      <c r="G72" s="477">
        <v>0</v>
      </c>
      <c r="H72" s="478">
        <v>1</v>
      </c>
      <c r="I72" s="494"/>
      <c r="J72" s="50"/>
      <c r="K72" s="497"/>
      <c r="L72" s="640">
        <v>69</v>
      </c>
      <c r="M72" s="63">
        <f>M70</f>
        <v>0</v>
      </c>
      <c r="N72" s="64" t="str">
        <f t="shared" si="70"/>
        <v>69_0_140506____</v>
      </c>
      <c r="O72" s="65">
        <f t="shared" si="67"/>
        <v>0</v>
      </c>
      <c r="P72" s="58"/>
    </row>
    <row r="73" spans="1:16" s="59" customFormat="1" x14ac:dyDescent="0.2">
      <c r="A73" s="471" t="str">
        <f t="shared" ref="A73" si="74">A72</f>
        <v>140506</v>
      </c>
      <c r="B73" s="471"/>
      <c r="C73" s="471"/>
      <c r="D73" s="471"/>
      <c r="E73" s="471"/>
      <c r="F73" s="477">
        <f t="shared" si="69"/>
        <v>1</v>
      </c>
      <c r="G73" s="477">
        <v>0</v>
      </c>
      <c r="H73" s="478">
        <v>1</v>
      </c>
      <c r="I73" s="494"/>
      <c r="J73" s="50"/>
      <c r="K73" s="497"/>
      <c r="L73" s="640">
        <v>70</v>
      </c>
      <c r="M73" s="63">
        <f>M72</f>
        <v>0</v>
      </c>
      <c r="N73" s="64" t="str">
        <f t="shared" si="70"/>
        <v>70_0_140506____</v>
      </c>
      <c r="O73" s="65">
        <f t="shared" si="67"/>
        <v>0</v>
      </c>
      <c r="P73" s="58"/>
    </row>
    <row r="74" spans="1:16" s="59" customFormat="1" x14ac:dyDescent="0.2">
      <c r="A74" s="471" t="str">
        <f t="shared" ref="A74" si="75">A72</f>
        <v>140506</v>
      </c>
      <c r="B74" s="471"/>
      <c r="C74" s="471"/>
      <c r="D74" s="471"/>
      <c r="E74" s="471"/>
      <c r="F74" s="477">
        <f t="shared" si="69"/>
        <v>1</v>
      </c>
      <c r="G74" s="477">
        <v>0</v>
      </c>
      <c r="H74" s="478">
        <v>1</v>
      </c>
      <c r="I74" s="494"/>
      <c r="J74" s="50"/>
      <c r="K74" s="497"/>
      <c r="L74" s="640">
        <v>71</v>
      </c>
      <c r="M74" s="63">
        <f>M72</f>
        <v>0</v>
      </c>
      <c r="N74" s="64" t="str">
        <f t="shared" si="70"/>
        <v>71_0_140506____</v>
      </c>
      <c r="O74" s="65">
        <f t="shared" si="67"/>
        <v>0</v>
      </c>
      <c r="P74" s="58"/>
    </row>
    <row r="75" spans="1:16" s="59" customFormat="1" ht="13.5" thickBot="1" x14ac:dyDescent="0.25">
      <c r="A75" s="472" t="str">
        <f t="shared" ref="A75" si="76">A74</f>
        <v>140506</v>
      </c>
      <c r="B75" s="472"/>
      <c r="C75" s="472"/>
      <c r="D75" s="472"/>
      <c r="E75" s="472"/>
      <c r="F75" s="479">
        <f t="shared" si="69"/>
        <v>1</v>
      </c>
      <c r="G75" s="479">
        <v>0</v>
      </c>
      <c r="H75" s="480">
        <v>1</v>
      </c>
      <c r="I75" s="495"/>
      <c r="J75" s="50"/>
      <c r="K75" s="498"/>
      <c r="L75" s="641">
        <v>72</v>
      </c>
      <c r="M75" s="66">
        <f>M74</f>
        <v>0</v>
      </c>
      <c r="N75" s="67" t="str">
        <f t="shared" si="70"/>
        <v>72_0_140506____</v>
      </c>
      <c r="O75" s="68">
        <f t="shared" si="67"/>
        <v>0</v>
      </c>
      <c r="P75" s="58"/>
    </row>
    <row r="76" spans="1:16" s="59" customFormat="1" x14ac:dyDescent="0.2">
      <c r="A76" s="444" t="str">
        <f t="shared" ref="A76" si="77">A74</f>
        <v>140506</v>
      </c>
      <c r="B76" s="444"/>
      <c r="C76" s="444"/>
      <c r="D76" s="444"/>
      <c r="E76" s="444"/>
      <c r="F76" s="449">
        <f t="shared" si="69"/>
        <v>1</v>
      </c>
      <c r="G76" s="449">
        <v>0</v>
      </c>
      <c r="H76" s="450">
        <v>1</v>
      </c>
      <c r="I76" s="441"/>
      <c r="J76" s="50"/>
      <c r="K76" s="499"/>
      <c r="L76" s="642">
        <v>73</v>
      </c>
      <c r="M76" s="460">
        <f>M74</f>
        <v>0</v>
      </c>
      <c r="N76" s="463" t="str">
        <f t="shared" si="70"/>
        <v>73_0_140506____</v>
      </c>
      <c r="O76" s="464">
        <f t="shared" si="67"/>
        <v>0</v>
      </c>
      <c r="P76" s="58"/>
    </row>
    <row r="77" spans="1:16" s="59" customFormat="1" x14ac:dyDescent="0.2">
      <c r="A77" s="442" t="str">
        <f t="shared" ref="A77" si="78">A76</f>
        <v>140506</v>
      </c>
      <c r="B77" s="442"/>
      <c r="C77" s="442"/>
      <c r="D77" s="442"/>
      <c r="E77" s="442"/>
      <c r="F77" s="445">
        <f t="shared" si="69"/>
        <v>1</v>
      </c>
      <c r="G77" s="445">
        <v>0</v>
      </c>
      <c r="H77" s="446">
        <v>1</v>
      </c>
      <c r="I77" s="439"/>
      <c r="J77" s="50"/>
      <c r="K77" s="500"/>
      <c r="L77" s="643">
        <v>74</v>
      </c>
      <c r="M77" s="461">
        <f>M76</f>
        <v>0</v>
      </c>
      <c r="N77" s="465" t="str">
        <f t="shared" si="70"/>
        <v>74_0_140506____</v>
      </c>
      <c r="O77" s="466">
        <f t="shared" si="67"/>
        <v>0</v>
      </c>
      <c r="P77" s="58"/>
    </row>
    <row r="78" spans="1:16" s="59" customFormat="1" x14ac:dyDescent="0.2">
      <c r="A78" s="442" t="str">
        <f t="shared" ref="A78" si="79">A76</f>
        <v>140506</v>
      </c>
      <c r="B78" s="442"/>
      <c r="C78" s="442"/>
      <c r="D78" s="442"/>
      <c r="E78" s="442"/>
      <c r="F78" s="445">
        <f t="shared" si="69"/>
        <v>1</v>
      </c>
      <c r="G78" s="445">
        <v>0</v>
      </c>
      <c r="H78" s="446">
        <v>1</v>
      </c>
      <c r="I78" s="439"/>
      <c r="J78" s="50"/>
      <c r="K78" s="500"/>
      <c r="L78" s="643">
        <v>75</v>
      </c>
      <c r="M78" s="461">
        <f>M76</f>
        <v>0</v>
      </c>
      <c r="N78" s="465" t="str">
        <f t="shared" si="70"/>
        <v>75_0_140506____</v>
      </c>
      <c r="O78" s="466">
        <f t="shared" si="67"/>
        <v>0</v>
      </c>
      <c r="P78" s="58"/>
    </row>
    <row r="79" spans="1:16" s="59" customFormat="1" x14ac:dyDescent="0.2">
      <c r="A79" s="442" t="str">
        <f t="shared" ref="A79" si="80">A78</f>
        <v>140506</v>
      </c>
      <c r="B79" s="442"/>
      <c r="C79" s="442"/>
      <c r="D79" s="442"/>
      <c r="E79" s="442"/>
      <c r="F79" s="445">
        <f t="shared" si="69"/>
        <v>1</v>
      </c>
      <c r="G79" s="445">
        <v>0</v>
      </c>
      <c r="H79" s="446">
        <v>1</v>
      </c>
      <c r="I79" s="439"/>
      <c r="J79" s="50"/>
      <c r="K79" s="500"/>
      <c r="L79" s="643">
        <v>76</v>
      </c>
      <c r="M79" s="461">
        <f>M78</f>
        <v>0</v>
      </c>
      <c r="N79" s="465" t="str">
        <f t="shared" si="70"/>
        <v>76_0_140506____</v>
      </c>
      <c r="O79" s="466">
        <f t="shared" si="67"/>
        <v>0</v>
      </c>
      <c r="P79" s="58"/>
    </row>
    <row r="80" spans="1:16" s="59" customFormat="1" x14ac:dyDescent="0.2">
      <c r="A80" s="442" t="str">
        <f t="shared" ref="A80" si="81">A78</f>
        <v>140506</v>
      </c>
      <c r="B80" s="442"/>
      <c r="C80" s="442"/>
      <c r="D80" s="442"/>
      <c r="E80" s="442"/>
      <c r="F80" s="445">
        <f t="shared" si="69"/>
        <v>1</v>
      </c>
      <c r="G80" s="445">
        <v>0</v>
      </c>
      <c r="H80" s="446">
        <v>1</v>
      </c>
      <c r="I80" s="439"/>
      <c r="J80" s="50"/>
      <c r="K80" s="500"/>
      <c r="L80" s="643">
        <v>77</v>
      </c>
      <c r="M80" s="461">
        <f>M78</f>
        <v>0</v>
      </c>
      <c r="N80" s="465" t="str">
        <f t="shared" si="70"/>
        <v>77_0_140506____</v>
      </c>
      <c r="O80" s="466">
        <f t="shared" si="67"/>
        <v>0</v>
      </c>
      <c r="P80" s="58"/>
    </row>
    <row r="81" spans="1:16" s="59" customFormat="1" x14ac:dyDescent="0.2">
      <c r="A81" s="442" t="str">
        <f t="shared" ref="A81" si="82">A80</f>
        <v>140506</v>
      </c>
      <c r="B81" s="442"/>
      <c r="C81" s="442"/>
      <c r="D81" s="442"/>
      <c r="E81" s="442"/>
      <c r="F81" s="445">
        <f t="shared" si="69"/>
        <v>1</v>
      </c>
      <c r="G81" s="445">
        <v>0</v>
      </c>
      <c r="H81" s="446">
        <v>1</v>
      </c>
      <c r="I81" s="439"/>
      <c r="J81" s="50"/>
      <c r="K81" s="500"/>
      <c r="L81" s="643">
        <v>78</v>
      </c>
      <c r="M81" s="461">
        <f>M80</f>
        <v>0</v>
      </c>
      <c r="N81" s="465" t="str">
        <f t="shared" si="70"/>
        <v>78_0_140506____</v>
      </c>
      <c r="O81" s="466">
        <f t="shared" si="67"/>
        <v>0</v>
      </c>
      <c r="P81" s="58"/>
    </row>
    <row r="82" spans="1:16" s="59" customFormat="1" x14ac:dyDescent="0.2">
      <c r="A82" s="442" t="str">
        <f t="shared" ref="A82" si="83">A80</f>
        <v>140506</v>
      </c>
      <c r="B82" s="442"/>
      <c r="C82" s="442"/>
      <c r="D82" s="442"/>
      <c r="E82" s="442"/>
      <c r="F82" s="445">
        <f t="shared" si="69"/>
        <v>1</v>
      </c>
      <c r="G82" s="445">
        <v>0</v>
      </c>
      <c r="H82" s="446">
        <v>1</v>
      </c>
      <c r="I82" s="439"/>
      <c r="J82" s="50"/>
      <c r="K82" s="500"/>
      <c r="L82" s="643">
        <v>79</v>
      </c>
      <c r="M82" s="461">
        <f>M80</f>
        <v>0</v>
      </c>
      <c r="N82" s="465" t="str">
        <f t="shared" si="70"/>
        <v>79_0_140506____</v>
      </c>
      <c r="O82" s="466">
        <f t="shared" si="67"/>
        <v>0</v>
      </c>
      <c r="P82" s="58"/>
    </row>
    <row r="83" spans="1:16" s="59" customFormat="1" ht="13.5" thickBot="1" x14ac:dyDescent="0.25">
      <c r="A83" s="443" t="str">
        <f t="shared" ref="A83" si="84">A82</f>
        <v>140506</v>
      </c>
      <c r="B83" s="443"/>
      <c r="C83" s="443"/>
      <c r="D83" s="443"/>
      <c r="E83" s="443"/>
      <c r="F83" s="447">
        <f t="shared" si="69"/>
        <v>1</v>
      </c>
      <c r="G83" s="447">
        <v>0</v>
      </c>
      <c r="H83" s="448">
        <v>1</v>
      </c>
      <c r="I83" s="440"/>
      <c r="J83" s="50"/>
      <c r="K83" s="501"/>
      <c r="L83" s="644">
        <v>80</v>
      </c>
      <c r="M83" s="462">
        <f>M82</f>
        <v>0</v>
      </c>
      <c r="N83" s="467" t="str">
        <f t="shared" si="70"/>
        <v>80_0_140506____</v>
      </c>
      <c r="O83" s="468">
        <f t="shared" si="67"/>
        <v>0</v>
      </c>
      <c r="P83" s="58"/>
    </row>
    <row r="84" spans="1:16" s="59" customFormat="1" x14ac:dyDescent="0.2">
      <c r="A84" s="473" t="str">
        <f t="shared" ref="A84" si="85">A82</f>
        <v>140506</v>
      </c>
      <c r="B84" s="473"/>
      <c r="C84" s="473"/>
      <c r="D84" s="473"/>
      <c r="E84" s="473"/>
      <c r="F84" s="475">
        <f t="shared" si="69"/>
        <v>1</v>
      </c>
      <c r="G84" s="475">
        <v>0</v>
      </c>
      <c r="H84" s="476">
        <v>1</v>
      </c>
      <c r="I84" s="493"/>
      <c r="J84" s="492"/>
      <c r="K84" s="496"/>
      <c r="L84" s="639">
        <v>81</v>
      </c>
      <c r="M84" s="60">
        <f>M82</f>
        <v>0</v>
      </c>
      <c r="N84" s="61" t="str">
        <f t="shared" si="70"/>
        <v>81_0_140506____</v>
      </c>
      <c r="O84" s="62">
        <f t="shared" si="67"/>
        <v>0</v>
      </c>
      <c r="P84" s="36"/>
    </row>
    <row r="85" spans="1:16" s="59" customFormat="1" x14ac:dyDescent="0.2">
      <c r="A85" s="474" t="str">
        <f t="shared" ref="A85" si="86">A84</f>
        <v>140506</v>
      </c>
      <c r="B85" s="474"/>
      <c r="C85" s="474"/>
      <c r="D85" s="474"/>
      <c r="E85" s="471"/>
      <c r="F85" s="477">
        <f t="shared" si="69"/>
        <v>1</v>
      </c>
      <c r="G85" s="477">
        <v>0</v>
      </c>
      <c r="H85" s="478">
        <v>1</v>
      </c>
      <c r="I85" s="494"/>
      <c r="J85" s="50"/>
      <c r="K85" s="497"/>
      <c r="L85" s="640">
        <v>82</v>
      </c>
      <c r="M85" s="63">
        <f>M84</f>
        <v>0</v>
      </c>
      <c r="N85" s="64" t="str">
        <f t="shared" si="70"/>
        <v>82_0_140506____</v>
      </c>
      <c r="O85" s="65">
        <f t="shared" si="67"/>
        <v>0</v>
      </c>
      <c r="P85" s="58"/>
    </row>
    <row r="86" spans="1:16" s="59" customFormat="1" x14ac:dyDescent="0.2">
      <c r="A86" s="474" t="str">
        <f t="shared" ref="A86" si="87">A84</f>
        <v>140506</v>
      </c>
      <c r="B86" s="474"/>
      <c r="C86" s="471"/>
      <c r="D86" s="471"/>
      <c r="E86" s="471"/>
      <c r="F86" s="477">
        <f t="shared" si="69"/>
        <v>1</v>
      </c>
      <c r="G86" s="477">
        <v>0</v>
      </c>
      <c r="H86" s="478">
        <v>1</v>
      </c>
      <c r="I86" s="494"/>
      <c r="J86" s="50"/>
      <c r="K86" s="497"/>
      <c r="L86" s="640">
        <v>83</v>
      </c>
      <c r="M86" s="63">
        <f>M84</f>
        <v>0</v>
      </c>
      <c r="N86" s="64" t="str">
        <f t="shared" si="70"/>
        <v>83_0_140506____</v>
      </c>
      <c r="O86" s="65">
        <f t="shared" si="67"/>
        <v>0</v>
      </c>
      <c r="P86" s="58"/>
    </row>
    <row r="87" spans="1:16" s="59" customFormat="1" x14ac:dyDescent="0.2">
      <c r="A87" s="471" t="str">
        <f t="shared" ref="A87" si="88">A86</f>
        <v>140506</v>
      </c>
      <c r="B87" s="474"/>
      <c r="C87" s="471"/>
      <c r="D87" s="471"/>
      <c r="E87" s="471"/>
      <c r="F87" s="477">
        <f t="shared" si="69"/>
        <v>1</v>
      </c>
      <c r="G87" s="477">
        <v>0</v>
      </c>
      <c r="H87" s="478">
        <v>1</v>
      </c>
      <c r="I87" s="494"/>
      <c r="J87" s="50"/>
      <c r="K87" s="497"/>
      <c r="L87" s="640">
        <v>84</v>
      </c>
      <c r="M87" s="63">
        <f>M86</f>
        <v>0</v>
      </c>
      <c r="N87" s="64" t="str">
        <f t="shared" si="70"/>
        <v>84_0_140506____</v>
      </c>
      <c r="O87" s="65">
        <f t="shared" si="67"/>
        <v>0</v>
      </c>
      <c r="P87" s="58"/>
    </row>
    <row r="88" spans="1:16" s="59" customFormat="1" x14ac:dyDescent="0.2">
      <c r="A88" s="471" t="str">
        <f t="shared" ref="A88" si="89">A86</f>
        <v>140506</v>
      </c>
      <c r="B88" s="471"/>
      <c r="C88" s="471"/>
      <c r="D88" s="471"/>
      <c r="E88" s="471"/>
      <c r="F88" s="477">
        <f t="shared" si="69"/>
        <v>1</v>
      </c>
      <c r="G88" s="477">
        <v>0</v>
      </c>
      <c r="H88" s="478">
        <v>1</v>
      </c>
      <c r="I88" s="494"/>
      <c r="J88" s="50"/>
      <c r="K88" s="497"/>
      <c r="L88" s="640">
        <v>85</v>
      </c>
      <c r="M88" s="63">
        <f>M86</f>
        <v>0</v>
      </c>
      <c r="N88" s="64" t="str">
        <f t="shared" si="70"/>
        <v>85_0_140506____</v>
      </c>
      <c r="O88" s="65">
        <f t="shared" si="67"/>
        <v>0</v>
      </c>
      <c r="P88" s="58"/>
    </row>
    <row r="89" spans="1:16" s="59" customFormat="1" x14ac:dyDescent="0.2">
      <c r="A89" s="471" t="str">
        <f t="shared" ref="A89" si="90">A88</f>
        <v>140506</v>
      </c>
      <c r="B89" s="471"/>
      <c r="C89" s="471"/>
      <c r="D89" s="471"/>
      <c r="E89" s="471"/>
      <c r="F89" s="477">
        <f t="shared" si="69"/>
        <v>1</v>
      </c>
      <c r="G89" s="477">
        <v>0</v>
      </c>
      <c r="H89" s="478">
        <v>1</v>
      </c>
      <c r="I89" s="494"/>
      <c r="J89" s="50"/>
      <c r="K89" s="497"/>
      <c r="L89" s="640">
        <v>86</v>
      </c>
      <c r="M89" s="63">
        <f>M88</f>
        <v>0</v>
      </c>
      <c r="N89" s="64" t="str">
        <f t="shared" si="70"/>
        <v>86_0_140506____</v>
      </c>
      <c r="O89" s="65">
        <f t="shared" si="67"/>
        <v>0</v>
      </c>
      <c r="P89" s="58"/>
    </row>
    <row r="90" spans="1:16" s="59" customFormat="1" x14ac:dyDescent="0.2">
      <c r="A90" s="471" t="str">
        <f t="shared" ref="A90" si="91">A88</f>
        <v>140506</v>
      </c>
      <c r="B90" s="471"/>
      <c r="C90" s="471"/>
      <c r="D90" s="471"/>
      <c r="E90" s="471"/>
      <c r="F90" s="477">
        <f t="shared" si="69"/>
        <v>1</v>
      </c>
      <c r="G90" s="477">
        <v>0</v>
      </c>
      <c r="H90" s="478">
        <v>1</v>
      </c>
      <c r="I90" s="494"/>
      <c r="J90" s="50"/>
      <c r="K90" s="497"/>
      <c r="L90" s="640">
        <v>87</v>
      </c>
      <c r="M90" s="63">
        <f>M88</f>
        <v>0</v>
      </c>
      <c r="N90" s="64" t="str">
        <f t="shared" si="70"/>
        <v>87_0_140506____</v>
      </c>
      <c r="O90" s="65">
        <f t="shared" si="67"/>
        <v>0</v>
      </c>
      <c r="P90" s="58"/>
    </row>
    <row r="91" spans="1:16" s="59" customFormat="1" ht="13.5" thickBot="1" x14ac:dyDescent="0.25">
      <c r="A91" s="472" t="str">
        <f t="shared" ref="A91" si="92">A90</f>
        <v>140506</v>
      </c>
      <c r="B91" s="472"/>
      <c r="C91" s="472"/>
      <c r="D91" s="472"/>
      <c r="E91" s="472"/>
      <c r="F91" s="479">
        <f t="shared" si="69"/>
        <v>1</v>
      </c>
      <c r="G91" s="479">
        <v>0</v>
      </c>
      <c r="H91" s="480">
        <v>1</v>
      </c>
      <c r="I91" s="495"/>
      <c r="J91" s="50"/>
      <c r="K91" s="498"/>
      <c r="L91" s="641">
        <v>88</v>
      </c>
      <c r="M91" s="66">
        <f>M90</f>
        <v>0</v>
      </c>
      <c r="N91" s="67" t="str">
        <f t="shared" si="70"/>
        <v>88_0_140506____</v>
      </c>
      <c r="O91" s="68">
        <f t="shared" si="67"/>
        <v>0</v>
      </c>
      <c r="P91" s="58"/>
    </row>
    <row r="92" spans="1:16" s="59" customFormat="1" x14ac:dyDescent="0.2">
      <c r="A92" s="444" t="str">
        <f t="shared" ref="A92" si="93">A90</f>
        <v>140506</v>
      </c>
      <c r="B92" s="444"/>
      <c r="C92" s="444"/>
      <c r="D92" s="444"/>
      <c r="E92" s="444"/>
      <c r="F92" s="449">
        <f t="shared" si="69"/>
        <v>1</v>
      </c>
      <c r="G92" s="449">
        <v>0</v>
      </c>
      <c r="H92" s="450">
        <v>1</v>
      </c>
      <c r="I92" s="441"/>
      <c r="J92" s="50"/>
      <c r="K92" s="499"/>
      <c r="L92" s="642">
        <v>89</v>
      </c>
      <c r="M92" s="460">
        <f>M90</f>
        <v>0</v>
      </c>
      <c r="N92" s="463" t="str">
        <f t="shared" si="70"/>
        <v>89_0_140506____</v>
      </c>
      <c r="O92" s="464">
        <f t="shared" si="67"/>
        <v>0</v>
      </c>
      <c r="P92" s="58"/>
    </row>
    <row r="93" spans="1:16" s="59" customFormat="1" x14ac:dyDescent="0.2">
      <c r="A93" s="442" t="str">
        <f t="shared" ref="A93" si="94">A92</f>
        <v>140506</v>
      </c>
      <c r="B93" s="442"/>
      <c r="C93" s="442"/>
      <c r="D93" s="442"/>
      <c r="E93" s="442"/>
      <c r="F93" s="445">
        <f t="shared" si="69"/>
        <v>1</v>
      </c>
      <c r="G93" s="445">
        <v>0</v>
      </c>
      <c r="H93" s="446">
        <v>1</v>
      </c>
      <c r="I93" s="439"/>
      <c r="J93" s="50"/>
      <c r="K93" s="500"/>
      <c r="L93" s="643">
        <v>90</v>
      </c>
      <c r="M93" s="461">
        <f>M92</f>
        <v>0</v>
      </c>
      <c r="N93" s="465" t="str">
        <f t="shared" si="70"/>
        <v>90_0_140506____</v>
      </c>
      <c r="O93" s="466">
        <f t="shared" si="67"/>
        <v>0</v>
      </c>
      <c r="P93" s="58"/>
    </row>
    <row r="94" spans="1:16" s="59" customFormat="1" x14ac:dyDescent="0.2">
      <c r="A94" s="442" t="str">
        <f t="shared" ref="A94" si="95">A92</f>
        <v>140506</v>
      </c>
      <c r="B94" s="442"/>
      <c r="C94" s="442"/>
      <c r="D94" s="442"/>
      <c r="E94" s="442"/>
      <c r="F94" s="445">
        <f t="shared" si="69"/>
        <v>1</v>
      </c>
      <c r="G94" s="445">
        <v>0</v>
      </c>
      <c r="H94" s="446">
        <v>1</v>
      </c>
      <c r="I94" s="439"/>
      <c r="J94" s="50"/>
      <c r="K94" s="500"/>
      <c r="L94" s="643">
        <v>91</v>
      </c>
      <c r="M94" s="461">
        <f>M92</f>
        <v>0</v>
      </c>
      <c r="N94" s="465" t="str">
        <f t="shared" si="70"/>
        <v>91_0_140506____</v>
      </c>
      <c r="O94" s="466">
        <f t="shared" si="67"/>
        <v>0</v>
      </c>
      <c r="P94" s="58"/>
    </row>
    <row r="95" spans="1:16" s="59" customFormat="1" x14ac:dyDescent="0.2">
      <c r="A95" s="442" t="str">
        <f t="shared" ref="A95" si="96">A94</f>
        <v>140506</v>
      </c>
      <c r="B95" s="442"/>
      <c r="C95" s="442"/>
      <c r="D95" s="442"/>
      <c r="E95" s="442"/>
      <c r="F95" s="445">
        <f t="shared" si="69"/>
        <v>1</v>
      </c>
      <c r="G95" s="445">
        <v>0</v>
      </c>
      <c r="H95" s="446">
        <v>1</v>
      </c>
      <c r="I95" s="439"/>
      <c r="J95" s="50"/>
      <c r="K95" s="500"/>
      <c r="L95" s="643">
        <v>92</v>
      </c>
      <c r="M95" s="461">
        <f>M94</f>
        <v>0</v>
      </c>
      <c r="N95" s="465" t="str">
        <f t="shared" si="70"/>
        <v>92_0_140506____</v>
      </c>
      <c r="O95" s="466">
        <f t="shared" si="67"/>
        <v>0</v>
      </c>
      <c r="P95" s="58"/>
    </row>
    <row r="96" spans="1:16" s="59" customFormat="1" x14ac:dyDescent="0.2">
      <c r="A96" s="442" t="str">
        <f t="shared" ref="A96" si="97">A94</f>
        <v>140506</v>
      </c>
      <c r="B96" s="442"/>
      <c r="C96" s="442"/>
      <c r="D96" s="442"/>
      <c r="E96" s="442"/>
      <c r="F96" s="445">
        <f t="shared" si="69"/>
        <v>1</v>
      </c>
      <c r="G96" s="445">
        <v>0</v>
      </c>
      <c r="H96" s="446">
        <v>1</v>
      </c>
      <c r="I96" s="439"/>
      <c r="J96" s="50"/>
      <c r="K96" s="500"/>
      <c r="L96" s="643">
        <v>93</v>
      </c>
      <c r="M96" s="461">
        <f>M94</f>
        <v>0</v>
      </c>
      <c r="N96" s="465" t="str">
        <f t="shared" si="70"/>
        <v>93_0_140506____</v>
      </c>
      <c r="O96" s="466">
        <f t="shared" si="67"/>
        <v>0</v>
      </c>
      <c r="P96" s="58"/>
    </row>
    <row r="97" spans="1:16" s="59" customFormat="1" x14ac:dyDescent="0.2">
      <c r="A97" s="442" t="str">
        <f t="shared" ref="A97" si="98">A96</f>
        <v>140506</v>
      </c>
      <c r="B97" s="442"/>
      <c r="C97" s="442"/>
      <c r="D97" s="442"/>
      <c r="E97" s="442"/>
      <c r="F97" s="445">
        <f t="shared" si="69"/>
        <v>1</v>
      </c>
      <c r="G97" s="445">
        <v>0</v>
      </c>
      <c r="H97" s="446">
        <v>1</v>
      </c>
      <c r="I97" s="439"/>
      <c r="J97" s="50"/>
      <c r="K97" s="500"/>
      <c r="L97" s="643">
        <v>94</v>
      </c>
      <c r="M97" s="461">
        <f>M96</f>
        <v>0</v>
      </c>
      <c r="N97" s="465" t="str">
        <f t="shared" si="70"/>
        <v>94_0_140506____</v>
      </c>
      <c r="O97" s="466">
        <f t="shared" si="67"/>
        <v>0</v>
      </c>
      <c r="P97" s="58"/>
    </row>
    <row r="98" spans="1:16" s="59" customFormat="1" x14ac:dyDescent="0.2">
      <c r="A98" s="442" t="str">
        <f t="shared" ref="A98" si="99">A96</f>
        <v>140506</v>
      </c>
      <c r="B98" s="442"/>
      <c r="C98" s="442"/>
      <c r="D98" s="442"/>
      <c r="E98" s="442"/>
      <c r="F98" s="445">
        <f t="shared" si="69"/>
        <v>1</v>
      </c>
      <c r="G98" s="445">
        <v>0</v>
      </c>
      <c r="H98" s="446">
        <v>1</v>
      </c>
      <c r="I98" s="439"/>
      <c r="J98" s="50"/>
      <c r="K98" s="500"/>
      <c r="L98" s="643">
        <v>95</v>
      </c>
      <c r="M98" s="461">
        <f>M96</f>
        <v>0</v>
      </c>
      <c r="N98" s="465" t="str">
        <f t="shared" si="70"/>
        <v>95_0_140506____</v>
      </c>
      <c r="O98" s="466">
        <f t="shared" si="67"/>
        <v>0</v>
      </c>
      <c r="P98" s="58"/>
    </row>
    <row r="99" spans="1:16" s="59" customFormat="1" ht="13.5" thickBot="1" x14ac:dyDescent="0.25">
      <c r="A99" s="443" t="str">
        <f t="shared" ref="A99" si="100">A98</f>
        <v>140506</v>
      </c>
      <c r="B99" s="443"/>
      <c r="C99" s="443"/>
      <c r="D99" s="443"/>
      <c r="E99" s="443"/>
      <c r="F99" s="447">
        <f t="shared" si="69"/>
        <v>1</v>
      </c>
      <c r="G99" s="447">
        <v>0</v>
      </c>
      <c r="H99" s="448">
        <v>1</v>
      </c>
      <c r="I99" s="440"/>
      <c r="J99" s="50"/>
      <c r="K99" s="501"/>
      <c r="L99" s="644">
        <v>96</v>
      </c>
      <c r="M99" s="462">
        <f>M98</f>
        <v>0</v>
      </c>
      <c r="N99" s="467" t="str">
        <f t="shared" si="70"/>
        <v>96_0_140506____</v>
      </c>
      <c r="O99" s="468">
        <f t="shared" si="67"/>
        <v>0</v>
      </c>
      <c r="P99" s="58"/>
    </row>
    <row r="100" spans="1:16" s="59" customFormat="1" x14ac:dyDescent="0.2">
      <c r="A100" s="473" t="str">
        <f t="shared" ref="A100" si="101">A98</f>
        <v>140506</v>
      </c>
      <c r="B100" s="473"/>
      <c r="C100" s="473"/>
      <c r="D100" s="473"/>
      <c r="E100" s="473"/>
      <c r="F100" s="475">
        <f t="shared" si="69"/>
        <v>1</v>
      </c>
      <c r="G100" s="475">
        <v>0</v>
      </c>
      <c r="H100" s="476">
        <v>1</v>
      </c>
      <c r="I100" s="493"/>
      <c r="J100" s="492"/>
      <c r="K100" s="496"/>
      <c r="L100" s="639">
        <v>97</v>
      </c>
      <c r="M100" s="60">
        <f>M98</f>
        <v>0</v>
      </c>
      <c r="N100" s="61" t="str">
        <f t="shared" si="70"/>
        <v>97_0_140506____</v>
      </c>
      <c r="O100" s="62">
        <f t="shared" ref="O100:O131" si="102">K100/F100</f>
        <v>0</v>
      </c>
      <c r="P100" s="36"/>
    </row>
    <row r="101" spans="1:16" s="59" customFormat="1" x14ac:dyDescent="0.2">
      <c r="A101" s="474" t="str">
        <f t="shared" ref="A101" si="103">A100</f>
        <v>140506</v>
      </c>
      <c r="B101" s="474"/>
      <c r="C101" s="474"/>
      <c r="D101" s="474"/>
      <c r="E101" s="471"/>
      <c r="F101" s="477">
        <f t="shared" si="69"/>
        <v>1</v>
      </c>
      <c r="G101" s="477">
        <v>0</v>
      </c>
      <c r="H101" s="478">
        <v>1</v>
      </c>
      <c r="I101" s="494"/>
      <c r="J101" s="50"/>
      <c r="K101" s="497"/>
      <c r="L101" s="640">
        <v>98</v>
      </c>
      <c r="M101" s="63">
        <f>M100</f>
        <v>0</v>
      </c>
      <c r="N101" s="64" t="str">
        <f t="shared" ref="N101:N132" si="104">CONCATENATE(L101,"_",M101,"_",A101,"_",B101,"_",C101,"_",D101,"_",E101)</f>
        <v>98_0_140506____</v>
      </c>
      <c r="O101" s="65">
        <f t="shared" si="102"/>
        <v>0</v>
      </c>
      <c r="P101" s="58"/>
    </row>
    <row r="102" spans="1:16" s="59" customFormat="1" x14ac:dyDescent="0.2">
      <c r="A102" s="474" t="str">
        <f t="shared" ref="A102" si="105">A100</f>
        <v>140506</v>
      </c>
      <c r="B102" s="474"/>
      <c r="C102" s="471"/>
      <c r="D102" s="471"/>
      <c r="E102" s="471"/>
      <c r="F102" s="477">
        <f t="shared" si="69"/>
        <v>1</v>
      </c>
      <c r="G102" s="477">
        <v>0</v>
      </c>
      <c r="H102" s="478">
        <v>1</v>
      </c>
      <c r="I102" s="494"/>
      <c r="J102" s="50"/>
      <c r="K102" s="497"/>
      <c r="L102" s="640">
        <v>99</v>
      </c>
      <c r="M102" s="63">
        <f>M100</f>
        <v>0</v>
      </c>
      <c r="N102" s="64" t="str">
        <f t="shared" si="104"/>
        <v>99_0_140506____</v>
      </c>
      <c r="O102" s="65">
        <f t="shared" si="102"/>
        <v>0</v>
      </c>
      <c r="P102" s="58"/>
    </row>
    <row r="103" spans="1:16" s="59" customFormat="1" x14ac:dyDescent="0.2">
      <c r="A103" s="471" t="str">
        <f t="shared" ref="A103" si="106">A102</f>
        <v>140506</v>
      </c>
      <c r="B103" s="474"/>
      <c r="C103" s="471"/>
      <c r="D103" s="471"/>
      <c r="E103" s="471"/>
      <c r="F103" s="477">
        <f t="shared" si="69"/>
        <v>1</v>
      </c>
      <c r="G103" s="477">
        <v>0</v>
      </c>
      <c r="H103" s="478">
        <v>1</v>
      </c>
      <c r="I103" s="494"/>
      <c r="J103" s="50"/>
      <c r="K103" s="497"/>
      <c r="L103" s="640">
        <v>100</v>
      </c>
      <c r="M103" s="63">
        <f>M102</f>
        <v>0</v>
      </c>
      <c r="N103" s="64" t="str">
        <f t="shared" si="104"/>
        <v>100_0_140506____</v>
      </c>
      <c r="O103" s="65">
        <f t="shared" si="102"/>
        <v>0</v>
      </c>
      <c r="P103" s="58"/>
    </row>
    <row r="104" spans="1:16" s="59" customFormat="1" x14ac:dyDescent="0.2">
      <c r="A104" s="471" t="str">
        <f t="shared" ref="A104" si="107">A102</f>
        <v>140506</v>
      </c>
      <c r="B104" s="471"/>
      <c r="C104" s="471"/>
      <c r="D104" s="471"/>
      <c r="E104" s="471"/>
      <c r="F104" s="477">
        <f t="shared" si="69"/>
        <v>1</v>
      </c>
      <c r="G104" s="477">
        <v>0</v>
      </c>
      <c r="H104" s="478">
        <v>1</v>
      </c>
      <c r="I104" s="494"/>
      <c r="J104" s="50"/>
      <c r="K104" s="497"/>
      <c r="L104" s="640">
        <v>101</v>
      </c>
      <c r="M104" s="63">
        <f>M102</f>
        <v>0</v>
      </c>
      <c r="N104" s="64" t="str">
        <f t="shared" si="104"/>
        <v>101_0_140506____</v>
      </c>
      <c r="O104" s="65">
        <f t="shared" si="102"/>
        <v>0</v>
      </c>
      <c r="P104" s="58"/>
    </row>
    <row r="105" spans="1:16" s="59" customFormat="1" x14ac:dyDescent="0.2">
      <c r="A105" s="471" t="str">
        <f t="shared" ref="A105" si="108">A104</f>
        <v>140506</v>
      </c>
      <c r="B105" s="471"/>
      <c r="C105" s="471"/>
      <c r="D105" s="471"/>
      <c r="E105" s="471"/>
      <c r="F105" s="477">
        <f t="shared" si="69"/>
        <v>1</v>
      </c>
      <c r="G105" s="477">
        <v>0</v>
      </c>
      <c r="H105" s="478">
        <v>1</v>
      </c>
      <c r="I105" s="494"/>
      <c r="J105" s="50"/>
      <c r="K105" s="497"/>
      <c r="L105" s="640">
        <v>102</v>
      </c>
      <c r="M105" s="63">
        <f>M104</f>
        <v>0</v>
      </c>
      <c r="N105" s="64" t="str">
        <f t="shared" si="104"/>
        <v>102_0_140506____</v>
      </c>
      <c r="O105" s="65">
        <f t="shared" si="102"/>
        <v>0</v>
      </c>
      <c r="P105" s="58"/>
    </row>
    <row r="106" spans="1:16" s="59" customFormat="1" x14ac:dyDescent="0.2">
      <c r="A106" s="471" t="str">
        <f t="shared" ref="A106" si="109">A104</f>
        <v>140506</v>
      </c>
      <c r="B106" s="471"/>
      <c r="C106" s="471"/>
      <c r="D106" s="471"/>
      <c r="E106" s="471"/>
      <c r="F106" s="477">
        <f t="shared" si="69"/>
        <v>1</v>
      </c>
      <c r="G106" s="477">
        <v>0</v>
      </c>
      <c r="H106" s="478">
        <v>1</v>
      </c>
      <c r="I106" s="494"/>
      <c r="J106" s="50"/>
      <c r="K106" s="497"/>
      <c r="L106" s="640">
        <v>103</v>
      </c>
      <c r="M106" s="63">
        <f>M104</f>
        <v>0</v>
      </c>
      <c r="N106" s="64" t="str">
        <f t="shared" si="104"/>
        <v>103_0_140506____</v>
      </c>
      <c r="O106" s="65">
        <f t="shared" si="102"/>
        <v>0</v>
      </c>
      <c r="P106" s="58"/>
    </row>
    <row r="107" spans="1:16" s="59" customFormat="1" ht="13.5" thickBot="1" x14ac:dyDescent="0.25">
      <c r="A107" s="472" t="str">
        <f t="shared" ref="A107" si="110">A106</f>
        <v>140506</v>
      </c>
      <c r="B107" s="472"/>
      <c r="C107" s="472"/>
      <c r="D107" s="472"/>
      <c r="E107" s="472"/>
      <c r="F107" s="479">
        <f t="shared" si="69"/>
        <v>1</v>
      </c>
      <c r="G107" s="479">
        <v>0</v>
      </c>
      <c r="H107" s="480">
        <v>1</v>
      </c>
      <c r="I107" s="495"/>
      <c r="J107" s="50"/>
      <c r="K107" s="498"/>
      <c r="L107" s="641">
        <v>104</v>
      </c>
      <c r="M107" s="66">
        <f>M106</f>
        <v>0</v>
      </c>
      <c r="N107" s="67" t="str">
        <f t="shared" si="104"/>
        <v>104_0_140506____</v>
      </c>
      <c r="O107" s="68">
        <f t="shared" si="102"/>
        <v>0</v>
      </c>
      <c r="P107" s="58"/>
    </row>
    <row r="108" spans="1:16" s="59" customFormat="1" x14ac:dyDescent="0.2">
      <c r="A108" s="444" t="str">
        <f t="shared" ref="A108" si="111">A106</f>
        <v>140506</v>
      </c>
      <c r="B108" s="444"/>
      <c r="C108" s="444"/>
      <c r="D108" s="444"/>
      <c r="E108" s="444"/>
      <c r="F108" s="449">
        <f t="shared" si="69"/>
        <v>1</v>
      </c>
      <c r="G108" s="449">
        <v>0</v>
      </c>
      <c r="H108" s="450">
        <v>1</v>
      </c>
      <c r="I108" s="441"/>
      <c r="J108" s="50"/>
      <c r="K108" s="499"/>
      <c r="L108" s="642">
        <v>105</v>
      </c>
      <c r="M108" s="460">
        <f>M106</f>
        <v>0</v>
      </c>
      <c r="N108" s="463" t="str">
        <f t="shared" si="104"/>
        <v>105_0_140506____</v>
      </c>
      <c r="O108" s="464">
        <f t="shared" si="102"/>
        <v>0</v>
      </c>
      <c r="P108" s="58"/>
    </row>
    <row r="109" spans="1:16" s="59" customFormat="1" x14ac:dyDescent="0.2">
      <c r="A109" s="442" t="str">
        <f t="shared" ref="A109" si="112">A108</f>
        <v>140506</v>
      </c>
      <c r="B109" s="442"/>
      <c r="C109" s="442"/>
      <c r="D109" s="442"/>
      <c r="E109" s="442"/>
      <c r="F109" s="445">
        <f t="shared" si="69"/>
        <v>1</v>
      </c>
      <c r="G109" s="445">
        <v>0</v>
      </c>
      <c r="H109" s="446">
        <v>1</v>
      </c>
      <c r="I109" s="439"/>
      <c r="J109" s="50"/>
      <c r="K109" s="500"/>
      <c r="L109" s="643">
        <v>106</v>
      </c>
      <c r="M109" s="461">
        <f>M108</f>
        <v>0</v>
      </c>
      <c r="N109" s="465" t="str">
        <f t="shared" si="104"/>
        <v>106_0_140506____</v>
      </c>
      <c r="O109" s="466">
        <f t="shared" si="102"/>
        <v>0</v>
      </c>
      <c r="P109" s="58"/>
    </row>
    <row r="110" spans="1:16" s="59" customFormat="1" x14ac:dyDescent="0.2">
      <c r="A110" s="442" t="str">
        <f t="shared" ref="A110" si="113">A108</f>
        <v>140506</v>
      </c>
      <c r="B110" s="442"/>
      <c r="C110" s="442"/>
      <c r="D110" s="442"/>
      <c r="E110" s="442"/>
      <c r="F110" s="445">
        <f t="shared" si="69"/>
        <v>1</v>
      </c>
      <c r="G110" s="445">
        <v>0</v>
      </c>
      <c r="H110" s="446">
        <v>1</v>
      </c>
      <c r="I110" s="439"/>
      <c r="J110" s="50"/>
      <c r="K110" s="500"/>
      <c r="L110" s="643">
        <v>107</v>
      </c>
      <c r="M110" s="461">
        <f>M108</f>
        <v>0</v>
      </c>
      <c r="N110" s="465" t="str">
        <f t="shared" si="104"/>
        <v>107_0_140506____</v>
      </c>
      <c r="O110" s="466">
        <f t="shared" si="102"/>
        <v>0</v>
      </c>
      <c r="P110" s="58"/>
    </row>
    <row r="111" spans="1:16" s="59" customFormat="1" x14ac:dyDescent="0.2">
      <c r="A111" s="442" t="str">
        <f t="shared" ref="A111" si="114">A110</f>
        <v>140506</v>
      </c>
      <c r="B111" s="442"/>
      <c r="C111" s="442"/>
      <c r="D111" s="442"/>
      <c r="E111" s="442"/>
      <c r="F111" s="445">
        <f t="shared" si="69"/>
        <v>1</v>
      </c>
      <c r="G111" s="445">
        <v>0</v>
      </c>
      <c r="H111" s="446">
        <v>1</v>
      </c>
      <c r="I111" s="439"/>
      <c r="J111" s="50"/>
      <c r="K111" s="500"/>
      <c r="L111" s="643">
        <v>108</v>
      </c>
      <c r="M111" s="461">
        <f>M110</f>
        <v>0</v>
      </c>
      <c r="N111" s="465" t="str">
        <f t="shared" si="104"/>
        <v>108_0_140506____</v>
      </c>
      <c r="O111" s="466">
        <f t="shared" si="102"/>
        <v>0</v>
      </c>
      <c r="P111" s="58"/>
    </row>
    <row r="112" spans="1:16" s="59" customFormat="1" x14ac:dyDescent="0.2">
      <c r="A112" s="442" t="str">
        <f t="shared" ref="A112" si="115">A110</f>
        <v>140506</v>
      </c>
      <c r="B112" s="442"/>
      <c r="C112" s="442"/>
      <c r="D112" s="442"/>
      <c r="E112" s="442"/>
      <c r="F112" s="445">
        <f t="shared" si="69"/>
        <v>1</v>
      </c>
      <c r="G112" s="445">
        <v>0</v>
      </c>
      <c r="H112" s="446">
        <v>1</v>
      </c>
      <c r="I112" s="439"/>
      <c r="J112" s="50"/>
      <c r="K112" s="500"/>
      <c r="L112" s="643">
        <v>109</v>
      </c>
      <c r="M112" s="461">
        <f>M110</f>
        <v>0</v>
      </c>
      <c r="N112" s="465" t="str">
        <f t="shared" si="104"/>
        <v>109_0_140506____</v>
      </c>
      <c r="O112" s="466">
        <f t="shared" si="102"/>
        <v>0</v>
      </c>
      <c r="P112" s="58"/>
    </row>
    <row r="113" spans="1:16" s="59" customFormat="1" x14ac:dyDescent="0.2">
      <c r="A113" s="442" t="str">
        <f t="shared" ref="A113" si="116">A112</f>
        <v>140506</v>
      </c>
      <c r="B113" s="442"/>
      <c r="C113" s="442"/>
      <c r="D113" s="442"/>
      <c r="E113" s="442"/>
      <c r="F113" s="445">
        <f t="shared" si="69"/>
        <v>1</v>
      </c>
      <c r="G113" s="445">
        <v>0</v>
      </c>
      <c r="H113" s="446">
        <v>1</v>
      </c>
      <c r="I113" s="439"/>
      <c r="J113" s="50"/>
      <c r="K113" s="500"/>
      <c r="L113" s="643">
        <v>110</v>
      </c>
      <c r="M113" s="461">
        <f>M112</f>
        <v>0</v>
      </c>
      <c r="N113" s="465" t="str">
        <f t="shared" si="104"/>
        <v>110_0_140506____</v>
      </c>
      <c r="O113" s="466">
        <f t="shared" si="102"/>
        <v>0</v>
      </c>
      <c r="P113" s="58"/>
    </row>
    <row r="114" spans="1:16" s="59" customFormat="1" x14ac:dyDescent="0.2">
      <c r="A114" s="442" t="str">
        <f t="shared" ref="A114" si="117">A112</f>
        <v>140506</v>
      </c>
      <c r="B114" s="442"/>
      <c r="C114" s="442"/>
      <c r="D114" s="442"/>
      <c r="E114" s="442"/>
      <c r="F114" s="445">
        <f t="shared" si="69"/>
        <v>1</v>
      </c>
      <c r="G114" s="445">
        <v>0</v>
      </c>
      <c r="H114" s="446">
        <v>1</v>
      </c>
      <c r="I114" s="439"/>
      <c r="J114" s="50"/>
      <c r="K114" s="500"/>
      <c r="L114" s="643">
        <v>111</v>
      </c>
      <c r="M114" s="461">
        <f>M112</f>
        <v>0</v>
      </c>
      <c r="N114" s="465" t="str">
        <f t="shared" si="104"/>
        <v>111_0_140506____</v>
      </c>
      <c r="O114" s="466">
        <f t="shared" si="102"/>
        <v>0</v>
      </c>
      <c r="P114" s="58"/>
    </row>
    <row r="115" spans="1:16" s="59" customFormat="1" ht="13.5" thickBot="1" x14ac:dyDescent="0.25">
      <c r="A115" s="443" t="str">
        <f t="shared" ref="A115" si="118">A114</f>
        <v>140506</v>
      </c>
      <c r="B115" s="443"/>
      <c r="C115" s="443"/>
      <c r="D115" s="443"/>
      <c r="E115" s="443"/>
      <c r="F115" s="447">
        <f t="shared" si="69"/>
        <v>1</v>
      </c>
      <c r="G115" s="447">
        <v>0</v>
      </c>
      <c r="H115" s="448">
        <v>1</v>
      </c>
      <c r="I115" s="440"/>
      <c r="J115" s="50"/>
      <c r="K115" s="501"/>
      <c r="L115" s="644">
        <v>112</v>
      </c>
      <c r="M115" s="462">
        <f>M114</f>
        <v>0</v>
      </c>
      <c r="N115" s="467" t="str">
        <f t="shared" si="104"/>
        <v>112_0_140506____</v>
      </c>
      <c r="O115" s="468">
        <f t="shared" si="102"/>
        <v>0</v>
      </c>
      <c r="P115" s="58"/>
    </row>
    <row r="116" spans="1:16" s="59" customFormat="1" x14ac:dyDescent="0.2">
      <c r="A116" s="473" t="str">
        <f t="shared" ref="A116" si="119">A114</f>
        <v>140506</v>
      </c>
      <c r="B116" s="473"/>
      <c r="C116" s="473"/>
      <c r="D116" s="473"/>
      <c r="E116" s="473"/>
      <c r="F116" s="475">
        <f t="shared" si="69"/>
        <v>1</v>
      </c>
      <c r="G116" s="475">
        <v>0</v>
      </c>
      <c r="H116" s="476">
        <v>1</v>
      </c>
      <c r="I116" s="493"/>
      <c r="J116" s="492"/>
      <c r="K116" s="496"/>
      <c r="L116" s="639">
        <v>113</v>
      </c>
      <c r="M116" s="60">
        <f>M114</f>
        <v>0</v>
      </c>
      <c r="N116" s="61" t="str">
        <f t="shared" si="104"/>
        <v>113_0_140506____</v>
      </c>
      <c r="O116" s="62">
        <f t="shared" si="102"/>
        <v>0</v>
      </c>
      <c r="P116" s="36"/>
    </row>
    <row r="117" spans="1:16" s="59" customFormat="1" x14ac:dyDescent="0.2">
      <c r="A117" s="474" t="str">
        <f t="shared" ref="A117" si="120">A116</f>
        <v>140506</v>
      </c>
      <c r="B117" s="474"/>
      <c r="C117" s="474"/>
      <c r="D117" s="474"/>
      <c r="E117" s="471"/>
      <c r="F117" s="477">
        <f t="shared" si="69"/>
        <v>1</v>
      </c>
      <c r="G117" s="477">
        <v>0</v>
      </c>
      <c r="H117" s="478">
        <v>1</v>
      </c>
      <c r="I117" s="494"/>
      <c r="J117" s="50"/>
      <c r="K117" s="497"/>
      <c r="L117" s="640">
        <v>114</v>
      </c>
      <c r="M117" s="63">
        <f>M116</f>
        <v>0</v>
      </c>
      <c r="N117" s="64" t="str">
        <f t="shared" si="104"/>
        <v>114_0_140506____</v>
      </c>
      <c r="O117" s="65">
        <f t="shared" si="102"/>
        <v>0</v>
      </c>
      <c r="P117" s="58"/>
    </row>
    <row r="118" spans="1:16" s="59" customFormat="1" x14ac:dyDescent="0.2">
      <c r="A118" s="474" t="str">
        <f t="shared" ref="A118" si="121">A116</f>
        <v>140506</v>
      </c>
      <c r="B118" s="474"/>
      <c r="C118" s="471"/>
      <c r="D118" s="471"/>
      <c r="E118" s="471"/>
      <c r="F118" s="477">
        <f t="shared" si="69"/>
        <v>1</v>
      </c>
      <c r="G118" s="477">
        <v>0</v>
      </c>
      <c r="H118" s="478">
        <v>1</v>
      </c>
      <c r="I118" s="494"/>
      <c r="J118" s="50"/>
      <c r="K118" s="497"/>
      <c r="L118" s="640">
        <v>115</v>
      </c>
      <c r="M118" s="63">
        <f>M116</f>
        <v>0</v>
      </c>
      <c r="N118" s="64" t="str">
        <f t="shared" si="104"/>
        <v>115_0_140506____</v>
      </c>
      <c r="O118" s="65">
        <f t="shared" si="102"/>
        <v>0</v>
      </c>
      <c r="P118" s="58"/>
    </row>
    <row r="119" spans="1:16" s="59" customFormat="1" x14ac:dyDescent="0.2">
      <c r="A119" s="471" t="str">
        <f t="shared" ref="A119" si="122">A118</f>
        <v>140506</v>
      </c>
      <c r="B119" s="474"/>
      <c r="C119" s="471"/>
      <c r="D119" s="471"/>
      <c r="E119" s="471"/>
      <c r="F119" s="477">
        <f t="shared" si="69"/>
        <v>1</v>
      </c>
      <c r="G119" s="477">
        <v>0</v>
      </c>
      <c r="H119" s="478">
        <v>1</v>
      </c>
      <c r="I119" s="494"/>
      <c r="J119" s="50"/>
      <c r="K119" s="497"/>
      <c r="L119" s="640">
        <v>116</v>
      </c>
      <c r="M119" s="63">
        <f>M118</f>
        <v>0</v>
      </c>
      <c r="N119" s="64" t="str">
        <f t="shared" si="104"/>
        <v>116_0_140506____</v>
      </c>
      <c r="O119" s="65">
        <f t="shared" si="102"/>
        <v>0</v>
      </c>
      <c r="P119" s="58"/>
    </row>
    <row r="120" spans="1:16" s="59" customFormat="1" x14ac:dyDescent="0.2">
      <c r="A120" s="471" t="str">
        <f t="shared" ref="A120" si="123">A118</f>
        <v>140506</v>
      </c>
      <c r="B120" s="471"/>
      <c r="C120" s="471"/>
      <c r="D120" s="471"/>
      <c r="E120" s="471"/>
      <c r="F120" s="477">
        <f t="shared" si="69"/>
        <v>1</v>
      </c>
      <c r="G120" s="477">
        <v>0</v>
      </c>
      <c r="H120" s="478">
        <v>1</v>
      </c>
      <c r="I120" s="494"/>
      <c r="J120" s="50"/>
      <c r="K120" s="497"/>
      <c r="L120" s="640">
        <v>117</v>
      </c>
      <c r="M120" s="63">
        <f>M118</f>
        <v>0</v>
      </c>
      <c r="N120" s="64" t="str">
        <f t="shared" si="104"/>
        <v>117_0_140506____</v>
      </c>
      <c r="O120" s="65">
        <f t="shared" si="102"/>
        <v>0</v>
      </c>
      <c r="P120" s="58"/>
    </row>
    <row r="121" spans="1:16" s="59" customFormat="1" x14ac:dyDescent="0.2">
      <c r="A121" s="471" t="str">
        <f t="shared" ref="A121" si="124">A120</f>
        <v>140506</v>
      </c>
      <c r="B121" s="471"/>
      <c r="C121" s="471"/>
      <c r="D121" s="471"/>
      <c r="E121" s="471"/>
      <c r="F121" s="477">
        <f t="shared" si="69"/>
        <v>1</v>
      </c>
      <c r="G121" s="477">
        <v>0</v>
      </c>
      <c r="H121" s="478">
        <v>1</v>
      </c>
      <c r="I121" s="494"/>
      <c r="J121" s="50"/>
      <c r="K121" s="497"/>
      <c r="L121" s="640">
        <v>118</v>
      </c>
      <c r="M121" s="63">
        <f>M120</f>
        <v>0</v>
      </c>
      <c r="N121" s="64" t="str">
        <f t="shared" si="104"/>
        <v>118_0_140506____</v>
      </c>
      <c r="O121" s="65">
        <f t="shared" si="102"/>
        <v>0</v>
      </c>
      <c r="P121" s="58"/>
    </row>
    <row r="122" spans="1:16" s="59" customFormat="1" x14ac:dyDescent="0.2">
      <c r="A122" s="471" t="str">
        <f t="shared" ref="A122" si="125">A120</f>
        <v>140506</v>
      </c>
      <c r="B122" s="471"/>
      <c r="C122" s="471"/>
      <c r="D122" s="471"/>
      <c r="E122" s="471"/>
      <c r="F122" s="477">
        <f t="shared" si="69"/>
        <v>1</v>
      </c>
      <c r="G122" s="477">
        <v>0</v>
      </c>
      <c r="H122" s="478">
        <v>1</v>
      </c>
      <c r="I122" s="494"/>
      <c r="J122" s="50"/>
      <c r="K122" s="497"/>
      <c r="L122" s="640">
        <v>119</v>
      </c>
      <c r="M122" s="63">
        <f>M120</f>
        <v>0</v>
      </c>
      <c r="N122" s="64" t="str">
        <f t="shared" si="104"/>
        <v>119_0_140506____</v>
      </c>
      <c r="O122" s="65">
        <f t="shared" si="102"/>
        <v>0</v>
      </c>
      <c r="P122" s="58"/>
    </row>
    <row r="123" spans="1:16" s="59" customFormat="1" ht="13.5" thickBot="1" x14ac:dyDescent="0.25">
      <c r="A123" s="472" t="str">
        <f t="shared" ref="A123" si="126">A122</f>
        <v>140506</v>
      </c>
      <c r="B123" s="472"/>
      <c r="C123" s="472"/>
      <c r="D123" s="472"/>
      <c r="E123" s="472"/>
      <c r="F123" s="479">
        <f t="shared" si="69"/>
        <v>1</v>
      </c>
      <c r="G123" s="479">
        <v>0</v>
      </c>
      <c r="H123" s="480">
        <v>1</v>
      </c>
      <c r="I123" s="495"/>
      <c r="J123" s="50"/>
      <c r="K123" s="498"/>
      <c r="L123" s="641">
        <v>120</v>
      </c>
      <c r="M123" s="66">
        <f>M122</f>
        <v>0</v>
      </c>
      <c r="N123" s="67" t="str">
        <f t="shared" si="104"/>
        <v>120_0_140506____</v>
      </c>
      <c r="O123" s="68">
        <f t="shared" si="102"/>
        <v>0</v>
      </c>
      <c r="P123" s="58"/>
    </row>
    <row r="124" spans="1:16" s="59" customFormat="1" x14ac:dyDescent="0.2">
      <c r="A124" s="444" t="str">
        <f t="shared" ref="A124" si="127">A122</f>
        <v>140506</v>
      </c>
      <c r="B124" s="444"/>
      <c r="C124" s="444"/>
      <c r="D124" s="444"/>
      <c r="E124" s="444"/>
      <c r="F124" s="449">
        <f t="shared" si="69"/>
        <v>1</v>
      </c>
      <c r="G124" s="449">
        <v>0</v>
      </c>
      <c r="H124" s="450">
        <v>1</v>
      </c>
      <c r="I124" s="441"/>
      <c r="J124" s="50"/>
      <c r="K124" s="499"/>
      <c r="L124" s="642">
        <v>121</v>
      </c>
      <c r="M124" s="460">
        <f>M122</f>
        <v>0</v>
      </c>
      <c r="N124" s="463" t="str">
        <f t="shared" si="104"/>
        <v>121_0_140506____</v>
      </c>
      <c r="O124" s="464">
        <f t="shared" si="102"/>
        <v>0</v>
      </c>
      <c r="P124" s="58"/>
    </row>
    <row r="125" spans="1:16" s="59" customFormat="1" x14ac:dyDescent="0.2">
      <c r="A125" s="442" t="str">
        <f t="shared" ref="A125" si="128">A124</f>
        <v>140506</v>
      </c>
      <c r="B125" s="442"/>
      <c r="C125" s="442"/>
      <c r="D125" s="442"/>
      <c r="E125" s="442"/>
      <c r="F125" s="445">
        <f t="shared" si="69"/>
        <v>1</v>
      </c>
      <c r="G125" s="445">
        <v>0</v>
      </c>
      <c r="H125" s="446">
        <v>1</v>
      </c>
      <c r="I125" s="439"/>
      <c r="J125" s="50"/>
      <c r="K125" s="500"/>
      <c r="L125" s="643">
        <v>122</v>
      </c>
      <c r="M125" s="461">
        <f>M124</f>
        <v>0</v>
      </c>
      <c r="N125" s="465" t="str">
        <f t="shared" si="104"/>
        <v>122_0_140506____</v>
      </c>
      <c r="O125" s="466">
        <f t="shared" si="102"/>
        <v>0</v>
      </c>
      <c r="P125" s="58"/>
    </row>
    <row r="126" spans="1:16" s="59" customFormat="1" x14ac:dyDescent="0.2">
      <c r="A126" s="442" t="str">
        <f t="shared" ref="A126" si="129">A124</f>
        <v>140506</v>
      </c>
      <c r="B126" s="442"/>
      <c r="C126" s="442"/>
      <c r="D126" s="442"/>
      <c r="E126" s="442"/>
      <c r="F126" s="445">
        <f t="shared" si="69"/>
        <v>1</v>
      </c>
      <c r="G126" s="445">
        <v>0</v>
      </c>
      <c r="H126" s="446">
        <v>1</v>
      </c>
      <c r="I126" s="439"/>
      <c r="J126" s="50"/>
      <c r="K126" s="500"/>
      <c r="L126" s="643">
        <v>123</v>
      </c>
      <c r="M126" s="461">
        <f>M124</f>
        <v>0</v>
      </c>
      <c r="N126" s="465" t="str">
        <f t="shared" si="104"/>
        <v>123_0_140506____</v>
      </c>
      <c r="O126" s="466">
        <f t="shared" si="102"/>
        <v>0</v>
      </c>
      <c r="P126" s="58"/>
    </row>
    <row r="127" spans="1:16" s="59" customFormat="1" x14ac:dyDescent="0.2">
      <c r="A127" s="442" t="str">
        <f t="shared" ref="A127" si="130">A126</f>
        <v>140506</v>
      </c>
      <c r="B127" s="442"/>
      <c r="C127" s="442"/>
      <c r="D127" s="442"/>
      <c r="E127" s="442"/>
      <c r="F127" s="445">
        <f t="shared" si="69"/>
        <v>1</v>
      </c>
      <c r="G127" s="445">
        <v>0</v>
      </c>
      <c r="H127" s="446">
        <v>1</v>
      </c>
      <c r="I127" s="439"/>
      <c r="J127" s="50"/>
      <c r="K127" s="500"/>
      <c r="L127" s="643">
        <v>124</v>
      </c>
      <c r="M127" s="461">
        <f>M126</f>
        <v>0</v>
      </c>
      <c r="N127" s="465" t="str">
        <f t="shared" si="104"/>
        <v>124_0_140506____</v>
      </c>
      <c r="O127" s="466">
        <f t="shared" si="102"/>
        <v>0</v>
      </c>
      <c r="P127" s="58"/>
    </row>
    <row r="128" spans="1:16" s="59" customFormat="1" x14ac:dyDescent="0.2">
      <c r="A128" s="442" t="str">
        <f t="shared" ref="A128" si="131">A126</f>
        <v>140506</v>
      </c>
      <c r="B128" s="442"/>
      <c r="C128" s="442"/>
      <c r="D128" s="442"/>
      <c r="E128" s="442"/>
      <c r="F128" s="445">
        <f t="shared" si="69"/>
        <v>1</v>
      </c>
      <c r="G128" s="445">
        <v>0</v>
      </c>
      <c r="H128" s="446">
        <v>1</v>
      </c>
      <c r="I128" s="439"/>
      <c r="J128" s="50"/>
      <c r="K128" s="500"/>
      <c r="L128" s="643">
        <v>125</v>
      </c>
      <c r="M128" s="461">
        <f>M126</f>
        <v>0</v>
      </c>
      <c r="N128" s="465" t="str">
        <f t="shared" si="104"/>
        <v>125_0_140506____</v>
      </c>
      <c r="O128" s="466">
        <f t="shared" si="102"/>
        <v>0</v>
      </c>
      <c r="P128" s="58"/>
    </row>
    <row r="129" spans="1:16" s="59" customFormat="1" x14ac:dyDescent="0.2">
      <c r="A129" s="442" t="str">
        <f t="shared" ref="A129" si="132">A128</f>
        <v>140506</v>
      </c>
      <c r="B129" s="442"/>
      <c r="C129" s="442"/>
      <c r="D129" s="442"/>
      <c r="E129" s="442"/>
      <c r="F129" s="445">
        <f t="shared" si="69"/>
        <v>1</v>
      </c>
      <c r="G129" s="445">
        <v>0</v>
      </c>
      <c r="H129" s="446">
        <v>1</v>
      </c>
      <c r="I129" s="439"/>
      <c r="J129" s="50"/>
      <c r="K129" s="500"/>
      <c r="L129" s="643">
        <v>126</v>
      </c>
      <c r="M129" s="461">
        <f>M128</f>
        <v>0</v>
      </c>
      <c r="N129" s="465" t="str">
        <f t="shared" si="104"/>
        <v>126_0_140506____</v>
      </c>
      <c r="O129" s="466">
        <f t="shared" si="102"/>
        <v>0</v>
      </c>
      <c r="P129" s="58"/>
    </row>
    <row r="130" spans="1:16" s="59" customFormat="1" x14ac:dyDescent="0.2">
      <c r="A130" s="442" t="str">
        <f t="shared" ref="A130" si="133">A128</f>
        <v>140506</v>
      </c>
      <c r="B130" s="442"/>
      <c r="C130" s="442"/>
      <c r="D130" s="442"/>
      <c r="E130" s="442"/>
      <c r="F130" s="445">
        <f t="shared" si="69"/>
        <v>1</v>
      </c>
      <c r="G130" s="445">
        <v>0</v>
      </c>
      <c r="H130" s="446">
        <v>1</v>
      </c>
      <c r="I130" s="439"/>
      <c r="J130" s="50"/>
      <c r="K130" s="500"/>
      <c r="L130" s="643">
        <v>127</v>
      </c>
      <c r="M130" s="461">
        <f>M128</f>
        <v>0</v>
      </c>
      <c r="N130" s="465" t="str">
        <f t="shared" si="104"/>
        <v>127_0_140506____</v>
      </c>
      <c r="O130" s="466">
        <f t="shared" si="102"/>
        <v>0</v>
      </c>
      <c r="P130" s="58"/>
    </row>
    <row r="131" spans="1:16" s="59" customFormat="1" ht="13.5" thickBot="1" x14ac:dyDescent="0.25">
      <c r="A131" s="443" t="str">
        <f t="shared" ref="A131" si="134">A130</f>
        <v>140506</v>
      </c>
      <c r="B131" s="443"/>
      <c r="C131" s="443"/>
      <c r="D131" s="443"/>
      <c r="E131" s="443"/>
      <c r="F131" s="447">
        <f t="shared" si="69"/>
        <v>1</v>
      </c>
      <c r="G131" s="447">
        <v>0</v>
      </c>
      <c r="H131" s="448">
        <v>1</v>
      </c>
      <c r="I131" s="440"/>
      <c r="J131" s="50"/>
      <c r="K131" s="501"/>
      <c r="L131" s="644">
        <v>128</v>
      </c>
      <c r="M131" s="462">
        <f>M130</f>
        <v>0</v>
      </c>
      <c r="N131" s="467" t="str">
        <f t="shared" si="104"/>
        <v>128_0_140506____</v>
      </c>
      <c r="O131" s="468">
        <f t="shared" si="102"/>
        <v>0</v>
      </c>
      <c r="P131" s="58"/>
    </row>
    <row r="132" spans="1:16" s="59" customFormat="1" x14ac:dyDescent="0.2">
      <c r="A132" s="473" t="str">
        <f t="shared" ref="A132" si="135">A130</f>
        <v>140506</v>
      </c>
      <c r="B132" s="473"/>
      <c r="C132" s="473"/>
      <c r="D132" s="473"/>
      <c r="E132" s="473"/>
      <c r="F132" s="475">
        <f t="shared" si="69"/>
        <v>1</v>
      </c>
      <c r="G132" s="475">
        <v>0</v>
      </c>
      <c r="H132" s="476">
        <v>1</v>
      </c>
      <c r="I132" s="493"/>
      <c r="J132" s="492"/>
      <c r="K132" s="496"/>
      <c r="L132" s="639">
        <v>129</v>
      </c>
      <c r="M132" s="60">
        <f>M130</f>
        <v>0</v>
      </c>
      <c r="N132" s="61" t="str">
        <f t="shared" si="104"/>
        <v>129_0_140506____</v>
      </c>
      <c r="O132" s="62">
        <f t="shared" ref="O132:O163" si="136">K132/F132</f>
        <v>0</v>
      </c>
      <c r="P132" s="36"/>
    </row>
    <row r="133" spans="1:16" s="59" customFormat="1" x14ac:dyDescent="0.2">
      <c r="A133" s="474" t="str">
        <f t="shared" ref="A133" si="137">A132</f>
        <v>140506</v>
      </c>
      <c r="B133" s="474"/>
      <c r="C133" s="474"/>
      <c r="D133" s="474"/>
      <c r="E133" s="471"/>
      <c r="F133" s="477">
        <f t="shared" ref="F133:F195" si="138">H133-G133</f>
        <v>1</v>
      </c>
      <c r="G133" s="477">
        <v>0</v>
      </c>
      <c r="H133" s="478">
        <v>1</v>
      </c>
      <c r="I133" s="494"/>
      <c r="J133" s="50"/>
      <c r="K133" s="497"/>
      <c r="L133" s="640">
        <v>130</v>
      </c>
      <c r="M133" s="63">
        <f>M132</f>
        <v>0</v>
      </c>
      <c r="N133" s="64" t="str">
        <f t="shared" ref="N133:N164" si="139">CONCATENATE(L133,"_",M133,"_",A133,"_",B133,"_",C133,"_",D133,"_",E133)</f>
        <v>130_0_140506____</v>
      </c>
      <c r="O133" s="65">
        <f t="shared" si="136"/>
        <v>0</v>
      </c>
      <c r="P133" s="58"/>
    </row>
    <row r="134" spans="1:16" s="59" customFormat="1" x14ac:dyDescent="0.2">
      <c r="A134" s="474" t="str">
        <f t="shared" ref="A134" si="140">A132</f>
        <v>140506</v>
      </c>
      <c r="B134" s="474"/>
      <c r="C134" s="471"/>
      <c r="D134" s="471"/>
      <c r="E134" s="471"/>
      <c r="F134" s="477">
        <f t="shared" si="138"/>
        <v>1</v>
      </c>
      <c r="G134" s="477">
        <v>0</v>
      </c>
      <c r="H134" s="478">
        <v>1</v>
      </c>
      <c r="I134" s="494"/>
      <c r="J134" s="50"/>
      <c r="K134" s="497"/>
      <c r="L134" s="640">
        <v>131</v>
      </c>
      <c r="M134" s="63">
        <f>M132</f>
        <v>0</v>
      </c>
      <c r="N134" s="64" t="str">
        <f t="shared" si="139"/>
        <v>131_0_140506____</v>
      </c>
      <c r="O134" s="65">
        <f t="shared" si="136"/>
        <v>0</v>
      </c>
      <c r="P134" s="58"/>
    </row>
    <row r="135" spans="1:16" s="59" customFormat="1" x14ac:dyDescent="0.2">
      <c r="A135" s="471" t="str">
        <f t="shared" ref="A135" si="141">A134</f>
        <v>140506</v>
      </c>
      <c r="B135" s="474"/>
      <c r="C135" s="471"/>
      <c r="D135" s="471"/>
      <c r="E135" s="471"/>
      <c r="F135" s="477">
        <f t="shared" si="138"/>
        <v>1</v>
      </c>
      <c r="G135" s="477">
        <v>0</v>
      </c>
      <c r="H135" s="478">
        <v>1</v>
      </c>
      <c r="I135" s="494"/>
      <c r="J135" s="50"/>
      <c r="K135" s="497"/>
      <c r="L135" s="640">
        <v>132</v>
      </c>
      <c r="M135" s="63">
        <f>M134</f>
        <v>0</v>
      </c>
      <c r="N135" s="64" t="str">
        <f t="shared" si="139"/>
        <v>132_0_140506____</v>
      </c>
      <c r="O135" s="65">
        <f t="shared" si="136"/>
        <v>0</v>
      </c>
      <c r="P135" s="58"/>
    </row>
    <row r="136" spans="1:16" s="59" customFormat="1" x14ac:dyDescent="0.2">
      <c r="A136" s="471" t="str">
        <f t="shared" ref="A136" si="142">A134</f>
        <v>140506</v>
      </c>
      <c r="B136" s="471"/>
      <c r="C136" s="471"/>
      <c r="D136" s="471"/>
      <c r="E136" s="471"/>
      <c r="F136" s="477">
        <f t="shared" si="138"/>
        <v>1</v>
      </c>
      <c r="G136" s="477">
        <v>0</v>
      </c>
      <c r="H136" s="478">
        <v>1</v>
      </c>
      <c r="I136" s="494"/>
      <c r="J136" s="50"/>
      <c r="K136" s="497"/>
      <c r="L136" s="640">
        <v>133</v>
      </c>
      <c r="M136" s="63">
        <f>M134</f>
        <v>0</v>
      </c>
      <c r="N136" s="64" t="str">
        <f t="shared" si="139"/>
        <v>133_0_140506____</v>
      </c>
      <c r="O136" s="65">
        <f t="shared" si="136"/>
        <v>0</v>
      </c>
      <c r="P136" s="58"/>
    </row>
    <row r="137" spans="1:16" s="59" customFormat="1" x14ac:dyDescent="0.2">
      <c r="A137" s="471" t="str">
        <f t="shared" ref="A137" si="143">A136</f>
        <v>140506</v>
      </c>
      <c r="B137" s="471"/>
      <c r="C137" s="471"/>
      <c r="D137" s="471"/>
      <c r="E137" s="471"/>
      <c r="F137" s="477">
        <f t="shared" si="138"/>
        <v>1</v>
      </c>
      <c r="G137" s="477">
        <v>0</v>
      </c>
      <c r="H137" s="478">
        <v>1</v>
      </c>
      <c r="I137" s="494"/>
      <c r="J137" s="50"/>
      <c r="K137" s="497"/>
      <c r="L137" s="640">
        <v>134</v>
      </c>
      <c r="M137" s="63">
        <f>M136</f>
        <v>0</v>
      </c>
      <c r="N137" s="64" t="str">
        <f t="shared" si="139"/>
        <v>134_0_140506____</v>
      </c>
      <c r="O137" s="65">
        <f t="shared" si="136"/>
        <v>0</v>
      </c>
      <c r="P137" s="58"/>
    </row>
    <row r="138" spans="1:16" s="59" customFormat="1" x14ac:dyDescent="0.2">
      <c r="A138" s="471" t="str">
        <f t="shared" ref="A138" si="144">A136</f>
        <v>140506</v>
      </c>
      <c r="B138" s="471"/>
      <c r="C138" s="471"/>
      <c r="D138" s="471"/>
      <c r="E138" s="471"/>
      <c r="F138" s="477">
        <f t="shared" si="138"/>
        <v>1</v>
      </c>
      <c r="G138" s="477">
        <v>0</v>
      </c>
      <c r="H138" s="478">
        <v>1</v>
      </c>
      <c r="I138" s="494"/>
      <c r="J138" s="50"/>
      <c r="K138" s="497"/>
      <c r="L138" s="640">
        <v>135</v>
      </c>
      <c r="M138" s="63">
        <f>M136</f>
        <v>0</v>
      </c>
      <c r="N138" s="64" t="str">
        <f t="shared" si="139"/>
        <v>135_0_140506____</v>
      </c>
      <c r="O138" s="65">
        <f t="shared" si="136"/>
        <v>0</v>
      </c>
      <c r="P138" s="58"/>
    </row>
    <row r="139" spans="1:16" s="59" customFormat="1" ht="13.5" thickBot="1" x14ac:dyDescent="0.25">
      <c r="A139" s="472" t="str">
        <f t="shared" ref="A139" si="145">A138</f>
        <v>140506</v>
      </c>
      <c r="B139" s="472"/>
      <c r="C139" s="472"/>
      <c r="D139" s="472"/>
      <c r="E139" s="472"/>
      <c r="F139" s="479">
        <f t="shared" si="138"/>
        <v>1</v>
      </c>
      <c r="G139" s="479">
        <v>0</v>
      </c>
      <c r="H139" s="480">
        <v>1</v>
      </c>
      <c r="I139" s="495"/>
      <c r="J139" s="50"/>
      <c r="K139" s="498"/>
      <c r="L139" s="641">
        <v>136</v>
      </c>
      <c r="M139" s="66">
        <f>M138</f>
        <v>0</v>
      </c>
      <c r="N139" s="67" t="str">
        <f t="shared" si="139"/>
        <v>136_0_140506____</v>
      </c>
      <c r="O139" s="68">
        <f t="shared" si="136"/>
        <v>0</v>
      </c>
      <c r="P139" s="58"/>
    </row>
    <row r="140" spans="1:16" s="59" customFormat="1" x14ac:dyDescent="0.2">
      <c r="A140" s="444" t="str">
        <f t="shared" ref="A140" si="146">A138</f>
        <v>140506</v>
      </c>
      <c r="B140" s="444"/>
      <c r="C140" s="444"/>
      <c r="D140" s="444"/>
      <c r="E140" s="444"/>
      <c r="F140" s="449">
        <f t="shared" si="138"/>
        <v>1</v>
      </c>
      <c r="G140" s="449">
        <v>0</v>
      </c>
      <c r="H140" s="450">
        <v>1</v>
      </c>
      <c r="I140" s="441"/>
      <c r="J140" s="50"/>
      <c r="K140" s="499"/>
      <c r="L140" s="642">
        <v>137</v>
      </c>
      <c r="M140" s="460">
        <f>M138</f>
        <v>0</v>
      </c>
      <c r="N140" s="463" t="str">
        <f t="shared" si="139"/>
        <v>137_0_140506____</v>
      </c>
      <c r="O140" s="464">
        <f t="shared" si="136"/>
        <v>0</v>
      </c>
      <c r="P140" s="58"/>
    </row>
    <row r="141" spans="1:16" s="59" customFormat="1" x14ac:dyDescent="0.2">
      <c r="A141" s="442" t="str">
        <f t="shared" ref="A141" si="147">A140</f>
        <v>140506</v>
      </c>
      <c r="B141" s="442"/>
      <c r="C141" s="442"/>
      <c r="D141" s="442"/>
      <c r="E141" s="442"/>
      <c r="F141" s="445">
        <f t="shared" si="138"/>
        <v>1</v>
      </c>
      <c r="G141" s="445">
        <v>0</v>
      </c>
      <c r="H141" s="446">
        <v>1</v>
      </c>
      <c r="I141" s="439"/>
      <c r="J141" s="50"/>
      <c r="K141" s="500"/>
      <c r="L141" s="643">
        <v>138</v>
      </c>
      <c r="M141" s="461">
        <f>M140</f>
        <v>0</v>
      </c>
      <c r="N141" s="465" t="str">
        <f t="shared" si="139"/>
        <v>138_0_140506____</v>
      </c>
      <c r="O141" s="466">
        <f t="shared" si="136"/>
        <v>0</v>
      </c>
      <c r="P141" s="58"/>
    </row>
    <row r="142" spans="1:16" s="59" customFormat="1" x14ac:dyDescent="0.2">
      <c r="A142" s="442" t="str">
        <f t="shared" ref="A142" si="148">A140</f>
        <v>140506</v>
      </c>
      <c r="B142" s="442"/>
      <c r="C142" s="442"/>
      <c r="D142" s="442"/>
      <c r="E142" s="442"/>
      <c r="F142" s="445">
        <f t="shared" si="138"/>
        <v>1</v>
      </c>
      <c r="G142" s="445">
        <v>0</v>
      </c>
      <c r="H142" s="446">
        <v>1</v>
      </c>
      <c r="I142" s="439"/>
      <c r="J142" s="50"/>
      <c r="K142" s="500"/>
      <c r="L142" s="643">
        <v>139</v>
      </c>
      <c r="M142" s="461">
        <f>M140</f>
        <v>0</v>
      </c>
      <c r="N142" s="465" t="str">
        <f t="shared" si="139"/>
        <v>139_0_140506____</v>
      </c>
      <c r="O142" s="466">
        <f t="shared" si="136"/>
        <v>0</v>
      </c>
      <c r="P142" s="58"/>
    </row>
    <row r="143" spans="1:16" s="59" customFormat="1" x14ac:dyDescent="0.2">
      <c r="A143" s="442" t="str">
        <f t="shared" ref="A143" si="149">A142</f>
        <v>140506</v>
      </c>
      <c r="B143" s="442"/>
      <c r="C143" s="442"/>
      <c r="D143" s="442"/>
      <c r="E143" s="442"/>
      <c r="F143" s="445">
        <f t="shared" si="138"/>
        <v>1</v>
      </c>
      <c r="G143" s="445">
        <v>0</v>
      </c>
      <c r="H143" s="446">
        <v>1</v>
      </c>
      <c r="I143" s="439"/>
      <c r="J143" s="50"/>
      <c r="K143" s="500"/>
      <c r="L143" s="643">
        <v>140</v>
      </c>
      <c r="M143" s="461">
        <f>M142</f>
        <v>0</v>
      </c>
      <c r="N143" s="465" t="str">
        <f t="shared" si="139"/>
        <v>140_0_140506____</v>
      </c>
      <c r="O143" s="466">
        <f t="shared" si="136"/>
        <v>0</v>
      </c>
      <c r="P143" s="58"/>
    </row>
    <row r="144" spans="1:16" s="59" customFormat="1" x14ac:dyDescent="0.2">
      <c r="A144" s="442" t="str">
        <f t="shared" ref="A144" si="150">A142</f>
        <v>140506</v>
      </c>
      <c r="B144" s="442"/>
      <c r="C144" s="442"/>
      <c r="D144" s="442"/>
      <c r="E144" s="442"/>
      <c r="F144" s="445">
        <f t="shared" si="138"/>
        <v>1</v>
      </c>
      <c r="G144" s="445">
        <v>0</v>
      </c>
      <c r="H144" s="446">
        <v>1</v>
      </c>
      <c r="I144" s="439"/>
      <c r="J144" s="50"/>
      <c r="K144" s="500"/>
      <c r="L144" s="643">
        <v>141</v>
      </c>
      <c r="M144" s="461">
        <f>M142</f>
        <v>0</v>
      </c>
      <c r="N144" s="465" t="str">
        <f t="shared" si="139"/>
        <v>141_0_140506____</v>
      </c>
      <c r="O144" s="466">
        <f t="shared" si="136"/>
        <v>0</v>
      </c>
      <c r="P144" s="58"/>
    </row>
    <row r="145" spans="1:16" s="59" customFormat="1" x14ac:dyDescent="0.2">
      <c r="A145" s="442" t="str">
        <f t="shared" ref="A145" si="151">A144</f>
        <v>140506</v>
      </c>
      <c r="B145" s="442"/>
      <c r="C145" s="442"/>
      <c r="D145" s="442"/>
      <c r="E145" s="442"/>
      <c r="F145" s="445">
        <f t="shared" si="138"/>
        <v>1</v>
      </c>
      <c r="G145" s="445">
        <v>0</v>
      </c>
      <c r="H145" s="446">
        <v>1</v>
      </c>
      <c r="I145" s="439"/>
      <c r="J145" s="50"/>
      <c r="K145" s="500"/>
      <c r="L145" s="643">
        <v>142</v>
      </c>
      <c r="M145" s="461">
        <f>M144</f>
        <v>0</v>
      </c>
      <c r="N145" s="465" t="str">
        <f t="shared" si="139"/>
        <v>142_0_140506____</v>
      </c>
      <c r="O145" s="466">
        <f t="shared" si="136"/>
        <v>0</v>
      </c>
      <c r="P145" s="58"/>
    </row>
    <row r="146" spans="1:16" s="59" customFormat="1" x14ac:dyDescent="0.2">
      <c r="A146" s="442" t="str">
        <f t="shared" ref="A146" si="152">A144</f>
        <v>140506</v>
      </c>
      <c r="B146" s="442"/>
      <c r="C146" s="442"/>
      <c r="D146" s="442"/>
      <c r="E146" s="442"/>
      <c r="F146" s="445">
        <f t="shared" si="138"/>
        <v>1</v>
      </c>
      <c r="G146" s="445">
        <v>0</v>
      </c>
      <c r="H146" s="446">
        <v>1</v>
      </c>
      <c r="I146" s="439"/>
      <c r="J146" s="50"/>
      <c r="K146" s="500"/>
      <c r="L146" s="643">
        <v>143</v>
      </c>
      <c r="M146" s="461">
        <f>M144</f>
        <v>0</v>
      </c>
      <c r="N146" s="465" t="str">
        <f t="shared" si="139"/>
        <v>143_0_140506____</v>
      </c>
      <c r="O146" s="466">
        <f t="shared" si="136"/>
        <v>0</v>
      </c>
      <c r="P146" s="58"/>
    </row>
    <row r="147" spans="1:16" s="59" customFormat="1" ht="13.5" thickBot="1" x14ac:dyDescent="0.25">
      <c r="A147" s="443" t="str">
        <f t="shared" ref="A147" si="153">A146</f>
        <v>140506</v>
      </c>
      <c r="B147" s="443"/>
      <c r="C147" s="443"/>
      <c r="D147" s="443"/>
      <c r="E147" s="443"/>
      <c r="F147" s="447">
        <f t="shared" si="138"/>
        <v>1</v>
      </c>
      <c r="G147" s="447">
        <v>0</v>
      </c>
      <c r="H147" s="448">
        <v>1</v>
      </c>
      <c r="I147" s="440"/>
      <c r="J147" s="50"/>
      <c r="K147" s="501"/>
      <c r="L147" s="644">
        <v>144</v>
      </c>
      <c r="M147" s="462">
        <f>M146</f>
        <v>0</v>
      </c>
      <c r="N147" s="467" t="str">
        <f t="shared" si="139"/>
        <v>144_0_140506____</v>
      </c>
      <c r="O147" s="468">
        <f t="shared" si="136"/>
        <v>0</v>
      </c>
      <c r="P147" s="58"/>
    </row>
    <row r="148" spans="1:16" s="59" customFormat="1" x14ac:dyDescent="0.2">
      <c r="A148" s="473" t="str">
        <f t="shared" ref="A148" si="154">A146</f>
        <v>140506</v>
      </c>
      <c r="B148" s="473"/>
      <c r="C148" s="473"/>
      <c r="D148" s="473"/>
      <c r="E148" s="473"/>
      <c r="F148" s="475">
        <f t="shared" si="138"/>
        <v>1</v>
      </c>
      <c r="G148" s="475">
        <v>0</v>
      </c>
      <c r="H148" s="476">
        <v>1</v>
      </c>
      <c r="I148" s="493"/>
      <c r="J148" s="492"/>
      <c r="K148" s="496"/>
      <c r="L148" s="639">
        <v>145</v>
      </c>
      <c r="M148" s="60">
        <f>M146</f>
        <v>0</v>
      </c>
      <c r="N148" s="61" t="str">
        <f t="shared" si="139"/>
        <v>145_0_140506____</v>
      </c>
      <c r="O148" s="62">
        <f t="shared" si="136"/>
        <v>0</v>
      </c>
      <c r="P148" s="36"/>
    </row>
    <row r="149" spans="1:16" s="59" customFormat="1" x14ac:dyDescent="0.2">
      <c r="A149" s="474" t="str">
        <f t="shared" ref="A149" si="155">A148</f>
        <v>140506</v>
      </c>
      <c r="B149" s="474"/>
      <c r="C149" s="474"/>
      <c r="D149" s="474"/>
      <c r="E149" s="471"/>
      <c r="F149" s="477">
        <f t="shared" si="138"/>
        <v>1</v>
      </c>
      <c r="G149" s="477">
        <v>0</v>
      </c>
      <c r="H149" s="478">
        <v>1</v>
      </c>
      <c r="I149" s="494"/>
      <c r="J149" s="50"/>
      <c r="K149" s="497"/>
      <c r="L149" s="640">
        <v>146</v>
      </c>
      <c r="M149" s="63">
        <f>M148</f>
        <v>0</v>
      </c>
      <c r="N149" s="64" t="str">
        <f t="shared" si="139"/>
        <v>146_0_140506____</v>
      </c>
      <c r="O149" s="65">
        <f t="shared" si="136"/>
        <v>0</v>
      </c>
      <c r="P149" s="58"/>
    </row>
    <row r="150" spans="1:16" s="59" customFormat="1" x14ac:dyDescent="0.2">
      <c r="A150" s="474" t="str">
        <f t="shared" ref="A150" si="156">A148</f>
        <v>140506</v>
      </c>
      <c r="B150" s="474"/>
      <c r="C150" s="471"/>
      <c r="D150" s="471"/>
      <c r="E150" s="471"/>
      <c r="F150" s="477">
        <f t="shared" si="138"/>
        <v>1</v>
      </c>
      <c r="G150" s="477">
        <v>0</v>
      </c>
      <c r="H150" s="478">
        <v>1</v>
      </c>
      <c r="I150" s="494"/>
      <c r="J150" s="50"/>
      <c r="K150" s="497"/>
      <c r="L150" s="640">
        <v>147</v>
      </c>
      <c r="M150" s="63">
        <f>M148</f>
        <v>0</v>
      </c>
      <c r="N150" s="64" t="str">
        <f t="shared" si="139"/>
        <v>147_0_140506____</v>
      </c>
      <c r="O150" s="65">
        <f t="shared" si="136"/>
        <v>0</v>
      </c>
      <c r="P150" s="58"/>
    </row>
    <row r="151" spans="1:16" s="59" customFormat="1" x14ac:dyDescent="0.2">
      <c r="A151" s="471" t="str">
        <f t="shared" ref="A151" si="157">A150</f>
        <v>140506</v>
      </c>
      <c r="B151" s="474"/>
      <c r="C151" s="471"/>
      <c r="D151" s="471"/>
      <c r="E151" s="471"/>
      <c r="F151" s="477">
        <f t="shared" si="138"/>
        <v>1</v>
      </c>
      <c r="G151" s="477">
        <v>0</v>
      </c>
      <c r="H151" s="478">
        <v>1</v>
      </c>
      <c r="I151" s="494"/>
      <c r="J151" s="50"/>
      <c r="K151" s="497"/>
      <c r="L151" s="640">
        <v>148</v>
      </c>
      <c r="M151" s="63">
        <f>M150</f>
        <v>0</v>
      </c>
      <c r="N151" s="64" t="str">
        <f t="shared" si="139"/>
        <v>148_0_140506____</v>
      </c>
      <c r="O151" s="65">
        <f t="shared" si="136"/>
        <v>0</v>
      </c>
      <c r="P151" s="58"/>
    </row>
    <row r="152" spans="1:16" s="59" customFormat="1" x14ac:dyDescent="0.2">
      <c r="A152" s="471" t="str">
        <f t="shared" ref="A152" si="158">A150</f>
        <v>140506</v>
      </c>
      <c r="B152" s="471"/>
      <c r="C152" s="471"/>
      <c r="D152" s="471"/>
      <c r="E152" s="471"/>
      <c r="F152" s="477">
        <f t="shared" si="138"/>
        <v>1</v>
      </c>
      <c r="G152" s="477">
        <v>0</v>
      </c>
      <c r="H152" s="478">
        <v>1</v>
      </c>
      <c r="I152" s="494"/>
      <c r="J152" s="50"/>
      <c r="K152" s="497"/>
      <c r="L152" s="640">
        <v>149</v>
      </c>
      <c r="M152" s="63">
        <f>M150</f>
        <v>0</v>
      </c>
      <c r="N152" s="64" t="str">
        <f t="shared" si="139"/>
        <v>149_0_140506____</v>
      </c>
      <c r="O152" s="65">
        <f t="shared" si="136"/>
        <v>0</v>
      </c>
      <c r="P152" s="58"/>
    </row>
    <row r="153" spans="1:16" s="59" customFormat="1" x14ac:dyDescent="0.2">
      <c r="A153" s="471" t="str">
        <f t="shared" ref="A153" si="159">A152</f>
        <v>140506</v>
      </c>
      <c r="B153" s="471"/>
      <c r="C153" s="471"/>
      <c r="D153" s="471"/>
      <c r="E153" s="471"/>
      <c r="F153" s="477">
        <f t="shared" si="138"/>
        <v>1</v>
      </c>
      <c r="G153" s="477">
        <v>0</v>
      </c>
      <c r="H153" s="478">
        <v>1</v>
      </c>
      <c r="I153" s="494"/>
      <c r="J153" s="50"/>
      <c r="K153" s="497"/>
      <c r="L153" s="640">
        <v>150</v>
      </c>
      <c r="M153" s="63">
        <f>M152</f>
        <v>0</v>
      </c>
      <c r="N153" s="64" t="str">
        <f t="shared" si="139"/>
        <v>150_0_140506____</v>
      </c>
      <c r="O153" s="65">
        <f t="shared" si="136"/>
        <v>0</v>
      </c>
      <c r="P153" s="58"/>
    </row>
    <row r="154" spans="1:16" s="59" customFormat="1" x14ac:dyDescent="0.2">
      <c r="A154" s="471" t="str">
        <f t="shared" ref="A154" si="160">A152</f>
        <v>140506</v>
      </c>
      <c r="B154" s="471"/>
      <c r="C154" s="471"/>
      <c r="D154" s="471"/>
      <c r="E154" s="471"/>
      <c r="F154" s="477">
        <f t="shared" si="138"/>
        <v>1</v>
      </c>
      <c r="G154" s="477">
        <v>0</v>
      </c>
      <c r="H154" s="478">
        <v>1</v>
      </c>
      <c r="I154" s="494"/>
      <c r="J154" s="50"/>
      <c r="K154" s="497"/>
      <c r="L154" s="640">
        <v>151</v>
      </c>
      <c r="M154" s="63">
        <f>M152</f>
        <v>0</v>
      </c>
      <c r="N154" s="64" t="str">
        <f t="shared" si="139"/>
        <v>151_0_140506____</v>
      </c>
      <c r="O154" s="65">
        <f t="shared" si="136"/>
        <v>0</v>
      </c>
      <c r="P154" s="58"/>
    </row>
    <row r="155" spans="1:16" s="59" customFormat="1" ht="13.5" thickBot="1" x14ac:dyDescent="0.25">
      <c r="A155" s="472" t="str">
        <f t="shared" ref="A155" si="161">A154</f>
        <v>140506</v>
      </c>
      <c r="B155" s="472"/>
      <c r="C155" s="472"/>
      <c r="D155" s="472"/>
      <c r="E155" s="472"/>
      <c r="F155" s="479">
        <f t="shared" si="138"/>
        <v>1</v>
      </c>
      <c r="G155" s="479">
        <v>0</v>
      </c>
      <c r="H155" s="480">
        <v>1</v>
      </c>
      <c r="I155" s="495"/>
      <c r="J155" s="50"/>
      <c r="K155" s="498"/>
      <c r="L155" s="641">
        <v>152</v>
      </c>
      <c r="M155" s="66">
        <f>M154</f>
        <v>0</v>
      </c>
      <c r="N155" s="67" t="str">
        <f t="shared" si="139"/>
        <v>152_0_140506____</v>
      </c>
      <c r="O155" s="68">
        <f t="shared" si="136"/>
        <v>0</v>
      </c>
      <c r="P155" s="58"/>
    </row>
    <row r="156" spans="1:16" s="59" customFormat="1" x14ac:dyDescent="0.2">
      <c r="A156" s="444" t="str">
        <f t="shared" ref="A156" si="162">A154</f>
        <v>140506</v>
      </c>
      <c r="B156" s="444"/>
      <c r="C156" s="444"/>
      <c r="D156" s="444"/>
      <c r="E156" s="444"/>
      <c r="F156" s="449">
        <f t="shared" si="138"/>
        <v>1</v>
      </c>
      <c r="G156" s="449">
        <v>0</v>
      </c>
      <c r="H156" s="450">
        <v>1</v>
      </c>
      <c r="I156" s="441"/>
      <c r="J156" s="50"/>
      <c r="K156" s="499"/>
      <c r="L156" s="642">
        <v>153</v>
      </c>
      <c r="M156" s="460">
        <f>M154</f>
        <v>0</v>
      </c>
      <c r="N156" s="463" t="str">
        <f t="shared" si="139"/>
        <v>153_0_140506____</v>
      </c>
      <c r="O156" s="464">
        <f t="shared" si="136"/>
        <v>0</v>
      </c>
      <c r="P156" s="58"/>
    </row>
    <row r="157" spans="1:16" s="59" customFormat="1" x14ac:dyDescent="0.2">
      <c r="A157" s="442" t="str">
        <f t="shared" ref="A157" si="163">A156</f>
        <v>140506</v>
      </c>
      <c r="B157" s="442"/>
      <c r="C157" s="442"/>
      <c r="D157" s="442"/>
      <c r="E157" s="442"/>
      <c r="F157" s="445">
        <f t="shared" si="138"/>
        <v>1</v>
      </c>
      <c r="G157" s="445">
        <v>0</v>
      </c>
      <c r="H157" s="446">
        <v>1</v>
      </c>
      <c r="I157" s="439"/>
      <c r="J157" s="50"/>
      <c r="K157" s="500"/>
      <c r="L157" s="643">
        <v>154</v>
      </c>
      <c r="M157" s="461">
        <f>M156</f>
        <v>0</v>
      </c>
      <c r="N157" s="465" t="str">
        <f t="shared" si="139"/>
        <v>154_0_140506____</v>
      </c>
      <c r="O157" s="466">
        <f t="shared" si="136"/>
        <v>0</v>
      </c>
      <c r="P157" s="58"/>
    </row>
    <row r="158" spans="1:16" s="59" customFormat="1" x14ac:dyDescent="0.2">
      <c r="A158" s="442" t="str">
        <f t="shared" ref="A158" si="164">A156</f>
        <v>140506</v>
      </c>
      <c r="B158" s="442"/>
      <c r="C158" s="442"/>
      <c r="D158" s="442"/>
      <c r="E158" s="442"/>
      <c r="F158" s="445">
        <f t="shared" si="138"/>
        <v>1</v>
      </c>
      <c r="G158" s="445">
        <v>0</v>
      </c>
      <c r="H158" s="446">
        <v>1</v>
      </c>
      <c r="I158" s="439"/>
      <c r="J158" s="50"/>
      <c r="K158" s="500"/>
      <c r="L158" s="643">
        <v>155</v>
      </c>
      <c r="M158" s="461">
        <f>M156</f>
        <v>0</v>
      </c>
      <c r="N158" s="465" t="str">
        <f t="shared" si="139"/>
        <v>155_0_140506____</v>
      </c>
      <c r="O158" s="466">
        <f t="shared" si="136"/>
        <v>0</v>
      </c>
      <c r="P158" s="58"/>
    </row>
    <row r="159" spans="1:16" s="59" customFormat="1" x14ac:dyDescent="0.2">
      <c r="A159" s="442" t="str">
        <f t="shared" ref="A159" si="165">A158</f>
        <v>140506</v>
      </c>
      <c r="B159" s="442"/>
      <c r="C159" s="442"/>
      <c r="D159" s="442"/>
      <c r="E159" s="442"/>
      <c r="F159" s="445">
        <f t="shared" si="138"/>
        <v>1</v>
      </c>
      <c r="G159" s="445">
        <v>0</v>
      </c>
      <c r="H159" s="446">
        <v>1</v>
      </c>
      <c r="I159" s="439"/>
      <c r="J159" s="50"/>
      <c r="K159" s="500"/>
      <c r="L159" s="643">
        <v>156</v>
      </c>
      <c r="M159" s="461">
        <f>M158</f>
        <v>0</v>
      </c>
      <c r="N159" s="465" t="str">
        <f t="shared" si="139"/>
        <v>156_0_140506____</v>
      </c>
      <c r="O159" s="466">
        <f t="shared" si="136"/>
        <v>0</v>
      </c>
      <c r="P159" s="58"/>
    </row>
    <row r="160" spans="1:16" s="59" customFormat="1" x14ac:dyDescent="0.2">
      <c r="A160" s="442" t="str">
        <f t="shared" ref="A160" si="166">A158</f>
        <v>140506</v>
      </c>
      <c r="B160" s="442"/>
      <c r="C160" s="442"/>
      <c r="D160" s="442"/>
      <c r="E160" s="442"/>
      <c r="F160" s="445">
        <f t="shared" si="138"/>
        <v>1</v>
      </c>
      <c r="G160" s="445">
        <v>0</v>
      </c>
      <c r="H160" s="446">
        <v>1</v>
      </c>
      <c r="I160" s="439"/>
      <c r="J160" s="50"/>
      <c r="K160" s="500"/>
      <c r="L160" s="643">
        <v>157</v>
      </c>
      <c r="M160" s="461">
        <f>M158</f>
        <v>0</v>
      </c>
      <c r="N160" s="465" t="str">
        <f t="shared" si="139"/>
        <v>157_0_140506____</v>
      </c>
      <c r="O160" s="466">
        <f t="shared" si="136"/>
        <v>0</v>
      </c>
      <c r="P160" s="58"/>
    </row>
    <row r="161" spans="1:16" s="59" customFormat="1" x14ac:dyDescent="0.2">
      <c r="A161" s="442" t="str">
        <f t="shared" ref="A161" si="167">A160</f>
        <v>140506</v>
      </c>
      <c r="B161" s="442"/>
      <c r="C161" s="442"/>
      <c r="D161" s="442"/>
      <c r="E161" s="442"/>
      <c r="F161" s="445">
        <f t="shared" si="138"/>
        <v>1</v>
      </c>
      <c r="G161" s="445">
        <v>0</v>
      </c>
      <c r="H161" s="446">
        <v>1</v>
      </c>
      <c r="I161" s="439"/>
      <c r="J161" s="50"/>
      <c r="K161" s="500"/>
      <c r="L161" s="643">
        <v>158</v>
      </c>
      <c r="M161" s="461">
        <f>M160</f>
        <v>0</v>
      </c>
      <c r="N161" s="465" t="str">
        <f t="shared" si="139"/>
        <v>158_0_140506____</v>
      </c>
      <c r="O161" s="466">
        <f t="shared" si="136"/>
        <v>0</v>
      </c>
      <c r="P161" s="58"/>
    </row>
    <row r="162" spans="1:16" s="59" customFormat="1" x14ac:dyDescent="0.2">
      <c r="A162" s="442" t="str">
        <f t="shared" ref="A162" si="168">A160</f>
        <v>140506</v>
      </c>
      <c r="B162" s="442"/>
      <c r="C162" s="442"/>
      <c r="D162" s="442"/>
      <c r="E162" s="442"/>
      <c r="F162" s="445">
        <f t="shared" si="138"/>
        <v>1</v>
      </c>
      <c r="G162" s="445">
        <v>0</v>
      </c>
      <c r="H162" s="446">
        <v>1</v>
      </c>
      <c r="I162" s="439"/>
      <c r="J162" s="50"/>
      <c r="K162" s="500"/>
      <c r="L162" s="643">
        <v>159</v>
      </c>
      <c r="M162" s="461">
        <f>M160</f>
        <v>0</v>
      </c>
      <c r="N162" s="465" t="str">
        <f t="shared" si="139"/>
        <v>159_0_140506____</v>
      </c>
      <c r="O162" s="466">
        <f t="shared" si="136"/>
        <v>0</v>
      </c>
      <c r="P162" s="58"/>
    </row>
    <row r="163" spans="1:16" s="59" customFormat="1" ht="13.5" thickBot="1" x14ac:dyDescent="0.25">
      <c r="A163" s="443" t="str">
        <f t="shared" ref="A163" si="169">A162</f>
        <v>140506</v>
      </c>
      <c r="B163" s="443"/>
      <c r="C163" s="443"/>
      <c r="D163" s="443"/>
      <c r="E163" s="443"/>
      <c r="F163" s="447">
        <f t="shared" si="138"/>
        <v>1</v>
      </c>
      <c r="G163" s="447">
        <v>0</v>
      </c>
      <c r="H163" s="448">
        <v>1</v>
      </c>
      <c r="I163" s="440"/>
      <c r="J163" s="50"/>
      <c r="K163" s="501"/>
      <c r="L163" s="644">
        <v>160</v>
      </c>
      <c r="M163" s="462">
        <f>M162</f>
        <v>0</v>
      </c>
      <c r="N163" s="467" t="str">
        <f t="shared" si="139"/>
        <v>160_0_140506____</v>
      </c>
      <c r="O163" s="468">
        <f t="shared" si="136"/>
        <v>0</v>
      </c>
      <c r="P163" s="58"/>
    </row>
    <row r="164" spans="1:16" s="59" customFormat="1" x14ac:dyDescent="0.2">
      <c r="A164" s="473" t="str">
        <f t="shared" ref="A164" si="170">A162</f>
        <v>140506</v>
      </c>
      <c r="B164" s="473"/>
      <c r="C164" s="473"/>
      <c r="D164" s="473"/>
      <c r="E164" s="473"/>
      <c r="F164" s="475">
        <f t="shared" si="138"/>
        <v>1</v>
      </c>
      <c r="G164" s="475">
        <v>0</v>
      </c>
      <c r="H164" s="476">
        <v>1</v>
      </c>
      <c r="I164" s="493"/>
      <c r="J164" s="492"/>
      <c r="K164" s="496"/>
      <c r="L164" s="639">
        <v>161</v>
      </c>
      <c r="M164" s="60">
        <f>M162</f>
        <v>0</v>
      </c>
      <c r="N164" s="61" t="str">
        <f t="shared" si="139"/>
        <v>161_0_140506____</v>
      </c>
      <c r="O164" s="62">
        <f t="shared" ref="O164:O195" si="171">K164/F164</f>
        <v>0</v>
      </c>
      <c r="P164" s="36"/>
    </row>
    <row r="165" spans="1:16" s="59" customFormat="1" x14ac:dyDescent="0.2">
      <c r="A165" s="474" t="str">
        <f t="shared" ref="A165" si="172">A164</f>
        <v>140506</v>
      </c>
      <c r="B165" s="474"/>
      <c r="C165" s="474"/>
      <c r="D165" s="474"/>
      <c r="E165" s="471"/>
      <c r="F165" s="477">
        <f t="shared" si="138"/>
        <v>1</v>
      </c>
      <c r="G165" s="477">
        <v>0</v>
      </c>
      <c r="H165" s="478">
        <v>1</v>
      </c>
      <c r="I165" s="494"/>
      <c r="J165" s="50"/>
      <c r="K165" s="497"/>
      <c r="L165" s="640">
        <v>162</v>
      </c>
      <c r="M165" s="63">
        <f>M164</f>
        <v>0</v>
      </c>
      <c r="N165" s="64" t="str">
        <f t="shared" ref="N165:N195" si="173">CONCATENATE(L165,"_",M165,"_",A165,"_",B165,"_",C165,"_",D165,"_",E165)</f>
        <v>162_0_140506____</v>
      </c>
      <c r="O165" s="65">
        <f t="shared" si="171"/>
        <v>0</v>
      </c>
      <c r="P165" s="58"/>
    </row>
    <row r="166" spans="1:16" s="59" customFormat="1" x14ac:dyDescent="0.2">
      <c r="A166" s="474" t="str">
        <f t="shared" ref="A166" si="174">A164</f>
        <v>140506</v>
      </c>
      <c r="B166" s="474"/>
      <c r="C166" s="471"/>
      <c r="D166" s="471"/>
      <c r="E166" s="471"/>
      <c r="F166" s="477">
        <f t="shared" si="138"/>
        <v>1</v>
      </c>
      <c r="G166" s="477">
        <v>0</v>
      </c>
      <c r="H166" s="478">
        <v>1</v>
      </c>
      <c r="I166" s="494"/>
      <c r="J166" s="50"/>
      <c r="K166" s="497"/>
      <c r="L166" s="640">
        <v>163</v>
      </c>
      <c r="M166" s="63">
        <f>M164</f>
        <v>0</v>
      </c>
      <c r="N166" s="64" t="str">
        <f t="shared" si="173"/>
        <v>163_0_140506____</v>
      </c>
      <c r="O166" s="65">
        <f t="shared" si="171"/>
        <v>0</v>
      </c>
      <c r="P166" s="58"/>
    </row>
    <row r="167" spans="1:16" s="59" customFormat="1" x14ac:dyDescent="0.2">
      <c r="A167" s="471" t="str">
        <f t="shared" ref="A167" si="175">A166</f>
        <v>140506</v>
      </c>
      <c r="B167" s="474"/>
      <c r="C167" s="471"/>
      <c r="D167" s="471"/>
      <c r="E167" s="471"/>
      <c r="F167" s="477">
        <f t="shared" si="138"/>
        <v>1</v>
      </c>
      <c r="G167" s="477">
        <v>0</v>
      </c>
      <c r="H167" s="478">
        <v>1</v>
      </c>
      <c r="I167" s="494"/>
      <c r="J167" s="50"/>
      <c r="K167" s="497"/>
      <c r="L167" s="640">
        <v>164</v>
      </c>
      <c r="M167" s="63">
        <f>M166</f>
        <v>0</v>
      </c>
      <c r="N167" s="64" t="str">
        <f t="shared" si="173"/>
        <v>164_0_140506____</v>
      </c>
      <c r="O167" s="65">
        <f t="shared" si="171"/>
        <v>0</v>
      </c>
      <c r="P167" s="58"/>
    </row>
    <row r="168" spans="1:16" s="59" customFormat="1" x14ac:dyDescent="0.2">
      <c r="A168" s="471" t="str">
        <f t="shared" ref="A168" si="176">A166</f>
        <v>140506</v>
      </c>
      <c r="B168" s="471"/>
      <c r="C168" s="471"/>
      <c r="D168" s="471"/>
      <c r="E168" s="471"/>
      <c r="F168" s="477">
        <f t="shared" si="138"/>
        <v>1</v>
      </c>
      <c r="G168" s="477">
        <v>0</v>
      </c>
      <c r="H168" s="478">
        <v>1</v>
      </c>
      <c r="I168" s="494"/>
      <c r="J168" s="50"/>
      <c r="K168" s="497"/>
      <c r="L168" s="640">
        <v>165</v>
      </c>
      <c r="M168" s="63">
        <f>M166</f>
        <v>0</v>
      </c>
      <c r="N168" s="64" t="str">
        <f t="shared" si="173"/>
        <v>165_0_140506____</v>
      </c>
      <c r="O168" s="65">
        <f t="shared" si="171"/>
        <v>0</v>
      </c>
      <c r="P168" s="58"/>
    </row>
    <row r="169" spans="1:16" s="59" customFormat="1" x14ac:dyDescent="0.2">
      <c r="A169" s="471" t="str">
        <f t="shared" ref="A169" si="177">A168</f>
        <v>140506</v>
      </c>
      <c r="B169" s="471"/>
      <c r="C169" s="471"/>
      <c r="D169" s="471"/>
      <c r="E169" s="471"/>
      <c r="F169" s="477">
        <f t="shared" si="138"/>
        <v>1</v>
      </c>
      <c r="G169" s="477">
        <v>0</v>
      </c>
      <c r="H169" s="478">
        <v>1</v>
      </c>
      <c r="I169" s="494"/>
      <c r="J169" s="50"/>
      <c r="K169" s="497"/>
      <c r="L169" s="640">
        <v>166</v>
      </c>
      <c r="M169" s="63">
        <f>M168</f>
        <v>0</v>
      </c>
      <c r="N169" s="64" t="str">
        <f t="shared" si="173"/>
        <v>166_0_140506____</v>
      </c>
      <c r="O169" s="65">
        <f t="shared" si="171"/>
        <v>0</v>
      </c>
      <c r="P169" s="58"/>
    </row>
    <row r="170" spans="1:16" s="59" customFormat="1" x14ac:dyDescent="0.2">
      <c r="A170" s="471" t="str">
        <f t="shared" ref="A170" si="178">A168</f>
        <v>140506</v>
      </c>
      <c r="B170" s="471"/>
      <c r="C170" s="471"/>
      <c r="D170" s="471"/>
      <c r="E170" s="471"/>
      <c r="F170" s="477">
        <f t="shared" si="138"/>
        <v>1</v>
      </c>
      <c r="G170" s="477">
        <v>0</v>
      </c>
      <c r="H170" s="478">
        <v>1</v>
      </c>
      <c r="I170" s="494"/>
      <c r="J170" s="50"/>
      <c r="K170" s="497"/>
      <c r="L170" s="640">
        <v>167</v>
      </c>
      <c r="M170" s="63">
        <f>M168</f>
        <v>0</v>
      </c>
      <c r="N170" s="64" t="str">
        <f t="shared" si="173"/>
        <v>167_0_140506____</v>
      </c>
      <c r="O170" s="65">
        <f t="shared" si="171"/>
        <v>0</v>
      </c>
      <c r="P170" s="58"/>
    </row>
    <row r="171" spans="1:16" s="59" customFormat="1" ht="13.5" thickBot="1" x14ac:dyDescent="0.25">
      <c r="A171" s="472" t="str">
        <f t="shared" ref="A171" si="179">A170</f>
        <v>140506</v>
      </c>
      <c r="B171" s="472"/>
      <c r="C171" s="472"/>
      <c r="D171" s="472"/>
      <c r="E171" s="472"/>
      <c r="F171" s="479">
        <f t="shared" si="138"/>
        <v>1</v>
      </c>
      <c r="G171" s="479">
        <v>0</v>
      </c>
      <c r="H171" s="480">
        <v>1</v>
      </c>
      <c r="I171" s="495"/>
      <c r="J171" s="50"/>
      <c r="K171" s="498"/>
      <c r="L171" s="641">
        <v>168</v>
      </c>
      <c r="M171" s="66">
        <f>M170</f>
        <v>0</v>
      </c>
      <c r="N171" s="67" t="str">
        <f t="shared" si="173"/>
        <v>168_0_140506____</v>
      </c>
      <c r="O171" s="68">
        <f t="shared" si="171"/>
        <v>0</v>
      </c>
      <c r="P171" s="58"/>
    </row>
    <row r="172" spans="1:16" s="59" customFormat="1" x14ac:dyDescent="0.2">
      <c r="A172" s="444" t="str">
        <f t="shared" ref="A172" si="180">A170</f>
        <v>140506</v>
      </c>
      <c r="B172" s="444"/>
      <c r="C172" s="444"/>
      <c r="D172" s="444"/>
      <c r="E172" s="444"/>
      <c r="F172" s="449">
        <f t="shared" si="138"/>
        <v>1</v>
      </c>
      <c r="G172" s="449">
        <v>0</v>
      </c>
      <c r="H172" s="450">
        <v>1</v>
      </c>
      <c r="I172" s="441"/>
      <c r="J172" s="50"/>
      <c r="K172" s="499"/>
      <c r="L172" s="642">
        <v>169</v>
      </c>
      <c r="M172" s="460">
        <f>M170</f>
        <v>0</v>
      </c>
      <c r="N172" s="463" t="str">
        <f t="shared" si="173"/>
        <v>169_0_140506____</v>
      </c>
      <c r="O172" s="464">
        <f t="shared" si="171"/>
        <v>0</v>
      </c>
      <c r="P172" s="58"/>
    </row>
    <row r="173" spans="1:16" s="59" customFormat="1" x14ac:dyDescent="0.2">
      <c r="A173" s="442" t="str">
        <f t="shared" ref="A173" si="181">A172</f>
        <v>140506</v>
      </c>
      <c r="B173" s="442"/>
      <c r="C173" s="442"/>
      <c r="D173" s="442"/>
      <c r="E173" s="442"/>
      <c r="F173" s="445">
        <f t="shared" si="138"/>
        <v>1</v>
      </c>
      <c r="G173" s="445">
        <v>0</v>
      </c>
      <c r="H173" s="446">
        <v>1</v>
      </c>
      <c r="I173" s="439"/>
      <c r="J173" s="50"/>
      <c r="K173" s="500"/>
      <c r="L173" s="643">
        <v>170</v>
      </c>
      <c r="M173" s="461">
        <f>M172</f>
        <v>0</v>
      </c>
      <c r="N173" s="465" t="str">
        <f t="shared" si="173"/>
        <v>170_0_140506____</v>
      </c>
      <c r="O173" s="466">
        <f t="shared" si="171"/>
        <v>0</v>
      </c>
      <c r="P173" s="58"/>
    </row>
    <row r="174" spans="1:16" s="59" customFormat="1" x14ac:dyDescent="0.2">
      <c r="A174" s="442" t="str">
        <f t="shared" ref="A174" si="182">A172</f>
        <v>140506</v>
      </c>
      <c r="B174" s="442"/>
      <c r="C174" s="442"/>
      <c r="D174" s="442"/>
      <c r="E174" s="442"/>
      <c r="F174" s="445">
        <f t="shared" si="138"/>
        <v>1</v>
      </c>
      <c r="G174" s="445">
        <v>0</v>
      </c>
      <c r="H174" s="446">
        <v>1</v>
      </c>
      <c r="I174" s="439"/>
      <c r="J174" s="50"/>
      <c r="K174" s="500"/>
      <c r="L174" s="643">
        <v>171</v>
      </c>
      <c r="M174" s="461">
        <f>M172</f>
        <v>0</v>
      </c>
      <c r="N174" s="465" t="str">
        <f t="shared" si="173"/>
        <v>171_0_140506____</v>
      </c>
      <c r="O174" s="466">
        <f t="shared" si="171"/>
        <v>0</v>
      </c>
      <c r="P174" s="58"/>
    </row>
    <row r="175" spans="1:16" s="59" customFormat="1" x14ac:dyDescent="0.2">
      <c r="A175" s="442" t="str">
        <f t="shared" ref="A175" si="183">A174</f>
        <v>140506</v>
      </c>
      <c r="B175" s="442"/>
      <c r="C175" s="442"/>
      <c r="D175" s="442"/>
      <c r="E175" s="442"/>
      <c r="F175" s="445">
        <f t="shared" si="138"/>
        <v>1</v>
      </c>
      <c r="G175" s="445">
        <v>0</v>
      </c>
      <c r="H175" s="446">
        <v>1</v>
      </c>
      <c r="I175" s="439"/>
      <c r="J175" s="50"/>
      <c r="K175" s="500"/>
      <c r="L175" s="643">
        <v>172</v>
      </c>
      <c r="M175" s="461">
        <f>M174</f>
        <v>0</v>
      </c>
      <c r="N175" s="465" t="str">
        <f t="shared" si="173"/>
        <v>172_0_140506____</v>
      </c>
      <c r="O175" s="466">
        <f t="shared" si="171"/>
        <v>0</v>
      </c>
      <c r="P175" s="58"/>
    </row>
    <row r="176" spans="1:16" s="59" customFormat="1" x14ac:dyDescent="0.2">
      <c r="A176" s="442" t="str">
        <f t="shared" ref="A176" si="184">A174</f>
        <v>140506</v>
      </c>
      <c r="B176" s="442"/>
      <c r="C176" s="442"/>
      <c r="D176" s="442"/>
      <c r="E176" s="442"/>
      <c r="F176" s="445">
        <f t="shared" si="138"/>
        <v>1</v>
      </c>
      <c r="G176" s="445">
        <v>0</v>
      </c>
      <c r="H176" s="446">
        <v>1</v>
      </c>
      <c r="I176" s="439"/>
      <c r="J176" s="50"/>
      <c r="K176" s="500"/>
      <c r="L176" s="643">
        <v>173</v>
      </c>
      <c r="M176" s="461">
        <f>M174</f>
        <v>0</v>
      </c>
      <c r="N176" s="465" t="str">
        <f t="shared" si="173"/>
        <v>173_0_140506____</v>
      </c>
      <c r="O176" s="466">
        <f t="shared" si="171"/>
        <v>0</v>
      </c>
      <c r="P176" s="58"/>
    </row>
    <row r="177" spans="1:20" s="59" customFormat="1" x14ac:dyDescent="0.2">
      <c r="A177" s="442" t="str">
        <f t="shared" ref="A177" si="185">A176</f>
        <v>140506</v>
      </c>
      <c r="B177" s="442"/>
      <c r="C177" s="442"/>
      <c r="D177" s="442"/>
      <c r="E177" s="442"/>
      <c r="F177" s="445">
        <f t="shared" si="138"/>
        <v>1</v>
      </c>
      <c r="G177" s="445">
        <v>0</v>
      </c>
      <c r="H177" s="446">
        <v>1</v>
      </c>
      <c r="I177" s="439"/>
      <c r="J177" s="50"/>
      <c r="K177" s="500"/>
      <c r="L177" s="643">
        <v>174</v>
      </c>
      <c r="M177" s="461">
        <f>M176</f>
        <v>0</v>
      </c>
      <c r="N177" s="465" t="str">
        <f t="shared" si="173"/>
        <v>174_0_140506____</v>
      </c>
      <c r="O177" s="466">
        <f t="shared" si="171"/>
        <v>0</v>
      </c>
      <c r="P177" s="58"/>
    </row>
    <row r="178" spans="1:20" s="59" customFormat="1" x14ac:dyDescent="0.2">
      <c r="A178" s="442" t="str">
        <f t="shared" ref="A178" si="186">A176</f>
        <v>140506</v>
      </c>
      <c r="B178" s="442"/>
      <c r="C178" s="442"/>
      <c r="D178" s="442"/>
      <c r="E178" s="442"/>
      <c r="F178" s="445">
        <f t="shared" si="138"/>
        <v>1</v>
      </c>
      <c r="G178" s="445">
        <v>0</v>
      </c>
      <c r="H178" s="446">
        <v>1</v>
      </c>
      <c r="I178" s="439"/>
      <c r="J178" s="50"/>
      <c r="K178" s="500"/>
      <c r="L178" s="643">
        <v>175</v>
      </c>
      <c r="M178" s="461">
        <f>M176</f>
        <v>0</v>
      </c>
      <c r="N178" s="465" t="str">
        <f t="shared" si="173"/>
        <v>175_0_140506____</v>
      </c>
      <c r="O178" s="466">
        <f t="shared" si="171"/>
        <v>0</v>
      </c>
      <c r="P178" s="58"/>
    </row>
    <row r="179" spans="1:20" s="59" customFormat="1" ht="13.5" thickBot="1" x14ac:dyDescent="0.25">
      <c r="A179" s="443" t="str">
        <f t="shared" ref="A179" si="187">A178</f>
        <v>140506</v>
      </c>
      <c r="B179" s="443"/>
      <c r="C179" s="443"/>
      <c r="D179" s="443"/>
      <c r="E179" s="443"/>
      <c r="F179" s="447">
        <f t="shared" si="138"/>
        <v>1</v>
      </c>
      <c r="G179" s="447">
        <v>0</v>
      </c>
      <c r="H179" s="448">
        <v>1</v>
      </c>
      <c r="I179" s="440"/>
      <c r="J179" s="50"/>
      <c r="K179" s="501"/>
      <c r="L179" s="644">
        <v>176</v>
      </c>
      <c r="M179" s="462">
        <f>M178</f>
        <v>0</v>
      </c>
      <c r="N179" s="467" t="str">
        <f t="shared" si="173"/>
        <v>176_0_140506____</v>
      </c>
      <c r="O179" s="468">
        <f t="shared" si="171"/>
        <v>0</v>
      </c>
      <c r="P179" s="58"/>
    </row>
    <row r="180" spans="1:20" s="59" customFormat="1" x14ac:dyDescent="0.2">
      <c r="A180" s="473" t="str">
        <f t="shared" ref="A180" si="188">A178</f>
        <v>140506</v>
      </c>
      <c r="B180" s="473"/>
      <c r="C180" s="473"/>
      <c r="D180" s="473"/>
      <c r="E180" s="473"/>
      <c r="F180" s="475">
        <f t="shared" si="138"/>
        <v>1</v>
      </c>
      <c r="G180" s="475">
        <v>0</v>
      </c>
      <c r="H180" s="476">
        <v>1</v>
      </c>
      <c r="I180" s="493"/>
      <c r="J180" s="492"/>
      <c r="K180" s="496"/>
      <c r="L180" s="639">
        <v>177</v>
      </c>
      <c r="M180" s="60">
        <f>M178</f>
        <v>0</v>
      </c>
      <c r="N180" s="61" t="str">
        <f t="shared" si="173"/>
        <v>177_0_140506____</v>
      </c>
      <c r="O180" s="62">
        <f t="shared" si="171"/>
        <v>0</v>
      </c>
      <c r="P180" s="36"/>
    </row>
    <row r="181" spans="1:20" s="59" customFormat="1" x14ac:dyDescent="0.2">
      <c r="A181" s="474" t="str">
        <f t="shared" ref="A181" si="189">A180</f>
        <v>140506</v>
      </c>
      <c r="B181" s="474"/>
      <c r="C181" s="474"/>
      <c r="D181" s="474"/>
      <c r="E181" s="471"/>
      <c r="F181" s="477">
        <f t="shared" si="138"/>
        <v>1</v>
      </c>
      <c r="G181" s="477">
        <v>0</v>
      </c>
      <c r="H181" s="478">
        <v>1</v>
      </c>
      <c r="I181" s="494"/>
      <c r="J181" s="50"/>
      <c r="K181" s="497"/>
      <c r="L181" s="640">
        <v>178</v>
      </c>
      <c r="M181" s="63">
        <f>M180</f>
        <v>0</v>
      </c>
      <c r="N181" s="64" t="str">
        <f t="shared" si="173"/>
        <v>178_0_140506____</v>
      </c>
      <c r="O181" s="65">
        <f t="shared" si="171"/>
        <v>0</v>
      </c>
      <c r="P181" s="58"/>
    </row>
    <row r="182" spans="1:20" s="59" customFormat="1" x14ac:dyDescent="0.2">
      <c r="A182" s="474" t="str">
        <f t="shared" ref="A182" si="190">A180</f>
        <v>140506</v>
      </c>
      <c r="B182" s="474"/>
      <c r="C182" s="471"/>
      <c r="D182" s="471"/>
      <c r="E182" s="471"/>
      <c r="F182" s="477">
        <f t="shared" si="138"/>
        <v>1</v>
      </c>
      <c r="G182" s="477">
        <v>0</v>
      </c>
      <c r="H182" s="478">
        <v>1</v>
      </c>
      <c r="I182" s="494"/>
      <c r="J182" s="50"/>
      <c r="K182" s="497"/>
      <c r="L182" s="640">
        <v>179</v>
      </c>
      <c r="M182" s="63">
        <f>M180</f>
        <v>0</v>
      </c>
      <c r="N182" s="64" t="str">
        <f t="shared" si="173"/>
        <v>179_0_140506____</v>
      </c>
      <c r="O182" s="65">
        <f t="shared" si="171"/>
        <v>0</v>
      </c>
      <c r="P182" s="58"/>
      <c r="R182" s="10"/>
      <c r="S182" s="10"/>
      <c r="T182" s="10"/>
    </row>
    <row r="183" spans="1:20" s="59" customFormat="1" x14ac:dyDescent="0.2">
      <c r="A183" s="471" t="str">
        <f t="shared" ref="A183" si="191">A182</f>
        <v>140506</v>
      </c>
      <c r="B183" s="474"/>
      <c r="C183" s="471"/>
      <c r="D183" s="471"/>
      <c r="E183" s="471"/>
      <c r="F183" s="477">
        <f t="shared" si="138"/>
        <v>1</v>
      </c>
      <c r="G183" s="477">
        <v>0</v>
      </c>
      <c r="H183" s="478">
        <v>1</v>
      </c>
      <c r="I183" s="494"/>
      <c r="J183" s="50"/>
      <c r="K183" s="497"/>
      <c r="L183" s="640">
        <v>180</v>
      </c>
      <c r="M183" s="63">
        <f>M182</f>
        <v>0</v>
      </c>
      <c r="N183" s="64" t="str">
        <f t="shared" si="173"/>
        <v>180_0_140506____</v>
      </c>
      <c r="O183" s="65">
        <f t="shared" si="171"/>
        <v>0</v>
      </c>
      <c r="P183" s="58"/>
      <c r="R183" s="10"/>
      <c r="S183" s="10"/>
      <c r="T183" s="10"/>
    </row>
    <row r="184" spans="1:20" x14ac:dyDescent="0.2">
      <c r="A184" s="471" t="str">
        <f t="shared" ref="A184" si="192">A182</f>
        <v>140506</v>
      </c>
      <c r="B184" s="471"/>
      <c r="C184" s="471"/>
      <c r="D184" s="471"/>
      <c r="E184" s="471"/>
      <c r="F184" s="477">
        <f t="shared" si="138"/>
        <v>1</v>
      </c>
      <c r="G184" s="477">
        <v>0</v>
      </c>
      <c r="H184" s="478">
        <v>1</v>
      </c>
      <c r="I184" s="494"/>
      <c r="J184" s="50"/>
      <c r="K184" s="497"/>
      <c r="L184" s="640">
        <v>181</v>
      </c>
      <c r="M184" s="63">
        <f>M182</f>
        <v>0</v>
      </c>
      <c r="N184" s="64" t="str">
        <f t="shared" si="173"/>
        <v>181_0_140506____</v>
      </c>
      <c r="O184" s="65">
        <f t="shared" si="171"/>
        <v>0</v>
      </c>
      <c r="P184" s="58"/>
    </row>
    <row r="185" spans="1:20" x14ac:dyDescent="0.2">
      <c r="A185" s="471" t="str">
        <f t="shared" ref="A185:A193" si="193">A184</f>
        <v>140506</v>
      </c>
      <c r="B185" s="471"/>
      <c r="C185" s="471"/>
      <c r="D185" s="471"/>
      <c r="E185" s="471"/>
      <c r="F185" s="477">
        <f t="shared" si="138"/>
        <v>1</v>
      </c>
      <c r="G185" s="477">
        <v>0</v>
      </c>
      <c r="H185" s="478">
        <v>1</v>
      </c>
      <c r="I185" s="494"/>
      <c r="J185" s="50"/>
      <c r="K185" s="497"/>
      <c r="L185" s="640">
        <v>182</v>
      </c>
      <c r="M185" s="63">
        <f>M184</f>
        <v>0</v>
      </c>
      <c r="N185" s="64" t="str">
        <f t="shared" si="173"/>
        <v>182_0_140506____</v>
      </c>
      <c r="O185" s="65">
        <f t="shared" si="171"/>
        <v>0</v>
      </c>
      <c r="P185" s="58"/>
    </row>
    <row r="186" spans="1:20" x14ac:dyDescent="0.2">
      <c r="A186" s="471" t="str">
        <f t="shared" ref="A186" si="194">A184</f>
        <v>140506</v>
      </c>
      <c r="B186" s="471"/>
      <c r="C186" s="471"/>
      <c r="D186" s="471"/>
      <c r="E186" s="471"/>
      <c r="F186" s="477">
        <f t="shared" si="138"/>
        <v>1</v>
      </c>
      <c r="G186" s="477">
        <v>0</v>
      </c>
      <c r="H186" s="478">
        <v>1</v>
      </c>
      <c r="I186" s="494"/>
      <c r="J186" s="50"/>
      <c r="K186" s="497"/>
      <c r="L186" s="640">
        <v>183</v>
      </c>
      <c r="M186" s="63">
        <f>M184</f>
        <v>0</v>
      </c>
      <c r="N186" s="64" t="str">
        <f t="shared" si="173"/>
        <v>183_0_140506____</v>
      </c>
      <c r="O186" s="65">
        <f t="shared" si="171"/>
        <v>0</v>
      </c>
      <c r="P186" s="58"/>
    </row>
    <row r="187" spans="1:20" ht="13.5" thickBot="1" x14ac:dyDescent="0.25">
      <c r="A187" s="472" t="str">
        <f t="shared" ref="A187" si="195">A186</f>
        <v>140506</v>
      </c>
      <c r="B187" s="472"/>
      <c r="C187" s="472"/>
      <c r="D187" s="472"/>
      <c r="E187" s="472"/>
      <c r="F187" s="479">
        <f t="shared" si="138"/>
        <v>1</v>
      </c>
      <c r="G187" s="479">
        <v>0</v>
      </c>
      <c r="H187" s="480">
        <v>1</v>
      </c>
      <c r="I187" s="495"/>
      <c r="J187" s="50"/>
      <c r="K187" s="498"/>
      <c r="L187" s="641">
        <v>184</v>
      </c>
      <c r="M187" s="66">
        <f>M186</f>
        <v>0</v>
      </c>
      <c r="N187" s="67" t="str">
        <f t="shared" si="173"/>
        <v>184_0_140506____</v>
      </c>
      <c r="O187" s="68">
        <f t="shared" si="171"/>
        <v>0</v>
      </c>
      <c r="P187" s="58"/>
    </row>
    <row r="188" spans="1:20" x14ac:dyDescent="0.2">
      <c r="A188" s="444" t="str">
        <f t="shared" ref="A188" si="196">A186</f>
        <v>140506</v>
      </c>
      <c r="B188" s="444"/>
      <c r="C188" s="444"/>
      <c r="D188" s="444"/>
      <c r="E188" s="444"/>
      <c r="F188" s="449">
        <f t="shared" si="138"/>
        <v>1</v>
      </c>
      <c r="G188" s="449">
        <v>0</v>
      </c>
      <c r="H188" s="450">
        <v>1</v>
      </c>
      <c r="I188" s="441"/>
      <c r="J188" s="50"/>
      <c r="K188" s="499"/>
      <c r="L188" s="642">
        <v>185</v>
      </c>
      <c r="M188" s="460">
        <f>M186</f>
        <v>0</v>
      </c>
      <c r="N188" s="463" t="str">
        <f t="shared" si="173"/>
        <v>185_0_140506____</v>
      </c>
      <c r="O188" s="464">
        <f t="shared" si="171"/>
        <v>0</v>
      </c>
      <c r="P188" s="58"/>
    </row>
    <row r="189" spans="1:20" x14ac:dyDescent="0.2">
      <c r="A189" s="442" t="str">
        <f t="shared" si="193"/>
        <v>140506</v>
      </c>
      <c r="B189" s="442"/>
      <c r="C189" s="442"/>
      <c r="D189" s="442"/>
      <c r="E189" s="442"/>
      <c r="F189" s="445">
        <f t="shared" si="138"/>
        <v>1</v>
      </c>
      <c r="G189" s="445">
        <v>0</v>
      </c>
      <c r="H189" s="446">
        <v>1</v>
      </c>
      <c r="I189" s="439"/>
      <c r="J189" s="50"/>
      <c r="K189" s="500"/>
      <c r="L189" s="643">
        <v>186</v>
      </c>
      <c r="M189" s="461">
        <f>M188</f>
        <v>0</v>
      </c>
      <c r="N189" s="465" t="str">
        <f t="shared" si="173"/>
        <v>186_0_140506____</v>
      </c>
      <c r="O189" s="466">
        <f t="shared" si="171"/>
        <v>0</v>
      </c>
      <c r="P189" s="58"/>
    </row>
    <row r="190" spans="1:20" x14ac:dyDescent="0.2">
      <c r="A190" s="442" t="str">
        <f t="shared" ref="A190" si="197">A188</f>
        <v>140506</v>
      </c>
      <c r="B190" s="442"/>
      <c r="C190" s="442"/>
      <c r="D190" s="442"/>
      <c r="E190" s="442"/>
      <c r="F190" s="445">
        <f t="shared" si="138"/>
        <v>1</v>
      </c>
      <c r="G190" s="445">
        <v>0</v>
      </c>
      <c r="H190" s="446">
        <v>1</v>
      </c>
      <c r="I190" s="439"/>
      <c r="J190" s="50"/>
      <c r="K190" s="500"/>
      <c r="L190" s="643">
        <v>187</v>
      </c>
      <c r="M190" s="461">
        <f>M188</f>
        <v>0</v>
      </c>
      <c r="N190" s="465" t="str">
        <f t="shared" si="173"/>
        <v>187_0_140506____</v>
      </c>
      <c r="O190" s="466">
        <f t="shared" si="171"/>
        <v>0</v>
      </c>
      <c r="P190" s="58"/>
    </row>
    <row r="191" spans="1:20" x14ac:dyDescent="0.2">
      <c r="A191" s="442" t="str">
        <f t="shared" ref="A191" si="198">A190</f>
        <v>140506</v>
      </c>
      <c r="B191" s="442"/>
      <c r="C191" s="442"/>
      <c r="D191" s="442"/>
      <c r="E191" s="442"/>
      <c r="F191" s="445">
        <f t="shared" si="138"/>
        <v>1</v>
      </c>
      <c r="G191" s="445">
        <v>0</v>
      </c>
      <c r="H191" s="446">
        <v>1</v>
      </c>
      <c r="I191" s="439"/>
      <c r="J191" s="50"/>
      <c r="K191" s="500"/>
      <c r="L191" s="643">
        <v>188</v>
      </c>
      <c r="M191" s="461">
        <f>M190</f>
        <v>0</v>
      </c>
      <c r="N191" s="465" t="str">
        <f t="shared" si="173"/>
        <v>188_0_140506____</v>
      </c>
      <c r="O191" s="466">
        <f t="shared" si="171"/>
        <v>0</v>
      </c>
      <c r="P191" s="58"/>
    </row>
    <row r="192" spans="1:20" x14ac:dyDescent="0.2">
      <c r="A192" s="442" t="str">
        <f t="shared" ref="A192" si="199">A190</f>
        <v>140506</v>
      </c>
      <c r="B192" s="442"/>
      <c r="C192" s="442"/>
      <c r="D192" s="442"/>
      <c r="E192" s="442"/>
      <c r="F192" s="445">
        <f t="shared" si="138"/>
        <v>1</v>
      </c>
      <c r="G192" s="445">
        <v>0</v>
      </c>
      <c r="H192" s="446">
        <v>1</v>
      </c>
      <c r="I192" s="439"/>
      <c r="J192" s="50"/>
      <c r="K192" s="500"/>
      <c r="L192" s="643">
        <v>189</v>
      </c>
      <c r="M192" s="461">
        <f>M190</f>
        <v>0</v>
      </c>
      <c r="N192" s="465" t="str">
        <f t="shared" si="173"/>
        <v>189_0_140506____</v>
      </c>
      <c r="O192" s="466">
        <f t="shared" si="171"/>
        <v>0</v>
      </c>
      <c r="P192" s="58"/>
    </row>
    <row r="193" spans="1:16" x14ac:dyDescent="0.2">
      <c r="A193" s="442" t="str">
        <f t="shared" si="193"/>
        <v>140506</v>
      </c>
      <c r="B193" s="442"/>
      <c r="C193" s="442"/>
      <c r="D193" s="442"/>
      <c r="E193" s="442"/>
      <c r="F193" s="445">
        <f t="shared" si="138"/>
        <v>1</v>
      </c>
      <c r="G193" s="445">
        <v>0</v>
      </c>
      <c r="H193" s="446">
        <v>1</v>
      </c>
      <c r="I193" s="439"/>
      <c r="J193" s="50"/>
      <c r="K193" s="500"/>
      <c r="L193" s="643">
        <v>190</v>
      </c>
      <c r="M193" s="461">
        <f>M192</f>
        <v>0</v>
      </c>
      <c r="N193" s="465" t="str">
        <f t="shared" si="173"/>
        <v>190_0_140506____</v>
      </c>
      <c r="O193" s="466">
        <f t="shared" si="171"/>
        <v>0</v>
      </c>
      <c r="P193" s="58"/>
    </row>
    <row r="194" spans="1:16" x14ac:dyDescent="0.2">
      <c r="A194" s="442" t="str">
        <f t="shared" ref="A194" si="200">A192</f>
        <v>140506</v>
      </c>
      <c r="B194" s="442"/>
      <c r="C194" s="442"/>
      <c r="D194" s="442"/>
      <c r="E194" s="442"/>
      <c r="F194" s="445">
        <f t="shared" si="138"/>
        <v>1</v>
      </c>
      <c r="G194" s="445">
        <v>0</v>
      </c>
      <c r="H194" s="446">
        <v>1</v>
      </c>
      <c r="I194" s="439"/>
      <c r="J194" s="50"/>
      <c r="K194" s="500"/>
      <c r="L194" s="643">
        <v>191</v>
      </c>
      <c r="M194" s="461">
        <f>M192</f>
        <v>0</v>
      </c>
      <c r="N194" s="465" t="str">
        <f t="shared" si="173"/>
        <v>191_0_140506____</v>
      </c>
      <c r="O194" s="466">
        <f t="shared" si="171"/>
        <v>0</v>
      </c>
      <c r="P194" s="58"/>
    </row>
    <row r="195" spans="1:16" ht="13.5" thickBot="1" x14ac:dyDescent="0.25">
      <c r="A195" s="443" t="str">
        <f t="shared" ref="A195" si="201">A194</f>
        <v>140506</v>
      </c>
      <c r="B195" s="443"/>
      <c r="C195" s="443"/>
      <c r="D195" s="443"/>
      <c r="E195" s="443"/>
      <c r="F195" s="447">
        <f t="shared" si="138"/>
        <v>1</v>
      </c>
      <c r="G195" s="447">
        <v>0</v>
      </c>
      <c r="H195" s="448">
        <v>1</v>
      </c>
      <c r="I195" s="440"/>
      <c r="J195" s="50"/>
      <c r="K195" s="501"/>
      <c r="L195" s="644">
        <v>192</v>
      </c>
      <c r="M195" s="462">
        <f>M194</f>
        <v>0</v>
      </c>
      <c r="N195" s="467" t="str">
        <f t="shared" si="173"/>
        <v>192_0_140506____</v>
      </c>
      <c r="O195" s="468">
        <f t="shared" si="171"/>
        <v>0</v>
      </c>
      <c r="P195" s="58"/>
    </row>
  </sheetData>
  <mergeCells count="6">
    <mergeCell ref="R2:V2"/>
    <mergeCell ref="A1:I1"/>
    <mergeCell ref="K1:O1"/>
    <mergeCell ref="T3:T11"/>
    <mergeCell ref="A2:I2"/>
    <mergeCell ref="K2:O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184"/>
  <sheetViews>
    <sheetView workbookViewId="0">
      <selection activeCell="E27" sqref="E27"/>
    </sheetView>
  </sheetViews>
  <sheetFormatPr defaultColWidth="9.140625" defaultRowHeight="12.75" x14ac:dyDescent="0.2"/>
  <cols>
    <col min="1" max="1" width="12.85546875" style="10" customWidth="1"/>
    <col min="2" max="3" width="10.140625" style="10" customWidth="1"/>
    <col min="4" max="4" width="8.7109375" style="10" customWidth="1"/>
    <col min="5" max="5" width="12.28515625" style="10" customWidth="1"/>
    <col min="6" max="6" width="17.7109375" style="10" customWidth="1"/>
    <col min="7" max="7" width="4.5703125" style="57" customWidth="1"/>
    <col min="8" max="8" width="11.85546875" style="10" customWidth="1"/>
    <col min="9" max="9" width="15.5703125" style="10" customWidth="1"/>
    <col min="10" max="10" width="35.85546875" style="10" customWidth="1"/>
    <col min="11" max="11" width="22.7109375" style="10" customWidth="1"/>
    <col min="12" max="12" width="2.85546875" customWidth="1"/>
    <col min="13" max="16384" width="9.140625" style="10"/>
  </cols>
  <sheetData>
    <row r="1" spans="1:20" ht="80.25" customHeight="1" thickBot="1" x14ac:dyDescent="0.25">
      <c r="A1" s="750" t="s">
        <v>374</v>
      </c>
      <c r="B1" s="750"/>
      <c r="C1" s="750"/>
      <c r="D1" s="750"/>
      <c r="E1" s="750"/>
      <c r="F1" s="750"/>
      <c r="G1" s="489"/>
      <c r="H1" s="752" t="s">
        <v>365</v>
      </c>
      <c r="I1" s="752"/>
      <c r="J1" s="752"/>
      <c r="K1" s="752"/>
      <c r="L1" s="531"/>
      <c r="M1" s="677"/>
    </row>
    <row r="2" spans="1:20" ht="26.25" customHeight="1" thickBot="1" x14ac:dyDescent="0.25">
      <c r="A2" s="774" t="s">
        <v>371</v>
      </c>
      <c r="B2" s="775"/>
      <c r="C2" s="775"/>
      <c r="D2" s="775"/>
      <c r="E2" s="775"/>
      <c r="F2" s="776"/>
      <c r="G2" s="517"/>
      <c r="H2" s="767" t="s">
        <v>210</v>
      </c>
      <c r="I2" s="768"/>
      <c r="J2" s="768"/>
      <c r="K2" s="769"/>
      <c r="L2" s="10"/>
      <c r="M2" s="782" t="s">
        <v>165</v>
      </c>
      <c r="N2" s="783"/>
      <c r="O2" s="783"/>
      <c r="P2" s="783"/>
      <c r="Q2" s="783"/>
      <c r="R2" s="783"/>
      <c r="S2" s="783"/>
      <c r="T2" s="784"/>
    </row>
    <row r="3" spans="1:20" ht="32.25" customHeight="1" thickBot="1" x14ac:dyDescent="0.3">
      <c r="A3" s="459" t="s">
        <v>366</v>
      </c>
      <c r="B3" s="459" t="s">
        <v>33</v>
      </c>
      <c r="C3" s="459" t="s">
        <v>34</v>
      </c>
      <c r="D3" s="459" t="s">
        <v>35</v>
      </c>
      <c r="E3" s="459" t="s">
        <v>36</v>
      </c>
      <c r="F3" s="532" t="s">
        <v>373</v>
      </c>
      <c r="G3" s="518"/>
      <c r="H3" s="69" t="s">
        <v>139</v>
      </c>
      <c r="I3" s="523" t="s">
        <v>48</v>
      </c>
      <c r="J3" s="533" t="s">
        <v>3</v>
      </c>
      <c r="K3" s="546" t="s">
        <v>373</v>
      </c>
      <c r="L3" s="10"/>
      <c r="M3" s="785"/>
      <c r="N3" s="786"/>
      <c r="O3" s="786"/>
      <c r="P3" s="786"/>
      <c r="Q3" s="786"/>
      <c r="R3" s="786"/>
      <c r="S3" s="786"/>
      <c r="T3" s="787"/>
    </row>
    <row r="4" spans="1:20" s="37" customFormat="1" ht="12.75" customHeight="1" x14ac:dyDescent="0.2">
      <c r="A4" s="534" t="s">
        <v>401</v>
      </c>
      <c r="B4" s="535" t="s">
        <v>398</v>
      </c>
      <c r="C4" s="536" t="s">
        <v>404</v>
      </c>
      <c r="D4" s="535" t="s">
        <v>402</v>
      </c>
      <c r="E4" s="535">
        <v>1</v>
      </c>
      <c r="F4" s="493">
        <v>10</v>
      </c>
      <c r="G4" s="519"/>
      <c r="H4" s="530">
        <v>1</v>
      </c>
      <c r="I4" s="524">
        <f>'Analytical Only (GL-Sub)'!K2</f>
        <v>0</v>
      </c>
      <c r="J4" s="75" t="str">
        <f>CONCATENATE(H4,"_",I4,"_",A4,"_",B4,"_",C4,"_",D4,"_",E4)</f>
        <v>1_0_140506_sAA2178_300L_0-_1</v>
      </c>
      <c r="K4" s="553">
        <f>F4</f>
        <v>10</v>
      </c>
      <c r="M4" s="777" t="s">
        <v>388</v>
      </c>
      <c r="N4" s="778"/>
      <c r="O4" s="788" t="s">
        <v>166</v>
      </c>
      <c r="P4" s="789"/>
      <c r="Q4" s="792" t="s">
        <v>382</v>
      </c>
      <c r="R4" s="793"/>
      <c r="S4" s="796" t="s">
        <v>383</v>
      </c>
      <c r="T4" s="797"/>
    </row>
    <row r="5" spans="1:20" ht="13.5" thickBot="1" x14ac:dyDescent="0.25">
      <c r="A5" s="537" t="str">
        <f>A4</f>
        <v>140506</v>
      </c>
      <c r="B5" s="538" t="s">
        <v>398</v>
      </c>
      <c r="C5" s="539" t="s">
        <v>404</v>
      </c>
      <c r="D5" s="538" t="s">
        <v>403</v>
      </c>
      <c r="E5" s="540">
        <v>2</v>
      </c>
      <c r="F5" s="494">
        <v>10</v>
      </c>
      <c r="G5" s="519"/>
      <c r="H5" s="70">
        <v>2</v>
      </c>
      <c r="I5" s="525">
        <f>I4</f>
        <v>0</v>
      </c>
      <c r="J5" s="76" t="str">
        <f t="shared" ref="J5:J36" si="0">CONCATENATE(H5,"_",I5,"_",A5,"_",B5,"_",C5,"_",D5,"_",E5)</f>
        <v>2_0_140506_sAA2178_300L_0+_2</v>
      </c>
      <c r="K5" s="547">
        <f t="shared" ref="K5:K68" si="1">F5</f>
        <v>10</v>
      </c>
      <c r="L5" s="10"/>
      <c r="M5" s="779"/>
      <c r="N5" s="780"/>
      <c r="O5" s="790"/>
      <c r="P5" s="791"/>
      <c r="Q5" s="794"/>
      <c r="R5" s="795"/>
      <c r="S5" s="798"/>
      <c r="T5" s="799"/>
    </row>
    <row r="6" spans="1:20" x14ac:dyDescent="0.2">
      <c r="A6" s="537" t="str">
        <f>A4</f>
        <v>140506</v>
      </c>
      <c r="B6" s="538" t="s">
        <v>398</v>
      </c>
      <c r="C6" s="539" t="s">
        <v>404</v>
      </c>
      <c r="D6" s="538" t="s">
        <v>405</v>
      </c>
      <c r="E6" s="540">
        <v>3</v>
      </c>
      <c r="F6" s="494">
        <v>10</v>
      </c>
      <c r="G6" s="519"/>
      <c r="H6" s="70">
        <v>3</v>
      </c>
      <c r="I6" s="525">
        <f>I4</f>
        <v>0</v>
      </c>
      <c r="J6" s="76" t="str">
        <f t="shared" si="0"/>
        <v>3_0_140506_sAA2178_300L_3_3</v>
      </c>
      <c r="K6" s="547">
        <f t="shared" si="1"/>
        <v>10</v>
      </c>
      <c r="L6" s="10"/>
      <c r="M6" s="764" t="s">
        <v>389</v>
      </c>
      <c r="N6" s="760"/>
      <c r="O6" s="761">
        <v>5</v>
      </c>
      <c r="P6" s="762"/>
      <c r="Q6" s="764">
        <v>200</v>
      </c>
      <c r="R6" s="765"/>
      <c r="S6" s="759">
        <v>800</v>
      </c>
      <c r="T6" s="760"/>
    </row>
    <row r="7" spans="1:20" x14ac:dyDescent="0.2">
      <c r="A7" s="541" t="str">
        <f t="shared" ref="A7" si="2">A6</f>
        <v>140506</v>
      </c>
      <c r="B7" s="538" t="s">
        <v>398</v>
      </c>
      <c r="C7" s="539" t="s">
        <v>404</v>
      </c>
      <c r="D7" s="538" t="s">
        <v>406</v>
      </c>
      <c r="E7" s="540">
        <v>4</v>
      </c>
      <c r="F7" s="494">
        <v>10</v>
      </c>
      <c r="G7" s="519"/>
      <c r="H7" s="70">
        <v>4</v>
      </c>
      <c r="I7" s="525">
        <f>I6</f>
        <v>0</v>
      </c>
      <c r="J7" s="76" t="str">
        <f t="shared" si="0"/>
        <v>4_0_140506_sAA2178_300L_6_4</v>
      </c>
      <c r="K7" s="547">
        <f t="shared" si="1"/>
        <v>10</v>
      </c>
      <c r="L7" s="10"/>
      <c r="M7" s="764" t="s">
        <v>390</v>
      </c>
      <c r="N7" s="760"/>
      <c r="O7" s="761">
        <v>10</v>
      </c>
      <c r="P7" s="762"/>
      <c r="Q7" s="764">
        <v>100</v>
      </c>
      <c r="R7" s="765"/>
      <c r="S7" s="759">
        <v>900</v>
      </c>
      <c r="T7" s="760"/>
    </row>
    <row r="8" spans="1:20" ht="13.5" thickBot="1" x14ac:dyDescent="0.25">
      <c r="A8" s="541" t="str">
        <f t="shared" ref="A8" si="3">A6</f>
        <v>140506</v>
      </c>
      <c r="B8" s="540" t="s">
        <v>398</v>
      </c>
      <c r="C8" s="539" t="s">
        <v>404</v>
      </c>
      <c r="D8" s="538" t="s">
        <v>407</v>
      </c>
      <c r="E8" s="540">
        <v>5</v>
      </c>
      <c r="F8" s="494">
        <v>10</v>
      </c>
      <c r="G8" s="519"/>
      <c r="H8" s="70">
        <v>5</v>
      </c>
      <c r="I8" s="525">
        <f>I6</f>
        <v>0</v>
      </c>
      <c r="J8" s="76" t="str">
        <f t="shared" si="0"/>
        <v>5_0_140506_sAA2178_300L_9_5</v>
      </c>
      <c r="K8" s="547">
        <f t="shared" si="1"/>
        <v>10</v>
      </c>
      <c r="L8" s="10"/>
      <c r="M8" s="772" t="s">
        <v>391</v>
      </c>
      <c r="N8" s="781"/>
      <c r="O8" s="770">
        <v>20</v>
      </c>
      <c r="P8" s="771"/>
      <c r="Q8" s="772">
        <v>50</v>
      </c>
      <c r="R8" s="773"/>
      <c r="S8" s="800">
        <v>950</v>
      </c>
      <c r="T8" s="781"/>
    </row>
    <row r="9" spans="1:20" x14ac:dyDescent="0.2">
      <c r="A9" s="541" t="str">
        <f t="shared" ref="A9" si="4">A8</f>
        <v>140506</v>
      </c>
      <c r="B9" s="540" t="s">
        <v>398</v>
      </c>
      <c r="C9" s="542" t="s">
        <v>404</v>
      </c>
      <c r="D9" s="538" t="s">
        <v>408</v>
      </c>
      <c r="E9" s="540">
        <v>6</v>
      </c>
      <c r="F9" s="494">
        <v>10</v>
      </c>
      <c r="G9" s="519"/>
      <c r="H9" s="70">
        <v>6</v>
      </c>
      <c r="I9" s="525">
        <f>I8</f>
        <v>0</v>
      </c>
      <c r="J9" s="76" t="str">
        <f t="shared" si="0"/>
        <v>6_0_140506_sAA2178_300L_12_6</v>
      </c>
      <c r="K9" s="547">
        <f t="shared" si="1"/>
        <v>10</v>
      </c>
      <c r="L9" s="10"/>
      <c r="M9" s="676" t="s">
        <v>385</v>
      </c>
      <c r="N9" s="674"/>
      <c r="O9" s="675"/>
      <c r="P9" s="675"/>
      <c r="Q9" s="675"/>
      <c r="R9" s="675"/>
    </row>
    <row r="10" spans="1:20" ht="12.75" customHeight="1" x14ac:dyDescent="0.2">
      <c r="A10" s="541" t="str">
        <f t="shared" ref="A10" si="5">A8</f>
        <v>140506</v>
      </c>
      <c r="B10" s="540" t="s">
        <v>398</v>
      </c>
      <c r="C10" s="542" t="s">
        <v>404</v>
      </c>
      <c r="D10" s="538" t="s">
        <v>409</v>
      </c>
      <c r="E10" s="540">
        <v>7</v>
      </c>
      <c r="F10" s="494">
        <v>10</v>
      </c>
      <c r="G10" s="519"/>
      <c r="H10" s="70">
        <v>7</v>
      </c>
      <c r="I10" s="525">
        <f>I8</f>
        <v>0</v>
      </c>
      <c r="J10" s="76" t="str">
        <f t="shared" si="0"/>
        <v>7_0_140506_sAA2178_300L_14.5_7</v>
      </c>
      <c r="K10" s="547">
        <f t="shared" si="1"/>
        <v>10</v>
      </c>
      <c r="L10" s="10"/>
      <c r="M10" s="671" t="s">
        <v>392</v>
      </c>
      <c r="N10" s="674"/>
      <c r="O10" s="675"/>
      <c r="P10" s="675"/>
      <c r="Q10" s="675"/>
      <c r="R10" s="675"/>
    </row>
    <row r="11" spans="1:20" ht="12.75" customHeight="1" thickBot="1" x14ac:dyDescent="0.25">
      <c r="A11" s="543" t="str">
        <f t="shared" ref="A11" si="6">A10</f>
        <v>140506</v>
      </c>
      <c r="B11" s="544" t="s">
        <v>398</v>
      </c>
      <c r="C11" s="545" t="s">
        <v>404</v>
      </c>
      <c r="D11" s="916" t="s">
        <v>410</v>
      </c>
      <c r="E11" s="544">
        <v>8</v>
      </c>
      <c r="F11" s="495">
        <v>10</v>
      </c>
      <c r="G11" s="519"/>
      <c r="H11" s="71">
        <v>8</v>
      </c>
      <c r="I11" s="526">
        <f>I10</f>
        <v>0</v>
      </c>
      <c r="J11" s="77" t="str">
        <f t="shared" si="0"/>
        <v>8_0_140506_sAA2178_300L_20.5_8</v>
      </c>
      <c r="K11" s="548">
        <f t="shared" si="1"/>
        <v>10</v>
      </c>
      <c r="L11" s="10"/>
      <c r="M11" s="672"/>
      <c r="N11" s="672"/>
      <c r="O11" s="672"/>
      <c r="P11" s="672"/>
      <c r="Q11" s="672"/>
      <c r="R11" s="672"/>
    </row>
    <row r="12" spans="1:20" x14ac:dyDescent="0.2">
      <c r="A12" s="522" t="str">
        <f t="shared" ref="A12" si="7">A10</f>
        <v>140506</v>
      </c>
      <c r="B12" s="438" t="s">
        <v>398</v>
      </c>
      <c r="C12" s="437" t="s">
        <v>404</v>
      </c>
      <c r="D12" s="917" t="s">
        <v>411</v>
      </c>
      <c r="E12" s="438">
        <v>9</v>
      </c>
      <c r="F12" s="441">
        <v>10</v>
      </c>
      <c r="G12" s="519"/>
      <c r="H12" s="72">
        <v>9</v>
      </c>
      <c r="I12" s="527">
        <f>I10</f>
        <v>0</v>
      </c>
      <c r="J12" s="78" t="str">
        <f t="shared" si="0"/>
        <v>9_0_140506_sAA2178_300L_26.5_9</v>
      </c>
      <c r="K12" s="549">
        <f t="shared" si="1"/>
        <v>10</v>
      </c>
      <c r="L12" s="10"/>
      <c r="M12" s="766" t="s">
        <v>380</v>
      </c>
      <c r="N12" s="766"/>
      <c r="O12" s="766"/>
      <c r="P12" s="766"/>
      <c r="Q12" s="766"/>
      <c r="R12" s="766"/>
    </row>
    <row r="13" spans="1:20" ht="12.75" customHeight="1" x14ac:dyDescent="0.2">
      <c r="A13" s="520" t="str">
        <f t="shared" ref="A13" si="8">A12</f>
        <v>140506</v>
      </c>
      <c r="B13" s="433" t="s">
        <v>398</v>
      </c>
      <c r="C13" s="434" t="s">
        <v>404</v>
      </c>
      <c r="D13" s="918" t="s">
        <v>412</v>
      </c>
      <c r="E13" s="433">
        <v>10</v>
      </c>
      <c r="F13" s="439">
        <v>10</v>
      </c>
      <c r="G13" s="519"/>
      <c r="H13" s="73">
        <v>10</v>
      </c>
      <c r="I13" s="528">
        <f>I12</f>
        <v>0</v>
      </c>
      <c r="J13" s="79" t="str">
        <f t="shared" si="0"/>
        <v>10_0_140506_sAA2178_300L_32.5_10</v>
      </c>
      <c r="K13" s="550">
        <f t="shared" si="1"/>
        <v>10</v>
      </c>
      <c r="L13" s="10"/>
      <c r="M13" s="662" t="s">
        <v>387</v>
      </c>
    </row>
    <row r="14" spans="1:20" x14ac:dyDescent="0.2">
      <c r="A14" s="520" t="str">
        <f t="shared" ref="A14" si="9">A12</f>
        <v>140506</v>
      </c>
      <c r="B14" s="433" t="s">
        <v>398</v>
      </c>
      <c r="C14" s="434" t="s">
        <v>404</v>
      </c>
      <c r="D14" s="918" t="s">
        <v>413</v>
      </c>
      <c r="E14" s="433">
        <v>11</v>
      </c>
      <c r="F14" s="439">
        <v>10</v>
      </c>
      <c r="G14" s="519"/>
      <c r="H14" s="73">
        <v>11</v>
      </c>
      <c r="I14" s="528">
        <f>I12</f>
        <v>0</v>
      </c>
      <c r="J14" s="79" t="str">
        <f t="shared" si="0"/>
        <v>11_0_140506_sAA2178_300L_38.5_11</v>
      </c>
      <c r="K14" s="550">
        <f t="shared" si="1"/>
        <v>10</v>
      </c>
      <c r="L14" s="10"/>
      <c r="M14" s="662" t="s">
        <v>381</v>
      </c>
    </row>
    <row r="15" spans="1:20" x14ac:dyDescent="0.2">
      <c r="A15" s="520" t="str">
        <f t="shared" ref="A15" si="10">A14</f>
        <v>140506</v>
      </c>
      <c r="B15" s="433" t="s">
        <v>398</v>
      </c>
      <c r="C15" s="434" t="s">
        <v>404</v>
      </c>
      <c r="D15" s="918" t="s">
        <v>414</v>
      </c>
      <c r="E15" s="433">
        <v>12</v>
      </c>
      <c r="F15" s="439">
        <v>10</v>
      </c>
      <c r="G15" s="519"/>
      <c r="H15" s="73">
        <v>12</v>
      </c>
      <c r="I15" s="528">
        <f>I14</f>
        <v>0</v>
      </c>
      <c r="J15" s="79" t="str">
        <f t="shared" si="0"/>
        <v>12_0_140506_sAA2178_300L_45_12</v>
      </c>
      <c r="K15" s="550">
        <f t="shared" si="1"/>
        <v>10</v>
      </c>
      <c r="L15" s="10"/>
      <c r="M15" s="673" t="s">
        <v>384</v>
      </c>
    </row>
    <row r="16" spans="1:20" x14ac:dyDescent="0.2">
      <c r="A16" s="520" t="str">
        <f t="shared" ref="A16" si="11">A14</f>
        <v>140506</v>
      </c>
      <c r="B16" s="433" t="s">
        <v>398</v>
      </c>
      <c r="C16" s="434" t="s">
        <v>404</v>
      </c>
      <c r="D16" s="918" t="s">
        <v>415</v>
      </c>
      <c r="E16" s="433">
        <v>13</v>
      </c>
      <c r="F16" s="439">
        <v>10</v>
      </c>
      <c r="G16" s="519"/>
      <c r="H16" s="73">
        <v>13</v>
      </c>
      <c r="I16" s="528">
        <f>I14</f>
        <v>0</v>
      </c>
      <c r="J16" s="79" t="str">
        <f t="shared" si="0"/>
        <v>13_0_140506_sAA2178_300L_50.5_13</v>
      </c>
      <c r="K16" s="550">
        <f t="shared" si="1"/>
        <v>10</v>
      </c>
      <c r="L16" s="10"/>
      <c r="M16" s="763" t="s">
        <v>386</v>
      </c>
      <c r="N16" s="763"/>
      <c r="O16" s="763"/>
      <c r="P16" s="763"/>
      <c r="Q16" s="763"/>
      <c r="R16" s="763"/>
    </row>
    <row r="17" spans="1:18" x14ac:dyDescent="0.2">
      <c r="A17" s="520" t="str">
        <f t="shared" ref="A17" si="12">A16</f>
        <v>140506</v>
      </c>
      <c r="B17" s="433" t="s">
        <v>398</v>
      </c>
      <c r="C17" s="434" t="s">
        <v>404</v>
      </c>
      <c r="D17" s="918" t="s">
        <v>416</v>
      </c>
      <c r="E17" s="433">
        <v>14</v>
      </c>
      <c r="F17" s="439">
        <v>10</v>
      </c>
      <c r="G17" s="519"/>
      <c r="H17" s="73">
        <v>14</v>
      </c>
      <c r="I17" s="528">
        <f>I16</f>
        <v>0</v>
      </c>
      <c r="J17" s="79" t="str">
        <f t="shared" si="0"/>
        <v>14_0_140506_sAA2178_300L_57_14</v>
      </c>
      <c r="K17" s="550">
        <f t="shared" si="1"/>
        <v>10</v>
      </c>
      <c r="L17" s="10"/>
      <c r="M17" s="763"/>
      <c r="N17" s="763"/>
      <c r="O17" s="763"/>
      <c r="P17" s="763"/>
      <c r="Q17" s="763"/>
      <c r="R17" s="763"/>
    </row>
    <row r="18" spans="1:18" ht="13.5" thickBot="1" x14ac:dyDescent="0.25">
      <c r="A18" s="520" t="str">
        <f t="shared" ref="A18" si="13">A16</f>
        <v>140506</v>
      </c>
      <c r="B18" s="433"/>
      <c r="C18" s="434"/>
      <c r="D18" s="433"/>
      <c r="E18" s="433"/>
      <c r="F18" s="439"/>
      <c r="G18" s="519"/>
      <c r="H18" s="73">
        <v>15</v>
      </c>
      <c r="I18" s="528">
        <f>I16</f>
        <v>0</v>
      </c>
      <c r="J18" s="79" t="str">
        <f t="shared" si="0"/>
        <v>15_0_140506____</v>
      </c>
      <c r="K18" s="550">
        <f t="shared" si="1"/>
        <v>0</v>
      </c>
      <c r="L18" s="10"/>
      <c r="M18" s="29"/>
      <c r="N18" s="29"/>
      <c r="O18" s="29"/>
      <c r="P18" s="29"/>
      <c r="Q18" s="29"/>
      <c r="R18" s="29"/>
    </row>
    <row r="19" spans="1:18" ht="13.5" thickBot="1" x14ac:dyDescent="0.25">
      <c r="A19" s="521" t="str">
        <f t="shared" ref="A19" si="14">A18</f>
        <v>140506</v>
      </c>
      <c r="B19" s="436"/>
      <c r="C19" s="435"/>
      <c r="D19" s="436"/>
      <c r="E19" s="436"/>
      <c r="F19" s="440"/>
      <c r="G19" s="519"/>
      <c r="H19" s="74">
        <v>16</v>
      </c>
      <c r="I19" s="529">
        <f>I18</f>
        <v>0</v>
      </c>
      <c r="J19" s="80" t="str">
        <f t="shared" si="0"/>
        <v>16_0_140506____</v>
      </c>
      <c r="K19" s="551">
        <f t="shared" si="1"/>
        <v>0</v>
      </c>
      <c r="L19" s="10"/>
      <c r="M19" s="663"/>
      <c r="N19" s="664"/>
      <c r="O19" s="664"/>
      <c r="P19" s="664"/>
      <c r="Q19" s="664"/>
      <c r="R19" s="665"/>
    </row>
    <row r="20" spans="1:18" x14ac:dyDescent="0.2">
      <c r="A20" s="534" t="str">
        <f t="shared" ref="A20" si="15">A18</f>
        <v>140506</v>
      </c>
      <c r="B20" s="535"/>
      <c r="C20" s="536"/>
      <c r="D20" s="535"/>
      <c r="E20" s="535"/>
      <c r="F20" s="493"/>
      <c r="G20" s="519"/>
      <c r="H20" s="530">
        <v>17</v>
      </c>
      <c r="I20" s="524">
        <f>I18</f>
        <v>0</v>
      </c>
      <c r="J20" s="75" t="str">
        <f t="shared" si="0"/>
        <v>17_0_140506____</v>
      </c>
      <c r="K20" s="552">
        <f t="shared" si="1"/>
        <v>0</v>
      </c>
      <c r="L20" s="10"/>
      <c r="M20" s="666"/>
      <c r="N20" s="29"/>
      <c r="O20" s="29"/>
      <c r="P20" s="29"/>
      <c r="Q20" s="29"/>
      <c r="R20" s="667"/>
    </row>
    <row r="21" spans="1:18" x14ac:dyDescent="0.2">
      <c r="A21" s="537" t="str">
        <f t="shared" ref="A21" si="16">A20</f>
        <v>140506</v>
      </c>
      <c r="B21" s="538"/>
      <c r="C21" s="542"/>
      <c r="D21" s="540"/>
      <c r="E21" s="540"/>
      <c r="F21" s="494"/>
      <c r="G21" s="519"/>
      <c r="H21" s="70">
        <v>18</v>
      </c>
      <c r="I21" s="525">
        <f>I20</f>
        <v>0</v>
      </c>
      <c r="J21" s="76" t="str">
        <f t="shared" si="0"/>
        <v>18_0_140506____</v>
      </c>
      <c r="K21" s="547">
        <f t="shared" si="1"/>
        <v>0</v>
      </c>
      <c r="L21" s="10"/>
      <c r="M21" s="666"/>
      <c r="N21" s="29"/>
      <c r="O21" s="29"/>
      <c r="P21" s="29"/>
      <c r="Q21" s="29"/>
      <c r="R21" s="667"/>
    </row>
    <row r="22" spans="1:18" ht="13.5" thickBot="1" x14ac:dyDescent="0.25">
      <c r="A22" s="537" t="str">
        <f t="shared" ref="A22" si="17">A20</f>
        <v>140506</v>
      </c>
      <c r="B22" s="538"/>
      <c r="C22" s="542"/>
      <c r="D22" s="540"/>
      <c r="E22" s="540"/>
      <c r="F22" s="494"/>
      <c r="G22" s="519"/>
      <c r="H22" s="70">
        <v>19</v>
      </c>
      <c r="I22" s="525">
        <f>I20</f>
        <v>0</v>
      </c>
      <c r="J22" s="76" t="str">
        <f t="shared" si="0"/>
        <v>19_0_140506____</v>
      </c>
      <c r="K22" s="547">
        <f t="shared" si="1"/>
        <v>0</v>
      </c>
      <c r="L22" s="10"/>
      <c r="M22" s="668"/>
      <c r="N22" s="669"/>
      <c r="O22" s="669"/>
      <c r="P22" s="669"/>
      <c r="Q22" s="669"/>
      <c r="R22" s="670"/>
    </row>
    <row r="23" spans="1:18" x14ac:dyDescent="0.2">
      <c r="A23" s="541" t="str">
        <f t="shared" ref="A23" si="18">A22</f>
        <v>140506</v>
      </c>
      <c r="B23" s="538"/>
      <c r="C23" s="542"/>
      <c r="D23" s="540"/>
      <c r="E23" s="540"/>
      <c r="F23" s="494"/>
      <c r="G23" s="519"/>
      <c r="H23" s="70">
        <v>20</v>
      </c>
      <c r="I23" s="525">
        <f>I22</f>
        <v>0</v>
      </c>
      <c r="J23" s="76" t="str">
        <f t="shared" si="0"/>
        <v>20_0_140506____</v>
      </c>
      <c r="K23" s="547">
        <f t="shared" si="1"/>
        <v>0</v>
      </c>
      <c r="L23" s="10"/>
    </row>
    <row r="24" spans="1:18" x14ac:dyDescent="0.2">
      <c r="A24" s="541" t="str">
        <f t="shared" ref="A24" si="19">A22</f>
        <v>140506</v>
      </c>
      <c r="B24" s="540"/>
      <c r="C24" s="542"/>
      <c r="D24" s="540"/>
      <c r="E24" s="540"/>
      <c r="F24" s="494"/>
      <c r="G24" s="519"/>
      <c r="H24" s="70">
        <v>21</v>
      </c>
      <c r="I24" s="525">
        <f>I22</f>
        <v>0</v>
      </c>
      <c r="J24" s="76" t="str">
        <f t="shared" si="0"/>
        <v>21_0_140506____</v>
      </c>
      <c r="K24" s="547">
        <f t="shared" si="1"/>
        <v>0</v>
      </c>
      <c r="L24" s="10"/>
    </row>
    <row r="25" spans="1:18" x14ac:dyDescent="0.2">
      <c r="A25" s="541" t="str">
        <f t="shared" ref="A25" si="20">A24</f>
        <v>140506</v>
      </c>
      <c r="B25" s="540"/>
      <c r="C25" s="542"/>
      <c r="D25" s="540"/>
      <c r="E25" s="540"/>
      <c r="F25" s="494"/>
      <c r="G25" s="519"/>
      <c r="H25" s="70">
        <v>22</v>
      </c>
      <c r="I25" s="525">
        <f>I24</f>
        <v>0</v>
      </c>
      <c r="J25" s="76" t="str">
        <f t="shared" si="0"/>
        <v>22_0_140506____</v>
      </c>
      <c r="K25" s="547">
        <f t="shared" si="1"/>
        <v>0</v>
      </c>
      <c r="L25" s="10"/>
    </row>
    <row r="26" spans="1:18" x14ac:dyDescent="0.2">
      <c r="A26" s="541" t="str">
        <f t="shared" ref="A26" si="21">A24</f>
        <v>140506</v>
      </c>
      <c r="B26" s="540"/>
      <c r="C26" s="542"/>
      <c r="D26" s="540"/>
      <c r="E26" s="540"/>
      <c r="F26" s="494"/>
      <c r="G26" s="519"/>
      <c r="H26" s="70">
        <v>23</v>
      </c>
      <c r="I26" s="525">
        <f>I24</f>
        <v>0</v>
      </c>
      <c r="J26" s="76" t="str">
        <f t="shared" si="0"/>
        <v>23_0_140506____</v>
      </c>
      <c r="K26" s="547">
        <f t="shared" si="1"/>
        <v>0</v>
      </c>
      <c r="L26" s="10"/>
    </row>
    <row r="27" spans="1:18" ht="13.5" thickBot="1" x14ac:dyDescent="0.25">
      <c r="A27" s="543" t="str">
        <f t="shared" ref="A27" si="22">A26</f>
        <v>140506</v>
      </c>
      <c r="B27" s="544"/>
      <c r="C27" s="545"/>
      <c r="D27" s="544"/>
      <c r="E27" s="544"/>
      <c r="F27" s="495"/>
      <c r="G27" s="519"/>
      <c r="H27" s="71">
        <v>24</v>
      </c>
      <c r="I27" s="526">
        <f>I26</f>
        <v>0</v>
      </c>
      <c r="J27" s="77" t="str">
        <f t="shared" si="0"/>
        <v>24_0_140506____</v>
      </c>
      <c r="K27" s="548">
        <f t="shared" si="1"/>
        <v>0</v>
      </c>
      <c r="L27" s="10"/>
    </row>
    <row r="28" spans="1:18" x14ac:dyDescent="0.2">
      <c r="A28" s="522" t="str">
        <f t="shared" ref="A28" si="23">A26</f>
        <v>140506</v>
      </c>
      <c r="B28" s="438"/>
      <c r="C28" s="437"/>
      <c r="D28" s="438"/>
      <c r="E28" s="438"/>
      <c r="F28" s="441"/>
      <c r="G28" s="519"/>
      <c r="H28" s="72">
        <v>25</v>
      </c>
      <c r="I28" s="527">
        <f>I26</f>
        <v>0</v>
      </c>
      <c r="J28" s="78" t="str">
        <f t="shared" si="0"/>
        <v>25_0_140506____</v>
      </c>
      <c r="K28" s="549">
        <f t="shared" si="1"/>
        <v>0</v>
      </c>
      <c r="L28" s="10"/>
    </row>
    <row r="29" spans="1:18" x14ac:dyDescent="0.2">
      <c r="A29" s="520" t="str">
        <f t="shared" ref="A29" si="24">A28</f>
        <v>140506</v>
      </c>
      <c r="B29" s="433"/>
      <c r="C29" s="434"/>
      <c r="D29" s="433"/>
      <c r="E29" s="433"/>
      <c r="F29" s="439"/>
      <c r="G29" s="519"/>
      <c r="H29" s="73">
        <v>26</v>
      </c>
      <c r="I29" s="528">
        <f>I28</f>
        <v>0</v>
      </c>
      <c r="J29" s="79" t="str">
        <f t="shared" si="0"/>
        <v>26_0_140506____</v>
      </c>
      <c r="K29" s="550">
        <f t="shared" si="1"/>
        <v>0</v>
      </c>
      <c r="L29" s="10"/>
    </row>
    <row r="30" spans="1:18" x14ac:dyDescent="0.2">
      <c r="A30" s="520" t="str">
        <f t="shared" ref="A30" si="25">A28</f>
        <v>140506</v>
      </c>
      <c r="B30" s="433"/>
      <c r="C30" s="434"/>
      <c r="D30" s="433"/>
      <c r="E30" s="433"/>
      <c r="F30" s="439"/>
      <c r="G30" s="519"/>
      <c r="H30" s="73">
        <v>27</v>
      </c>
      <c r="I30" s="528">
        <f>I28</f>
        <v>0</v>
      </c>
      <c r="J30" s="79" t="str">
        <f t="shared" si="0"/>
        <v>27_0_140506____</v>
      </c>
      <c r="K30" s="550">
        <f t="shared" si="1"/>
        <v>0</v>
      </c>
      <c r="L30" s="10"/>
    </row>
    <row r="31" spans="1:18" x14ac:dyDescent="0.2">
      <c r="A31" s="520" t="str">
        <f t="shared" ref="A31" si="26">A30</f>
        <v>140506</v>
      </c>
      <c r="B31" s="433"/>
      <c r="C31" s="434"/>
      <c r="D31" s="433"/>
      <c r="E31" s="433"/>
      <c r="F31" s="439"/>
      <c r="G31" s="519"/>
      <c r="H31" s="73">
        <v>28</v>
      </c>
      <c r="I31" s="528">
        <f>I30</f>
        <v>0</v>
      </c>
      <c r="J31" s="79" t="str">
        <f t="shared" si="0"/>
        <v>28_0_140506____</v>
      </c>
      <c r="K31" s="550">
        <f t="shared" si="1"/>
        <v>0</v>
      </c>
      <c r="L31" s="10"/>
    </row>
    <row r="32" spans="1:18" x14ac:dyDescent="0.2">
      <c r="A32" s="520" t="str">
        <f t="shared" ref="A32" si="27">A30</f>
        <v>140506</v>
      </c>
      <c r="B32" s="433"/>
      <c r="C32" s="434"/>
      <c r="D32" s="433"/>
      <c r="E32" s="433"/>
      <c r="F32" s="439"/>
      <c r="G32" s="519"/>
      <c r="H32" s="73">
        <v>29</v>
      </c>
      <c r="I32" s="528">
        <f>I30</f>
        <v>0</v>
      </c>
      <c r="J32" s="79" t="str">
        <f t="shared" si="0"/>
        <v>29_0_140506____</v>
      </c>
      <c r="K32" s="550">
        <f t="shared" si="1"/>
        <v>0</v>
      </c>
      <c r="L32" s="10"/>
    </row>
    <row r="33" spans="1:12" x14ac:dyDescent="0.2">
      <c r="A33" s="520" t="str">
        <f t="shared" ref="A33" si="28">A32</f>
        <v>140506</v>
      </c>
      <c r="B33" s="433"/>
      <c r="C33" s="434"/>
      <c r="D33" s="433"/>
      <c r="E33" s="433"/>
      <c r="F33" s="439"/>
      <c r="G33" s="519"/>
      <c r="H33" s="73">
        <v>30</v>
      </c>
      <c r="I33" s="528">
        <f>I32</f>
        <v>0</v>
      </c>
      <c r="J33" s="79" t="str">
        <f t="shared" si="0"/>
        <v>30_0_140506____</v>
      </c>
      <c r="K33" s="550">
        <f t="shared" si="1"/>
        <v>0</v>
      </c>
      <c r="L33" s="10"/>
    </row>
    <row r="34" spans="1:12" x14ac:dyDescent="0.2">
      <c r="A34" s="520" t="str">
        <f t="shared" ref="A34" si="29">A32</f>
        <v>140506</v>
      </c>
      <c r="B34" s="433"/>
      <c r="C34" s="434"/>
      <c r="D34" s="433"/>
      <c r="E34" s="433"/>
      <c r="F34" s="439"/>
      <c r="G34" s="519"/>
      <c r="H34" s="73">
        <v>31</v>
      </c>
      <c r="I34" s="528">
        <f>I32</f>
        <v>0</v>
      </c>
      <c r="J34" s="79" t="str">
        <f t="shared" si="0"/>
        <v>31_0_140506____</v>
      </c>
      <c r="K34" s="550">
        <f t="shared" si="1"/>
        <v>0</v>
      </c>
      <c r="L34" s="10"/>
    </row>
    <row r="35" spans="1:12" ht="13.5" thickBot="1" x14ac:dyDescent="0.25">
      <c r="A35" s="521" t="str">
        <f t="shared" ref="A35" si="30">A34</f>
        <v>140506</v>
      </c>
      <c r="B35" s="436"/>
      <c r="C35" s="435"/>
      <c r="D35" s="436"/>
      <c r="E35" s="436"/>
      <c r="F35" s="440"/>
      <c r="G35" s="519"/>
      <c r="H35" s="74">
        <v>32</v>
      </c>
      <c r="I35" s="529">
        <f>I34</f>
        <v>0</v>
      </c>
      <c r="J35" s="80" t="str">
        <f t="shared" si="0"/>
        <v>32_0_140506____</v>
      </c>
      <c r="K35" s="551">
        <f t="shared" si="1"/>
        <v>0</v>
      </c>
      <c r="L35" s="10"/>
    </row>
    <row r="36" spans="1:12" x14ac:dyDescent="0.2">
      <c r="A36" s="534" t="str">
        <f t="shared" ref="A36" si="31">A34</f>
        <v>140506</v>
      </c>
      <c r="B36" s="535"/>
      <c r="C36" s="536"/>
      <c r="D36" s="535"/>
      <c r="E36" s="535"/>
      <c r="F36" s="493"/>
      <c r="G36" s="519"/>
      <c r="H36" s="530">
        <v>33</v>
      </c>
      <c r="I36" s="524">
        <f>I34</f>
        <v>0</v>
      </c>
      <c r="J36" s="75" t="str">
        <f t="shared" si="0"/>
        <v>33_0_140506____</v>
      </c>
      <c r="K36" s="552">
        <f t="shared" si="1"/>
        <v>0</v>
      </c>
      <c r="L36" s="10"/>
    </row>
    <row r="37" spans="1:12" x14ac:dyDescent="0.2">
      <c r="A37" s="537" t="str">
        <f t="shared" ref="A37" si="32">A36</f>
        <v>140506</v>
      </c>
      <c r="B37" s="538"/>
      <c r="C37" s="542"/>
      <c r="D37" s="540"/>
      <c r="E37" s="540"/>
      <c r="F37" s="494"/>
      <c r="G37" s="519"/>
      <c r="H37" s="70">
        <v>34</v>
      </c>
      <c r="I37" s="525">
        <f>I36</f>
        <v>0</v>
      </c>
      <c r="J37" s="76" t="str">
        <f t="shared" ref="J37:J68" si="33">CONCATENATE(H37,"_",I37,"_",A37,"_",B37,"_",C37,"_",D37,"_",E37)</f>
        <v>34_0_140506____</v>
      </c>
      <c r="K37" s="547">
        <f t="shared" si="1"/>
        <v>0</v>
      </c>
      <c r="L37" s="10"/>
    </row>
    <row r="38" spans="1:12" x14ac:dyDescent="0.2">
      <c r="A38" s="537" t="str">
        <f t="shared" ref="A38" si="34">A36</f>
        <v>140506</v>
      </c>
      <c r="B38" s="538"/>
      <c r="C38" s="542"/>
      <c r="D38" s="540"/>
      <c r="E38" s="540"/>
      <c r="F38" s="494"/>
      <c r="G38" s="519"/>
      <c r="H38" s="70">
        <v>35</v>
      </c>
      <c r="I38" s="525">
        <f>I36</f>
        <v>0</v>
      </c>
      <c r="J38" s="76" t="str">
        <f t="shared" si="33"/>
        <v>35_0_140506____</v>
      </c>
      <c r="K38" s="547">
        <f t="shared" si="1"/>
        <v>0</v>
      </c>
      <c r="L38" s="10"/>
    </row>
    <row r="39" spans="1:12" x14ac:dyDescent="0.2">
      <c r="A39" s="541" t="str">
        <f t="shared" ref="A39" si="35">A38</f>
        <v>140506</v>
      </c>
      <c r="B39" s="538"/>
      <c r="C39" s="542"/>
      <c r="D39" s="540"/>
      <c r="E39" s="540"/>
      <c r="F39" s="494"/>
      <c r="G39" s="519"/>
      <c r="H39" s="70">
        <v>36</v>
      </c>
      <c r="I39" s="525">
        <f>I38</f>
        <v>0</v>
      </c>
      <c r="J39" s="76" t="str">
        <f t="shared" si="33"/>
        <v>36_0_140506____</v>
      </c>
      <c r="K39" s="547">
        <f t="shared" si="1"/>
        <v>0</v>
      </c>
      <c r="L39" s="10"/>
    </row>
    <row r="40" spans="1:12" x14ac:dyDescent="0.2">
      <c r="A40" s="541" t="str">
        <f t="shared" ref="A40" si="36">A38</f>
        <v>140506</v>
      </c>
      <c r="B40" s="540"/>
      <c r="C40" s="542"/>
      <c r="D40" s="540"/>
      <c r="E40" s="540"/>
      <c r="F40" s="494"/>
      <c r="G40" s="519"/>
      <c r="H40" s="70">
        <v>37</v>
      </c>
      <c r="I40" s="525">
        <f>I38</f>
        <v>0</v>
      </c>
      <c r="J40" s="76" t="str">
        <f t="shared" si="33"/>
        <v>37_0_140506____</v>
      </c>
      <c r="K40" s="547">
        <f t="shared" si="1"/>
        <v>0</v>
      </c>
      <c r="L40" s="10"/>
    </row>
    <row r="41" spans="1:12" x14ac:dyDescent="0.2">
      <c r="A41" s="541" t="str">
        <f t="shared" ref="A41" si="37">A40</f>
        <v>140506</v>
      </c>
      <c r="B41" s="540"/>
      <c r="C41" s="542"/>
      <c r="D41" s="540"/>
      <c r="E41" s="540"/>
      <c r="F41" s="494"/>
      <c r="G41" s="519"/>
      <c r="H41" s="70">
        <v>38</v>
      </c>
      <c r="I41" s="525">
        <f>I40</f>
        <v>0</v>
      </c>
      <c r="J41" s="76" t="str">
        <f t="shared" si="33"/>
        <v>38_0_140506____</v>
      </c>
      <c r="K41" s="547">
        <f t="shared" si="1"/>
        <v>0</v>
      </c>
      <c r="L41" s="10"/>
    </row>
    <row r="42" spans="1:12" x14ac:dyDescent="0.2">
      <c r="A42" s="541" t="str">
        <f t="shared" ref="A42" si="38">A40</f>
        <v>140506</v>
      </c>
      <c r="B42" s="540"/>
      <c r="C42" s="542"/>
      <c r="D42" s="540"/>
      <c r="E42" s="540"/>
      <c r="F42" s="494"/>
      <c r="G42" s="519"/>
      <c r="H42" s="70">
        <v>39</v>
      </c>
      <c r="I42" s="525">
        <f>I40</f>
        <v>0</v>
      </c>
      <c r="J42" s="76" t="str">
        <f t="shared" si="33"/>
        <v>39_0_140506____</v>
      </c>
      <c r="K42" s="547">
        <f t="shared" si="1"/>
        <v>0</v>
      </c>
      <c r="L42" s="10"/>
    </row>
    <row r="43" spans="1:12" ht="13.5" thickBot="1" x14ac:dyDescent="0.25">
      <c r="A43" s="543" t="str">
        <f t="shared" ref="A43" si="39">A42</f>
        <v>140506</v>
      </c>
      <c r="B43" s="544"/>
      <c r="C43" s="545"/>
      <c r="D43" s="544"/>
      <c r="E43" s="544"/>
      <c r="F43" s="495"/>
      <c r="G43" s="519"/>
      <c r="H43" s="71">
        <v>40</v>
      </c>
      <c r="I43" s="526">
        <f>I42</f>
        <v>0</v>
      </c>
      <c r="J43" s="77" t="str">
        <f t="shared" si="33"/>
        <v>40_0_140506____</v>
      </c>
      <c r="K43" s="548">
        <f t="shared" si="1"/>
        <v>0</v>
      </c>
      <c r="L43" s="10"/>
    </row>
    <row r="44" spans="1:12" x14ac:dyDescent="0.2">
      <c r="A44" s="522" t="str">
        <f t="shared" ref="A44" si="40">A42</f>
        <v>140506</v>
      </c>
      <c r="B44" s="438"/>
      <c r="C44" s="437"/>
      <c r="D44" s="438"/>
      <c r="E44" s="438"/>
      <c r="F44" s="441"/>
      <c r="G44" s="519"/>
      <c r="H44" s="72">
        <v>41</v>
      </c>
      <c r="I44" s="527">
        <f>I42</f>
        <v>0</v>
      </c>
      <c r="J44" s="78" t="str">
        <f t="shared" si="33"/>
        <v>41_0_140506____</v>
      </c>
      <c r="K44" s="549">
        <f t="shared" si="1"/>
        <v>0</v>
      </c>
      <c r="L44" s="10"/>
    </row>
    <row r="45" spans="1:12" x14ac:dyDescent="0.2">
      <c r="A45" s="520" t="str">
        <f t="shared" ref="A45" si="41">A44</f>
        <v>140506</v>
      </c>
      <c r="B45" s="433"/>
      <c r="C45" s="434"/>
      <c r="D45" s="433"/>
      <c r="E45" s="433"/>
      <c r="F45" s="439"/>
      <c r="G45" s="519"/>
      <c r="H45" s="73">
        <v>42</v>
      </c>
      <c r="I45" s="528">
        <f>I44</f>
        <v>0</v>
      </c>
      <c r="J45" s="79" t="str">
        <f t="shared" si="33"/>
        <v>42_0_140506____</v>
      </c>
      <c r="K45" s="550">
        <f t="shared" si="1"/>
        <v>0</v>
      </c>
      <c r="L45" s="10"/>
    </row>
    <row r="46" spans="1:12" x14ac:dyDescent="0.2">
      <c r="A46" s="520" t="str">
        <f t="shared" ref="A46" si="42">A44</f>
        <v>140506</v>
      </c>
      <c r="B46" s="433"/>
      <c r="C46" s="434"/>
      <c r="D46" s="433"/>
      <c r="E46" s="433"/>
      <c r="F46" s="439"/>
      <c r="G46" s="519"/>
      <c r="H46" s="73">
        <v>43</v>
      </c>
      <c r="I46" s="528">
        <f>I44</f>
        <v>0</v>
      </c>
      <c r="J46" s="79" t="str">
        <f t="shared" si="33"/>
        <v>43_0_140506____</v>
      </c>
      <c r="K46" s="550">
        <f t="shared" si="1"/>
        <v>0</v>
      </c>
      <c r="L46" s="10"/>
    </row>
    <row r="47" spans="1:12" x14ac:dyDescent="0.2">
      <c r="A47" s="520" t="str">
        <f t="shared" ref="A47" si="43">A46</f>
        <v>140506</v>
      </c>
      <c r="B47" s="433"/>
      <c r="C47" s="434"/>
      <c r="D47" s="433"/>
      <c r="E47" s="433"/>
      <c r="F47" s="439"/>
      <c r="G47" s="519"/>
      <c r="H47" s="73">
        <v>44</v>
      </c>
      <c r="I47" s="528">
        <f>I46</f>
        <v>0</v>
      </c>
      <c r="J47" s="79" t="str">
        <f t="shared" si="33"/>
        <v>44_0_140506____</v>
      </c>
      <c r="K47" s="550">
        <f t="shared" si="1"/>
        <v>0</v>
      </c>
      <c r="L47" s="10"/>
    </row>
    <row r="48" spans="1:12" x14ac:dyDescent="0.2">
      <c r="A48" s="520" t="str">
        <f t="shared" ref="A48" si="44">A46</f>
        <v>140506</v>
      </c>
      <c r="B48" s="433"/>
      <c r="C48" s="434"/>
      <c r="D48" s="433"/>
      <c r="E48" s="433"/>
      <c r="F48" s="439"/>
      <c r="G48" s="519"/>
      <c r="H48" s="73">
        <v>45</v>
      </c>
      <c r="I48" s="528">
        <f>I46</f>
        <v>0</v>
      </c>
      <c r="J48" s="79" t="str">
        <f t="shared" si="33"/>
        <v>45_0_140506____</v>
      </c>
      <c r="K48" s="550">
        <f t="shared" si="1"/>
        <v>0</v>
      </c>
      <c r="L48" s="10"/>
    </row>
    <row r="49" spans="1:12" x14ac:dyDescent="0.2">
      <c r="A49" s="520" t="str">
        <f t="shared" ref="A49" si="45">A48</f>
        <v>140506</v>
      </c>
      <c r="B49" s="433"/>
      <c r="C49" s="434"/>
      <c r="D49" s="433"/>
      <c r="E49" s="433"/>
      <c r="F49" s="439"/>
      <c r="G49" s="519"/>
      <c r="H49" s="73">
        <v>46</v>
      </c>
      <c r="I49" s="528">
        <f>I48</f>
        <v>0</v>
      </c>
      <c r="J49" s="79" t="str">
        <f t="shared" si="33"/>
        <v>46_0_140506____</v>
      </c>
      <c r="K49" s="550">
        <f t="shared" si="1"/>
        <v>0</v>
      </c>
      <c r="L49" s="10"/>
    </row>
    <row r="50" spans="1:12" x14ac:dyDescent="0.2">
      <c r="A50" s="520" t="str">
        <f t="shared" ref="A50" si="46">A48</f>
        <v>140506</v>
      </c>
      <c r="B50" s="433"/>
      <c r="C50" s="434"/>
      <c r="D50" s="433"/>
      <c r="E50" s="433"/>
      <c r="F50" s="439"/>
      <c r="G50" s="519"/>
      <c r="H50" s="73">
        <v>47</v>
      </c>
      <c r="I50" s="528">
        <f>I48</f>
        <v>0</v>
      </c>
      <c r="J50" s="79" t="str">
        <f t="shared" si="33"/>
        <v>47_0_140506____</v>
      </c>
      <c r="K50" s="550">
        <f t="shared" si="1"/>
        <v>0</v>
      </c>
      <c r="L50" s="10"/>
    </row>
    <row r="51" spans="1:12" ht="13.5" thickBot="1" x14ac:dyDescent="0.25">
      <c r="A51" s="521" t="str">
        <f t="shared" ref="A51" si="47">A50</f>
        <v>140506</v>
      </c>
      <c r="B51" s="436"/>
      <c r="C51" s="435"/>
      <c r="D51" s="436"/>
      <c r="E51" s="436"/>
      <c r="F51" s="440"/>
      <c r="G51" s="519"/>
      <c r="H51" s="74">
        <v>48</v>
      </c>
      <c r="I51" s="529">
        <f>I50</f>
        <v>0</v>
      </c>
      <c r="J51" s="80" t="str">
        <f t="shared" si="33"/>
        <v>48_0_140506____</v>
      </c>
      <c r="K51" s="551">
        <f t="shared" si="1"/>
        <v>0</v>
      </c>
      <c r="L51" s="10"/>
    </row>
    <row r="52" spans="1:12" x14ac:dyDescent="0.2">
      <c r="A52" s="534" t="str">
        <f t="shared" ref="A52" si="48">A50</f>
        <v>140506</v>
      </c>
      <c r="B52" s="535"/>
      <c r="C52" s="536"/>
      <c r="D52" s="535"/>
      <c r="E52" s="535"/>
      <c r="F52" s="493"/>
      <c r="G52" s="519"/>
      <c r="H52" s="530">
        <v>49</v>
      </c>
      <c r="I52" s="524">
        <f>I50</f>
        <v>0</v>
      </c>
      <c r="J52" s="75" t="str">
        <f t="shared" si="33"/>
        <v>49_0_140506____</v>
      </c>
      <c r="K52" s="552">
        <f t="shared" si="1"/>
        <v>0</v>
      </c>
      <c r="L52" s="10"/>
    </row>
    <row r="53" spans="1:12" x14ac:dyDescent="0.2">
      <c r="A53" s="537" t="str">
        <f t="shared" ref="A53" si="49">A52</f>
        <v>140506</v>
      </c>
      <c r="B53" s="538"/>
      <c r="C53" s="542"/>
      <c r="D53" s="540"/>
      <c r="E53" s="540"/>
      <c r="F53" s="494"/>
      <c r="G53" s="519"/>
      <c r="H53" s="70">
        <v>50</v>
      </c>
      <c r="I53" s="525">
        <f>I52</f>
        <v>0</v>
      </c>
      <c r="J53" s="76" t="str">
        <f t="shared" si="33"/>
        <v>50_0_140506____</v>
      </c>
      <c r="K53" s="547">
        <f t="shared" si="1"/>
        <v>0</v>
      </c>
      <c r="L53" s="10"/>
    </row>
    <row r="54" spans="1:12" x14ac:dyDescent="0.2">
      <c r="A54" s="537" t="str">
        <f t="shared" ref="A54" si="50">A52</f>
        <v>140506</v>
      </c>
      <c r="B54" s="538"/>
      <c r="C54" s="542"/>
      <c r="D54" s="540"/>
      <c r="E54" s="540"/>
      <c r="F54" s="494"/>
      <c r="G54" s="519"/>
      <c r="H54" s="70">
        <v>51</v>
      </c>
      <c r="I54" s="525">
        <f>I52</f>
        <v>0</v>
      </c>
      <c r="J54" s="76" t="str">
        <f t="shared" si="33"/>
        <v>51_0_140506____</v>
      </c>
      <c r="K54" s="547">
        <f t="shared" si="1"/>
        <v>0</v>
      </c>
      <c r="L54" s="10"/>
    </row>
    <row r="55" spans="1:12" x14ac:dyDescent="0.2">
      <c r="A55" s="541" t="str">
        <f t="shared" ref="A55" si="51">A54</f>
        <v>140506</v>
      </c>
      <c r="B55" s="538"/>
      <c r="C55" s="542"/>
      <c r="D55" s="540"/>
      <c r="E55" s="540"/>
      <c r="F55" s="494"/>
      <c r="G55" s="519"/>
      <c r="H55" s="70">
        <v>52</v>
      </c>
      <c r="I55" s="525">
        <f>I54</f>
        <v>0</v>
      </c>
      <c r="J55" s="76" t="str">
        <f t="shared" si="33"/>
        <v>52_0_140506____</v>
      </c>
      <c r="K55" s="547">
        <f t="shared" si="1"/>
        <v>0</v>
      </c>
      <c r="L55" s="10"/>
    </row>
    <row r="56" spans="1:12" x14ac:dyDescent="0.2">
      <c r="A56" s="541" t="str">
        <f t="shared" ref="A56" si="52">A54</f>
        <v>140506</v>
      </c>
      <c r="B56" s="540"/>
      <c r="C56" s="542"/>
      <c r="D56" s="540"/>
      <c r="E56" s="540"/>
      <c r="F56" s="494"/>
      <c r="G56" s="519"/>
      <c r="H56" s="70">
        <v>53</v>
      </c>
      <c r="I56" s="525">
        <f>I54</f>
        <v>0</v>
      </c>
      <c r="J56" s="76" t="str">
        <f t="shared" si="33"/>
        <v>53_0_140506____</v>
      </c>
      <c r="K56" s="547">
        <f t="shared" si="1"/>
        <v>0</v>
      </c>
      <c r="L56" s="10"/>
    </row>
    <row r="57" spans="1:12" x14ac:dyDescent="0.2">
      <c r="A57" s="541" t="str">
        <f t="shared" ref="A57" si="53">A56</f>
        <v>140506</v>
      </c>
      <c r="B57" s="540"/>
      <c r="C57" s="542"/>
      <c r="D57" s="540"/>
      <c r="E57" s="540"/>
      <c r="F57" s="494"/>
      <c r="G57" s="519"/>
      <c r="H57" s="70">
        <v>54</v>
      </c>
      <c r="I57" s="525">
        <f>I56</f>
        <v>0</v>
      </c>
      <c r="J57" s="76" t="str">
        <f t="shared" si="33"/>
        <v>54_0_140506____</v>
      </c>
      <c r="K57" s="547">
        <f t="shared" si="1"/>
        <v>0</v>
      </c>
      <c r="L57" s="10"/>
    </row>
    <row r="58" spans="1:12" x14ac:dyDescent="0.2">
      <c r="A58" s="541" t="str">
        <f t="shared" ref="A58" si="54">A56</f>
        <v>140506</v>
      </c>
      <c r="B58" s="540"/>
      <c r="C58" s="542"/>
      <c r="D58" s="540"/>
      <c r="E58" s="540"/>
      <c r="F58" s="494"/>
      <c r="G58" s="519"/>
      <c r="H58" s="70">
        <v>55</v>
      </c>
      <c r="I58" s="525">
        <f>I56</f>
        <v>0</v>
      </c>
      <c r="J58" s="76" t="str">
        <f t="shared" si="33"/>
        <v>55_0_140506____</v>
      </c>
      <c r="K58" s="547">
        <f t="shared" si="1"/>
        <v>0</v>
      </c>
      <c r="L58" s="10"/>
    </row>
    <row r="59" spans="1:12" ht="13.5" thickBot="1" x14ac:dyDescent="0.25">
      <c r="A59" s="543" t="str">
        <f t="shared" ref="A59" si="55">A58</f>
        <v>140506</v>
      </c>
      <c r="B59" s="544"/>
      <c r="C59" s="545"/>
      <c r="D59" s="544"/>
      <c r="E59" s="544"/>
      <c r="F59" s="495"/>
      <c r="G59" s="519"/>
      <c r="H59" s="71">
        <v>56</v>
      </c>
      <c r="I59" s="526">
        <f>I58</f>
        <v>0</v>
      </c>
      <c r="J59" s="77" t="str">
        <f t="shared" si="33"/>
        <v>56_0_140506____</v>
      </c>
      <c r="K59" s="548">
        <f t="shared" si="1"/>
        <v>0</v>
      </c>
      <c r="L59" s="10"/>
    </row>
    <row r="60" spans="1:12" x14ac:dyDescent="0.2">
      <c r="A60" s="522" t="str">
        <f t="shared" ref="A60" si="56">A58</f>
        <v>140506</v>
      </c>
      <c r="B60" s="438"/>
      <c r="C60" s="437"/>
      <c r="D60" s="438"/>
      <c r="E60" s="438"/>
      <c r="F60" s="441"/>
      <c r="G60" s="519"/>
      <c r="H60" s="72">
        <v>57</v>
      </c>
      <c r="I60" s="527">
        <f>I58</f>
        <v>0</v>
      </c>
      <c r="J60" s="78" t="str">
        <f t="shared" si="33"/>
        <v>57_0_140506____</v>
      </c>
      <c r="K60" s="549">
        <f t="shared" si="1"/>
        <v>0</v>
      </c>
      <c r="L60" s="10"/>
    </row>
    <row r="61" spans="1:12" x14ac:dyDescent="0.2">
      <c r="A61" s="520" t="str">
        <f t="shared" ref="A61" si="57">A60</f>
        <v>140506</v>
      </c>
      <c r="B61" s="433"/>
      <c r="C61" s="434"/>
      <c r="D61" s="433"/>
      <c r="E61" s="433"/>
      <c r="F61" s="439"/>
      <c r="G61" s="519"/>
      <c r="H61" s="73">
        <v>58</v>
      </c>
      <c r="I61" s="528">
        <f>I60</f>
        <v>0</v>
      </c>
      <c r="J61" s="79" t="str">
        <f t="shared" si="33"/>
        <v>58_0_140506____</v>
      </c>
      <c r="K61" s="550">
        <f t="shared" si="1"/>
        <v>0</v>
      </c>
      <c r="L61" s="10"/>
    </row>
    <row r="62" spans="1:12" x14ac:dyDescent="0.2">
      <c r="A62" s="520" t="str">
        <f t="shared" ref="A62" si="58">A60</f>
        <v>140506</v>
      </c>
      <c r="B62" s="433"/>
      <c r="C62" s="434"/>
      <c r="D62" s="433"/>
      <c r="E62" s="433"/>
      <c r="F62" s="439"/>
      <c r="G62" s="519"/>
      <c r="H62" s="73">
        <v>59</v>
      </c>
      <c r="I62" s="528">
        <f>I60</f>
        <v>0</v>
      </c>
      <c r="J62" s="79" t="str">
        <f t="shared" si="33"/>
        <v>59_0_140506____</v>
      </c>
      <c r="K62" s="550">
        <f t="shared" si="1"/>
        <v>0</v>
      </c>
      <c r="L62" s="10"/>
    </row>
    <row r="63" spans="1:12" x14ac:dyDescent="0.2">
      <c r="A63" s="520" t="str">
        <f t="shared" ref="A63" si="59">A62</f>
        <v>140506</v>
      </c>
      <c r="B63" s="433"/>
      <c r="C63" s="434"/>
      <c r="D63" s="433"/>
      <c r="E63" s="433"/>
      <c r="F63" s="439"/>
      <c r="G63" s="519"/>
      <c r="H63" s="73">
        <v>60</v>
      </c>
      <c r="I63" s="528">
        <f>I62</f>
        <v>0</v>
      </c>
      <c r="J63" s="79" t="str">
        <f t="shared" si="33"/>
        <v>60_0_140506____</v>
      </c>
      <c r="K63" s="550">
        <f t="shared" si="1"/>
        <v>0</v>
      </c>
      <c r="L63" s="10"/>
    </row>
    <row r="64" spans="1:12" x14ac:dyDescent="0.2">
      <c r="A64" s="520" t="str">
        <f t="shared" ref="A64" si="60">A62</f>
        <v>140506</v>
      </c>
      <c r="B64" s="433"/>
      <c r="C64" s="434"/>
      <c r="D64" s="433"/>
      <c r="E64" s="433"/>
      <c r="F64" s="439"/>
      <c r="G64" s="519"/>
      <c r="H64" s="73">
        <v>61</v>
      </c>
      <c r="I64" s="528">
        <f>I62</f>
        <v>0</v>
      </c>
      <c r="J64" s="79" t="str">
        <f t="shared" si="33"/>
        <v>61_0_140506____</v>
      </c>
      <c r="K64" s="550">
        <f t="shared" si="1"/>
        <v>0</v>
      </c>
      <c r="L64" s="10"/>
    </row>
    <row r="65" spans="1:12" x14ac:dyDescent="0.2">
      <c r="A65" s="520" t="str">
        <f t="shared" ref="A65" si="61">A64</f>
        <v>140506</v>
      </c>
      <c r="B65" s="433"/>
      <c r="C65" s="434"/>
      <c r="D65" s="433"/>
      <c r="E65" s="433"/>
      <c r="F65" s="439"/>
      <c r="G65" s="519"/>
      <c r="H65" s="73">
        <v>62</v>
      </c>
      <c r="I65" s="528">
        <f>I64</f>
        <v>0</v>
      </c>
      <c r="J65" s="79" t="str">
        <f t="shared" si="33"/>
        <v>62_0_140506____</v>
      </c>
      <c r="K65" s="550">
        <f t="shared" si="1"/>
        <v>0</v>
      </c>
      <c r="L65" s="10"/>
    </row>
    <row r="66" spans="1:12" x14ac:dyDescent="0.2">
      <c r="A66" s="520" t="str">
        <f t="shared" ref="A66" si="62">A64</f>
        <v>140506</v>
      </c>
      <c r="B66" s="433"/>
      <c r="C66" s="434"/>
      <c r="D66" s="433"/>
      <c r="E66" s="433"/>
      <c r="F66" s="439"/>
      <c r="G66" s="519"/>
      <c r="H66" s="73">
        <v>63</v>
      </c>
      <c r="I66" s="528">
        <f>I64</f>
        <v>0</v>
      </c>
      <c r="J66" s="79" t="str">
        <f t="shared" si="33"/>
        <v>63_0_140506____</v>
      </c>
      <c r="K66" s="550">
        <f t="shared" si="1"/>
        <v>0</v>
      </c>
      <c r="L66" s="10"/>
    </row>
    <row r="67" spans="1:12" ht="13.5" thickBot="1" x14ac:dyDescent="0.25">
      <c r="A67" s="521" t="str">
        <f t="shared" ref="A67" si="63">A66</f>
        <v>140506</v>
      </c>
      <c r="B67" s="436"/>
      <c r="C67" s="435"/>
      <c r="D67" s="436"/>
      <c r="E67" s="436"/>
      <c r="F67" s="440"/>
      <c r="G67" s="519"/>
      <c r="H67" s="74">
        <v>64</v>
      </c>
      <c r="I67" s="529">
        <f>I66</f>
        <v>0</v>
      </c>
      <c r="J67" s="80" t="str">
        <f t="shared" si="33"/>
        <v>64_0_140506____</v>
      </c>
      <c r="K67" s="551">
        <f t="shared" si="1"/>
        <v>0</v>
      </c>
      <c r="L67" s="10"/>
    </row>
    <row r="68" spans="1:12" x14ac:dyDescent="0.2">
      <c r="A68" s="534" t="str">
        <f t="shared" ref="A68" si="64">A66</f>
        <v>140506</v>
      </c>
      <c r="B68" s="535"/>
      <c r="C68" s="536"/>
      <c r="D68" s="535"/>
      <c r="E68" s="535"/>
      <c r="F68" s="493"/>
      <c r="G68" s="519"/>
      <c r="H68" s="530">
        <v>65</v>
      </c>
      <c r="I68" s="524">
        <f>I66</f>
        <v>0</v>
      </c>
      <c r="J68" s="75" t="str">
        <f t="shared" si="33"/>
        <v>65_0_140506____</v>
      </c>
      <c r="K68" s="552">
        <f t="shared" si="1"/>
        <v>0</v>
      </c>
      <c r="L68" s="10"/>
    </row>
    <row r="69" spans="1:12" x14ac:dyDescent="0.2">
      <c r="A69" s="537" t="str">
        <f t="shared" ref="A69" si="65">A68</f>
        <v>140506</v>
      </c>
      <c r="B69" s="538"/>
      <c r="C69" s="542"/>
      <c r="D69" s="540"/>
      <c r="E69" s="540"/>
      <c r="F69" s="494"/>
      <c r="G69" s="519"/>
      <c r="H69" s="70">
        <v>66</v>
      </c>
      <c r="I69" s="525">
        <f>I68</f>
        <v>0</v>
      </c>
      <c r="J69" s="76" t="str">
        <f t="shared" ref="J69:J100" si="66">CONCATENATE(H69,"_",I69,"_",A69,"_",B69,"_",C69,"_",D69,"_",E69)</f>
        <v>66_0_140506____</v>
      </c>
      <c r="K69" s="547">
        <f t="shared" ref="K69:K132" si="67">F69</f>
        <v>0</v>
      </c>
      <c r="L69" s="10"/>
    </row>
    <row r="70" spans="1:12" x14ac:dyDescent="0.2">
      <c r="A70" s="537" t="str">
        <f t="shared" ref="A70" si="68">A68</f>
        <v>140506</v>
      </c>
      <c r="B70" s="538"/>
      <c r="C70" s="542"/>
      <c r="D70" s="540"/>
      <c r="E70" s="540"/>
      <c r="F70" s="494"/>
      <c r="G70" s="519"/>
      <c r="H70" s="70">
        <v>67</v>
      </c>
      <c r="I70" s="525">
        <f>I68</f>
        <v>0</v>
      </c>
      <c r="J70" s="76" t="str">
        <f t="shared" si="66"/>
        <v>67_0_140506____</v>
      </c>
      <c r="K70" s="547">
        <f t="shared" si="67"/>
        <v>0</v>
      </c>
      <c r="L70" s="10"/>
    </row>
    <row r="71" spans="1:12" x14ac:dyDescent="0.2">
      <c r="A71" s="541" t="str">
        <f t="shared" ref="A71" si="69">A70</f>
        <v>140506</v>
      </c>
      <c r="B71" s="538"/>
      <c r="C71" s="542"/>
      <c r="D71" s="540"/>
      <c r="E71" s="540"/>
      <c r="F71" s="494"/>
      <c r="G71" s="519"/>
      <c r="H71" s="70">
        <v>68</v>
      </c>
      <c r="I71" s="525">
        <f>I70</f>
        <v>0</v>
      </c>
      <c r="J71" s="76" t="str">
        <f t="shared" si="66"/>
        <v>68_0_140506____</v>
      </c>
      <c r="K71" s="547">
        <f t="shared" si="67"/>
        <v>0</v>
      </c>
      <c r="L71" s="10"/>
    </row>
    <row r="72" spans="1:12" x14ac:dyDescent="0.2">
      <c r="A72" s="541" t="str">
        <f t="shared" ref="A72" si="70">A70</f>
        <v>140506</v>
      </c>
      <c r="B72" s="540"/>
      <c r="C72" s="542"/>
      <c r="D72" s="540"/>
      <c r="E72" s="540"/>
      <c r="F72" s="494"/>
      <c r="G72" s="519"/>
      <c r="H72" s="70">
        <v>69</v>
      </c>
      <c r="I72" s="525">
        <f>I70</f>
        <v>0</v>
      </c>
      <c r="J72" s="76" t="str">
        <f t="shared" si="66"/>
        <v>69_0_140506____</v>
      </c>
      <c r="K72" s="547">
        <f t="shared" si="67"/>
        <v>0</v>
      </c>
      <c r="L72" s="10"/>
    </row>
    <row r="73" spans="1:12" x14ac:dyDescent="0.2">
      <c r="A73" s="541" t="str">
        <f t="shared" ref="A73" si="71">A72</f>
        <v>140506</v>
      </c>
      <c r="B73" s="540"/>
      <c r="C73" s="542"/>
      <c r="D73" s="540"/>
      <c r="E73" s="540"/>
      <c r="F73" s="494"/>
      <c r="G73" s="519"/>
      <c r="H73" s="70">
        <v>70</v>
      </c>
      <c r="I73" s="525">
        <f>I72</f>
        <v>0</v>
      </c>
      <c r="J73" s="76" t="str">
        <f t="shared" si="66"/>
        <v>70_0_140506____</v>
      </c>
      <c r="K73" s="547">
        <f t="shared" si="67"/>
        <v>0</v>
      </c>
      <c r="L73" s="10"/>
    </row>
    <row r="74" spans="1:12" x14ac:dyDescent="0.2">
      <c r="A74" s="541" t="str">
        <f t="shared" ref="A74" si="72">A72</f>
        <v>140506</v>
      </c>
      <c r="B74" s="540"/>
      <c r="C74" s="542"/>
      <c r="D74" s="540"/>
      <c r="E74" s="540"/>
      <c r="F74" s="494"/>
      <c r="G74" s="519"/>
      <c r="H74" s="70">
        <v>71</v>
      </c>
      <c r="I74" s="525">
        <f>I72</f>
        <v>0</v>
      </c>
      <c r="J74" s="76" t="str">
        <f t="shared" si="66"/>
        <v>71_0_140506____</v>
      </c>
      <c r="K74" s="547">
        <f t="shared" si="67"/>
        <v>0</v>
      </c>
      <c r="L74" s="10"/>
    </row>
    <row r="75" spans="1:12" ht="13.5" thickBot="1" x14ac:dyDescent="0.25">
      <c r="A75" s="543" t="str">
        <f t="shared" ref="A75" si="73">A74</f>
        <v>140506</v>
      </c>
      <c r="B75" s="544"/>
      <c r="C75" s="545"/>
      <c r="D75" s="544"/>
      <c r="E75" s="544"/>
      <c r="F75" s="495"/>
      <c r="G75" s="519"/>
      <c r="H75" s="71">
        <v>72</v>
      </c>
      <c r="I75" s="526">
        <f>I74</f>
        <v>0</v>
      </c>
      <c r="J75" s="77" t="str">
        <f t="shared" si="66"/>
        <v>72_0_140506____</v>
      </c>
      <c r="K75" s="548">
        <f t="shared" si="67"/>
        <v>0</v>
      </c>
      <c r="L75" s="10"/>
    </row>
    <row r="76" spans="1:12" x14ac:dyDescent="0.2">
      <c r="A76" s="522" t="str">
        <f t="shared" ref="A76" si="74">A74</f>
        <v>140506</v>
      </c>
      <c r="B76" s="438"/>
      <c r="C76" s="437"/>
      <c r="D76" s="438"/>
      <c r="E76" s="438"/>
      <c r="F76" s="441"/>
      <c r="G76" s="519"/>
      <c r="H76" s="72">
        <v>73</v>
      </c>
      <c r="I76" s="527">
        <f>I74</f>
        <v>0</v>
      </c>
      <c r="J76" s="78" t="str">
        <f t="shared" si="66"/>
        <v>73_0_140506____</v>
      </c>
      <c r="K76" s="549">
        <f t="shared" si="67"/>
        <v>0</v>
      </c>
      <c r="L76" s="10"/>
    </row>
    <row r="77" spans="1:12" x14ac:dyDescent="0.2">
      <c r="A77" s="520" t="str">
        <f t="shared" ref="A77" si="75">A76</f>
        <v>140506</v>
      </c>
      <c r="B77" s="433"/>
      <c r="C77" s="434"/>
      <c r="D77" s="433"/>
      <c r="E77" s="433"/>
      <c r="F77" s="439"/>
      <c r="G77" s="519"/>
      <c r="H77" s="73">
        <v>74</v>
      </c>
      <c r="I77" s="528">
        <f>I76</f>
        <v>0</v>
      </c>
      <c r="J77" s="79" t="str">
        <f t="shared" si="66"/>
        <v>74_0_140506____</v>
      </c>
      <c r="K77" s="550">
        <f t="shared" si="67"/>
        <v>0</v>
      </c>
      <c r="L77" s="10"/>
    </row>
    <row r="78" spans="1:12" x14ac:dyDescent="0.2">
      <c r="A78" s="520" t="str">
        <f t="shared" ref="A78" si="76">A76</f>
        <v>140506</v>
      </c>
      <c r="B78" s="433"/>
      <c r="C78" s="434"/>
      <c r="D78" s="433"/>
      <c r="E78" s="433"/>
      <c r="F78" s="439"/>
      <c r="G78" s="519"/>
      <c r="H78" s="73">
        <v>75</v>
      </c>
      <c r="I78" s="528">
        <f>I76</f>
        <v>0</v>
      </c>
      <c r="J78" s="79" t="str">
        <f t="shared" si="66"/>
        <v>75_0_140506____</v>
      </c>
      <c r="K78" s="550">
        <f t="shared" si="67"/>
        <v>0</v>
      </c>
      <c r="L78" s="10"/>
    </row>
    <row r="79" spans="1:12" x14ac:dyDescent="0.2">
      <c r="A79" s="520" t="str">
        <f t="shared" ref="A79" si="77">A78</f>
        <v>140506</v>
      </c>
      <c r="B79" s="433"/>
      <c r="C79" s="434"/>
      <c r="D79" s="433"/>
      <c r="E79" s="433"/>
      <c r="F79" s="439"/>
      <c r="G79" s="519"/>
      <c r="H79" s="73">
        <v>76</v>
      </c>
      <c r="I79" s="528">
        <f>I78</f>
        <v>0</v>
      </c>
      <c r="J79" s="79" t="str">
        <f t="shared" si="66"/>
        <v>76_0_140506____</v>
      </c>
      <c r="K79" s="550">
        <f t="shared" si="67"/>
        <v>0</v>
      </c>
      <c r="L79" s="10"/>
    </row>
    <row r="80" spans="1:12" x14ac:dyDescent="0.2">
      <c r="A80" s="520" t="str">
        <f t="shared" ref="A80" si="78">A78</f>
        <v>140506</v>
      </c>
      <c r="B80" s="433"/>
      <c r="C80" s="434"/>
      <c r="D80" s="433"/>
      <c r="E80" s="433"/>
      <c r="F80" s="439"/>
      <c r="G80" s="519"/>
      <c r="H80" s="73">
        <v>77</v>
      </c>
      <c r="I80" s="528">
        <f>I78</f>
        <v>0</v>
      </c>
      <c r="J80" s="79" t="str">
        <f t="shared" si="66"/>
        <v>77_0_140506____</v>
      </c>
      <c r="K80" s="550">
        <f t="shared" si="67"/>
        <v>0</v>
      </c>
      <c r="L80" s="10"/>
    </row>
    <row r="81" spans="1:12" x14ac:dyDescent="0.2">
      <c r="A81" s="520" t="str">
        <f t="shared" ref="A81" si="79">A80</f>
        <v>140506</v>
      </c>
      <c r="B81" s="433"/>
      <c r="C81" s="434"/>
      <c r="D81" s="433"/>
      <c r="E81" s="433"/>
      <c r="F81" s="439"/>
      <c r="G81" s="519"/>
      <c r="H81" s="73">
        <v>78</v>
      </c>
      <c r="I81" s="528">
        <f>I80</f>
        <v>0</v>
      </c>
      <c r="J81" s="79" t="str">
        <f t="shared" si="66"/>
        <v>78_0_140506____</v>
      </c>
      <c r="K81" s="550">
        <f t="shared" si="67"/>
        <v>0</v>
      </c>
      <c r="L81" s="10"/>
    </row>
    <row r="82" spans="1:12" x14ac:dyDescent="0.2">
      <c r="A82" s="520" t="str">
        <f t="shared" ref="A82" si="80">A80</f>
        <v>140506</v>
      </c>
      <c r="B82" s="433"/>
      <c r="C82" s="434"/>
      <c r="D82" s="433"/>
      <c r="E82" s="433"/>
      <c r="F82" s="439"/>
      <c r="G82" s="519"/>
      <c r="H82" s="73">
        <v>79</v>
      </c>
      <c r="I82" s="528">
        <f>I80</f>
        <v>0</v>
      </c>
      <c r="J82" s="79" t="str">
        <f t="shared" si="66"/>
        <v>79_0_140506____</v>
      </c>
      <c r="K82" s="550">
        <f t="shared" si="67"/>
        <v>0</v>
      </c>
      <c r="L82" s="10"/>
    </row>
    <row r="83" spans="1:12" ht="13.5" thickBot="1" x14ac:dyDescent="0.25">
      <c r="A83" s="521" t="str">
        <f t="shared" ref="A83" si="81">A82</f>
        <v>140506</v>
      </c>
      <c r="B83" s="436"/>
      <c r="C83" s="435"/>
      <c r="D83" s="436"/>
      <c r="E83" s="436"/>
      <c r="F83" s="440"/>
      <c r="G83" s="519"/>
      <c r="H83" s="74">
        <v>80</v>
      </c>
      <c r="I83" s="529">
        <f>I82</f>
        <v>0</v>
      </c>
      <c r="J83" s="80" t="str">
        <f t="shared" si="66"/>
        <v>80_0_140506____</v>
      </c>
      <c r="K83" s="551">
        <f t="shared" si="67"/>
        <v>0</v>
      </c>
      <c r="L83" s="10"/>
    </row>
    <row r="84" spans="1:12" x14ac:dyDescent="0.2">
      <c r="A84" s="534" t="str">
        <f t="shared" ref="A84" si="82">A82</f>
        <v>140506</v>
      </c>
      <c r="B84" s="535"/>
      <c r="C84" s="536"/>
      <c r="D84" s="535"/>
      <c r="E84" s="535"/>
      <c r="F84" s="493"/>
      <c r="G84" s="519"/>
      <c r="H84" s="530">
        <v>81</v>
      </c>
      <c r="I84" s="524">
        <f>I82</f>
        <v>0</v>
      </c>
      <c r="J84" s="75" t="str">
        <f t="shared" si="66"/>
        <v>81_0_140506____</v>
      </c>
      <c r="K84" s="552">
        <f t="shared" si="67"/>
        <v>0</v>
      </c>
      <c r="L84" s="10"/>
    </row>
    <row r="85" spans="1:12" x14ac:dyDescent="0.2">
      <c r="A85" s="537" t="str">
        <f t="shared" ref="A85" si="83">A84</f>
        <v>140506</v>
      </c>
      <c r="B85" s="538"/>
      <c r="C85" s="542"/>
      <c r="D85" s="540"/>
      <c r="E85" s="540"/>
      <c r="F85" s="494"/>
      <c r="G85" s="519"/>
      <c r="H85" s="70">
        <v>82</v>
      </c>
      <c r="I85" s="525">
        <f>I84</f>
        <v>0</v>
      </c>
      <c r="J85" s="76" t="str">
        <f t="shared" si="66"/>
        <v>82_0_140506____</v>
      </c>
      <c r="K85" s="547">
        <f t="shared" si="67"/>
        <v>0</v>
      </c>
      <c r="L85" s="10"/>
    </row>
    <row r="86" spans="1:12" x14ac:dyDescent="0.2">
      <c r="A86" s="537" t="str">
        <f t="shared" ref="A86" si="84">A84</f>
        <v>140506</v>
      </c>
      <c r="B86" s="538"/>
      <c r="C86" s="542"/>
      <c r="D86" s="540"/>
      <c r="E86" s="540"/>
      <c r="F86" s="494"/>
      <c r="G86" s="519"/>
      <c r="H86" s="70">
        <v>83</v>
      </c>
      <c r="I86" s="525">
        <f>I84</f>
        <v>0</v>
      </c>
      <c r="J86" s="76" t="str">
        <f t="shared" si="66"/>
        <v>83_0_140506____</v>
      </c>
      <c r="K86" s="547">
        <f t="shared" si="67"/>
        <v>0</v>
      </c>
      <c r="L86" s="10"/>
    </row>
    <row r="87" spans="1:12" x14ac:dyDescent="0.2">
      <c r="A87" s="541" t="str">
        <f t="shared" ref="A87" si="85">A86</f>
        <v>140506</v>
      </c>
      <c r="B87" s="538"/>
      <c r="C87" s="542"/>
      <c r="D87" s="540"/>
      <c r="E87" s="540"/>
      <c r="F87" s="494"/>
      <c r="G87" s="519"/>
      <c r="H87" s="70">
        <v>84</v>
      </c>
      <c r="I87" s="525">
        <f>I86</f>
        <v>0</v>
      </c>
      <c r="J87" s="76" t="str">
        <f t="shared" si="66"/>
        <v>84_0_140506____</v>
      </c>
      <c r="K87" s="547">
        <f t="shared" si="67"/>
        <v>0</v>
      </c>
      <c r="L87" s="10"/>
    </row>
    <row r="88" spans="1:12" x14ac:dyDescent="0.2">
      <c r="A88" s="541" t="str">
        <f t="shared" ref="A88" si="86">A86</f>
        <v>140506</v>
      </c>
      <c r="B88" s="540"/>
      <c r="C88" s="542"/>
      <c r="D88" s="540"/>
      <c r="E88" s="540"/>
      <c r="F88" s="494"/>
      <c r="G88" s="519"/>
      <c r="H88" s="70">
        <v>85</v>
      </c>
      <c r="I88" s="525">
        <f>I86</f>
        <v>0</v>
      </c>
      <c r="J88" s="76" t="str">
        <f t="shared" si="66"/>
        <v>85_0_140506____</v>
      </c>
      <c r="K88" s="547">
        <f t="shared" si="67"/>
        <v>0</v>
      </c>
      <c r="L88" s="10"/>
    </row>
    <row r="89" spans="1:12" x14ac:dyDescent="0.2">
      <c r="A89" s="541" t="str">
        <f t="shared" ref="A89" si="87">A88</f>
        <v>140506</v>
      </c>
      <c r="B89" s="540"/>
      <c r="C89" s="542"/>
      <c r="D89" s="540"/>
      <c r="E89" s="540"/>
      <c r="F89" s="494"/>
      <c r="G89" s="519"/>
      <c r="H89" s="70">
        <v>86</v>
      </c>
      <c r="I89" s="525">
        <f>I88</f>
        <v>0</v>
      </c>
      <c r="J89" s="76" t="str">
        <f t="shared" si="66"/>
        <v>86_0_140506____</v>
      </c>
      <c r="K89" s="547">
        <f t="shared" si="67"/>
        <v>0</v>
      </c>
      <c r="L89" s="10"/>
    </row>
    <row r="90" spans="1:12" x14ac:dyDescent="0.2">
      <c r="A90" s="541" t="str">
        <f t="shared" ref="A90" si="88">A88</f>
        <v>140506</v>
      </c>
      <c r="B90" s="540"/>
      <c r="C90" s="542"/>
      <c r="D90" s="540"/>
      <c r="E90" s="540"/>
      <c r="F90" s="494"/>
      <c r="G90" s="519"/>
      <c r="H90" s="70">
        <v>87</v>
      </c>
      <c r="I90" s="525">
        <f>I88</f>
        <v>0</v>
      </c>
      <c r="J90" s="76" t="str">
        <f t="shared" si="66"/>
        <v>87_0_140506____</v>
      </c>
      <c r="K90" s="547">
        <f t="shared" si="67"/>
        <v>0</v>
      </c>
      <c r="L90" s="10"/>
    </row>
    <row r="91" spans="1:12" ht="13.5" thickBot="1" x14ac:dyDescent="0.25">
      <c r="A91" s="543" t="str">
        <f t="shared" ref="A91" si="89">A90</f>
        <v>140506</v>
      </c>
      <c r="B91" s="544"/>
      <c r="C91" s="545"/>
      <c r="D91" s="544"/>
      <c r="E91" s="544"/>
      <c r="F91" s="495"/>
      <c r="G91" s="519"/>
      <c r="H91" s="71">
        <v>88</v>
      </c>
      <c r="I91" s="526">
        <f>I90</f>
        <v>0</v>
      </c>
      <c r="J91" s="77" t="str">
        <f t="shared" si="66"/>
        <v>88_0_140506____</v>
      </c>
      <c r="K91" s="548">
        <f t="shared" si="67"/>
        <v>0</v>
      </c>
      <c r="L91" s="10"/>
    </row>
    <row r="92" spans="1:12" x14ac:dyDescent="0.2">
      <c r="A92" s="522" t="str">
        <f t="shared" ref="A92" si="90">A90</f>
        <v>140506</v>
      </c>
      <c r="B92" s="438"/>
      <c r="C92" s="437"/>
      <c r="D92" s="438"/>
      <c r="E92" s="438"/>
      <c r="F92" s="441"/>
      <c r="G92" s="519"/>
      <c r="H92" s="72">
        <v>89</v>
      </c>
      <c r="I92" s="527">
        <f>I90</f>
        <v>0</v>
      </c>
      <c r="J92" s="78" t="str">
        <f t="shared" si="66"/>
        <v>89_0_140506____</v>
      </c>
      <c r="K92" s="549">
        <f t="shared" si="67"/>
        <v>0</v>
      </c>
      <c r="L92" s="10"/>
    </row>
    <row r="93" spans="1:12" x14ac:dyDescent="0.2">
      <c r="A93" s="520" t="str">
        <f t="shared" ref="A93" si="91">A92</f>
        <v>140506</v>
      </c>
      <c r="B93" s="433"/>
      <c r="C93" s="434"/>
      <c r="D93" s="433"/>
      <c r="E93" s="433"/>
      <c r="F93" s="439"/>
      <c r="G93" s="519"/>
      <c r="H93" s="73">
        <v>90</v>
      </c>
      <c r="I93" s="528">
        <f>I92</f>
        <v>0</v>
      </c>
      <c r="J93" s="79" t="str">
        <f t="shared" si="66"/>
        <v>90_0_140506____</v>
      </c>
      <c r="K93" s="550">
        <f t="shared" si="67"/>
        <v>0</v>
      </c>
      <c r="L93" s="10"/>
    </row>
    <row r="94" spans="1:12" x14ac:dyDescent="0.2">
      <c r="A94" s="520" t="str">
        <f t="shared" ref="A94" si="92">A92</f>
        <v>140506</v>
      </c>
      <c r="B94" s="433"/>
      <c r="C94" s="434"/>
      <c r="D94" s="433"/>
      <c r="E94" s="433"/>
      <c r="F94" s="439"/>
      <c r="G94" s="519"/>
      <c r="H94" s="73">
        <v>91</v>
      </c>
      <c r="I94" s="528">
        <f>I92</f>
        <v>0</v>
      </c>
      <c r="J94" s="79" t="str">
        <f t="shared" si="66"/>
        <v>91_0_140506____</v>
      </c>
      <c r="K94" s="550">
        <f t="shared" si="67"/>
        <v>0</v>
      </c>
      <c r="L94" s="10"/>
    </row>
    <row r="95" spans="1:12" x14ac:dyDescent="0.2">
      <c r="A95" s="520" t="str">
        <f t="shared" ref="A95" si="93">A94</f>
        <v>140506</v>
      </c>
      <c r="B95" s="433"/>
      <c r="C95" s="434"/>
      <c r="D95" s="433"/>
      <c r="E95" s="433"/>
      <c r="F95" s="439"/>
      <c r="G95" s="519"/>
      <c r="H95" s="73">
        <v>92</v>
      </c>
      <c r="I95" s="528">
        <f>I94</f>
        <v>0</v>
      </c>
      <c r="J95" s="79" t="str">
        <f t="shared" si="66"/>
        <v>92_0_140506____</v>
      </c>
      <c r="K95" s="550">
        <f t="shared" si="67"/>
        <v>0</v>
      </c>
      <c r="L95" s="10"/>
    </row>
    <row r="96" spans="1:12" x14ac:dyDescent="0.2">
      <c r="A96" s="520" t="str">
        <f t="shared" ref="A96" si="94">A94</f>
        <v>140506</v>
      </c>
      <c r="B96" s="433"/>
      <c r="C96" s="434"/>
      <c r="D96" s="433"/>
      <c r="E96" s="433"/>
      <c r="F96" s="439"/>
      <c r="G96" s="519"/>
      <c r="H96" s="73">
        <v>93</v>
      </c>
      <c r="I96" s="528">
        <f>I94</f>
        <v>0</v>
      </c>
      <c r="J96" s="79" t="str">
        <f t="shared" si="66"/>
        <v>93_0_140506____</v>
      </c>
      <c r="K96" s="550">
        <f t="shared" si="67"/>
        <v>0</v>
      </c>
      <c r="L96" s="10"/>
    </row>
    <row r="97" spans="1:12" x14ac:dyDescent="0.2">
      <c r="A97" s="520" t="str">
        <f t="shared" ref="A97" si="95">A96</f>
        <v>140506</v>
      </c>
      <c r="B97" s="433"/>
      <c r="C97" s="434"/>
      <c r="D97" s="433"/>
      <c r="E97" s="433"/>
      <c r="F97" s="439"/>
      <c r="G97" s="519"/>
      <c r="H97" s="73">
        <v>94</v>
      </c>
      <c r="I97" s="528">
        <f>I96</f>
        <v>0</v>
      </c>
      <c r="J97" s="79" t="str">
        <f t="shared" si="66"/>
        <v>94_0_140506____</v>
      </c>
      <c r="K97" s="550">
        <f t="shared" si="67"/>
        <v>0</v>
      </c>
      <c r="L97" s="10"/>
    </row>
    <row r="98" spans="1:12" x14ac:dyDescent="0.2">
      <c r="A98" s="520" t="str">
        <f t="shared" ref="A98" si="96">A96</f>
        <v>140506</v>
      </c>
      <c r="B98" s="433"/>
      <c r="C98" s="434"/>
      <c r="D98" s="433"/>
      <c r="E98" s="433"/>
      <c r="F98" s="439"/>
      <c r="G98" s="519"/>
      <c r="H98" s="73">
        <v>95</v>
      </c>
      <c r="I98" s="528">
        <f>I96</f>
        <v>0</v>
      </c>
      <c r="J98" s="79" t="str">
        <f t="shared" si="66"/>
        <v>95_0_140506____</v>
      </c>
      <c r="K98" s="550">
        <f t="shared" si="67"/>
        <v>0</v>
      </c>
      <c r="L98" s="10"/>
    </row>
    <row r="99" spans="1:12" ht="13.5" thickBot="1" x14ac:dyDescent="0.25">
      <c r="A99" s="521" t="str">
        <f t="shared" ref="A99" si="97">A98</f>
        <v>140506</v>
      </c>
      <c r="B99" s="436"/>
      <c r="C99" s="435"/>
      <c r="D99" s="436"/>
      <c r="E99" s="436"/>
      <c r="F99" s="440"/>
      <c r="G99" s="519"/>
      <c r="H99" s="74">
        <v>96</v>
      </c>
      <c r="I99" s="529">
        <f>I98</f>
        <v>0</v>
      </c>
      <c r="J99" s="80" t="str">
        <f t="shared" si="66"/>
        <v>96_0_140506____</v>
      </c>
      <c r="K99" s="551">
        <f t="shared" si="67"/>
        <v>0</v>
      </c>
      <c r="L99" s="10"/>
    </row>
    <row r="100" spans="1:12" x14ac:dyDescent="0.2">
      <c r="A100" s="534" t="str">
        <f t="shared" ref="A100" si="98">A98</f>
        <v>140506</v>
      </c>
      <c r="B100" s="535"/>
      <c r="C100" s="536"/>
      <c r="D100" s="535"/>
      <c r="E100" s="535"/>
      <c r="F100" s="493"/>
      <c r="G100" s="519"/>
      <c r="H100" s="530">
        <v>97</v>
      </c>
      <c r="I100" s="524">
        <f>I98</f>
        <v>0</v>
      </c>
      <c r="J100" s="75" t="str">
        <f t="shared" si="66"/>
        <v>97_0_140506____</v>
      </c>
      <c r="K100" s="552">
        <f t="shared" si="67"/>
        <v>0</v>
      </c>
      <c r="L100" s="10"/>
    </row>
    <row r="101" spans="1:12" x14ac:dyDescent="0.2">
      <c r="A101" s="537" t="str">
        <f t="shared" ref="A101" si="99">A100</f>
        <v>140506</v>
      </c>
      <c r="B101" s="538"/>
      <c r="C101" s="542"/>
      <c r="D101" s="540"/>
      <c r="E101" s="540"/>
      <c r="F101" s="494"/>
      <c r="G101" s="519"/>
      <c r="H101" s="70">
        <v>98</v>
      </c>
      <c r="I101" s="525">
        <f>I100</f>
        <v>0</v>
      </c>
      <c r="J101" s="76" t="str">
        <f t="shared" ref="J101:J132" si="100">CONCATENATE(H101,"_",I101,"_",A101,"_",B101,"_",C101,"_",D101,"_",E101)</f>
        <v>98_0_140506____</v>
      </c>
      <c r="K101" s="547">
        <f t="shared" si="67"/>
        <v>0</v>
      </c>
      <c r="L101" s="10"/>
    </row>
    <row r="102" spans="1:12" x14ac:dyDescent="0.2">
      <c r="A102" s="537" t="str">
        <f t="shared" ref="A102" si="101">A100</f>
        <v>140506</v>
      </c>
      <c r="B102" s="538"/>
      <c r="C102" s="542"/>
      <c r="D102" s="540"/>
      <c r="E102" s="540"/>
      <c r="F102" s="494"/>
      <c r="G102" s="519"/>
      <c r="H102" s="70">
        <v>99</v>
      </c>
      <c r="I102" s="525">
        <f>I100</f>
        <v>0</v>
      </c>
      <c r="J102" s="76" t="str">
        <f t="shared" si="100"/>
        <v>99_0_140506____</v>
      </c>
      <c r="K102" s="547">
        <f t="shared" si="67"/>
        <v>0</v>
      </c>
      <c r="L102" s="10"/>
    </row>
    <row r="103" spans="1:12" x14ac:dyDescent="0.2">
      <c r="A103" s="541" t="str">
        <f t="shared" ref="A103" si="102">A102</f>
        <v>140506</v>
      </c>
      <c r="B103" s="538"/>
      <c r="C103" s="542"/>
      <c r="D103" s="540"/>
      <c r="E103" s="540"/>
      <c r="F103" s="494"/>
      <c r="G103" s="519"/>
      <c r="H103" s="70">
        <v>100</v>
      </c>
      <c r="I103" s="525">
        <f>I102</f>
        <v>0</v>
      </c>
      <c r="J103" s="76" t="str">
        <f t="shared" si="100"/>
        <v>100_0_140506____</v>
      </c>
      <c r="K103" s="547">
        <f t="shared" si="67"/>
        <v>0</v>
      </c>
      <c r="L103" s="10"/>
    </row>
    <row r="104" spans="1:12" x14ac:dyDescent="0.2">
      <c r="A104" s="541" t="str">
        <f t="shared" ref="A104" si="103">A102</f>
        <v>140506</v>
      </c>
      <c r="B104" s="540"/>
      <c r="C104" s="542"/>
      <c r="D104" s="540"/>
      <c r="E104" s="540"/>
      <c r="F104" s="494"/>
      <c r="G104" s="519"/>
      <c r="H104" s="70">
        <v>101</v>
      </c>
      <c r="I104" s="525">
        <f>I102</f>
        <v>0</v>
      </c>
      <c r="J104" s="76" t="str">
        <f t="shared" si="100"/>
        <v>101_0_140506____</v>
      </c>
      <c r="K104" s="547">
        <f t="shared" si="67"/>
        <v>0</v>
      </c>
      <c r="L104" s="10"/>
    </row>
    <row r="105" spans="1:12" x14ac:dyDescent="0.2">
      <c r="A105" s="541" t="str">
        <f t="shared" ref="A105" si="104">A104</f>
        <v>140506</v>
      </c>
      <c r="B105" s="540"/>
      <c r="C105" s="542"/>
      <c r="D105" s="540"/>
      <c r="E105" s="540"/>
      <c r="F105" s="494"/>
      <c r="G105" s="519"/>
      <c r="H105" s="70">
        <v>102</v>
      </c>
      <c r="I105" s="525">
        <f>I104</f>
        <v>0</v>
      </c>
      <c r="J105" s="76" t="str">
        <f t="shared" si="100"/>
        <v>102_0_140506____</v>
      </c>
      <c r="K105" s="547">
        <f t="shared" si="67"/>
        <v>0</v>
      </c>
      <c r="L105" s="10"/>
    </row>
    <row r="106" spans="1:12" x14ac:dyDescent="0.2">
      <c r="A106" s="541" t="str">
        <f t="shared" ref="A106" si="105">A104</f>
        <v>140506</v>
      </c>
      <c r="B106" s="540"/>
      <c r="C106" s="542"/>
      <c r="D106" s="540"/>
      <c r="E106" s="540"/>
      <c r="F106" s="494"/>
      <c r="G106" s="519"/>
      <c r="H106" s="70">
        <v>103</v>
      </c>
      <c r="I106" s="525">
        <f>I104</f>
        <v>0</v>
      </c>
      <c r="J106" s="76" t="str">
        <f t="shared" si="100"/>
        <v>103_0_140506____</v>
      </c>
      <c r="K106" s="547">
        <f t="shared" si="67"/>
        <v>0</v>
      </c>
      <c r="L106" s="10"/>
    </row>
    <row r="107" spans="1:12" ht="13.5" thickBot="1" x14ac:dyDescent="0.25">
      <c r="A107" s="543" t="str">
        <f t="shared" ref="A107" si="106">A106</f>
        <v>140506</v>
      </c>
      <c r="B107" s="544"/>
      <c r="C107" s="545"/>
      <c r="D107" s="544"/>
      <c r="E107" s="544"/>
      <c r="F107" s="495"/>
      <c r="G107" s="519"/>
      <c r="H107" s="71">
        <v>104</v>
      </c>
      <c r="I107" s="526">
        <f>I106</f>
        <v>0</v>
      </c>
      <c r="J107" s="77" t="str">
        <f t="shared" si="100"/>
        <v>104_0_140506____</v>
      </c>
      <c r="K107" s="548">
        <f t="shared" si="67"/>
        <v>0</v>
      </c>
      <c r="L107" s="10"/>
    </row>
    <row r="108" spans="1:12" x14ac:dyDescent="0.2">
      <c r="A108" s="522" t="str">
        <f t="shared" ref="A108" si="107">A106</f>
        <v>140506</v>
      </c>
      <c r="B108" s="438"/>
      <c r="C108" s="437"/>
      <c r="D108" s="438"/>
      <c r="E108" s="438"/>
      <c r="F108" s="441"/>
      <c r="G108" s="519"/>
      <c r="H108" s="72">
        <v>105</v>
      </c>
      <c r="I108" s="527">
        <f>I106</f>
        <v>0</v>
      </c>
      <c r="J108" s="78" t="str">
        <f t="shared" si="100"/>
        <v>105_0_140506____</v>
      </c>
      <c r="K108" s="549">
        <f t="shared" si="67"/>
        <v>0</v>
      </c>
      <c r="L108" s="10"/>
    </row>
    <row r="109" spans="1:12" x14ac:dyDescent="0.2">
      <c r="A109" s="520" t="str">
        <f t="shared" ref="A109" si="108">A108</f>
        <v>140506</v>
      </c>
      <c r="B109" s="433"/>
      <c r="C109" s="434"/>
      <c r="D109" s="433"/>
      <c r="E109" s="433"/>
      <c r="F109" s="439"/>
      <c r="G109" s="519"/>
      <c r="H109" s="73">
        <v>106</v>
      </c>
      <c r="I109" s="528">
        <f>I108</f>
        <v>0</v>
      </c>
      <c r="J109" s="79" t="str">
        <f t="shared" si="100"/>
        <v>106_0_140506____</v>
      </c>
      <c r="K109" s="550">
        <f t="shared" si="67"/>
        <v>0</v>
      </c>
      <c r="L109" s="10"/>
    </row>
    <row r="110" spans="1:12" x14ac:dyDescent="0.2">
      <c r="A110" s="520" t="str">
        <f t="shared" ref="A110" si="109">A108</f>
        <v>140506</v>
      </c>
      <c r="B110" s="433"/>
      <c r="C110" s="434"/>
      <c r="D110" s="433"/>
      <c r="E110" s="433"/>
      <c r="F110" s="439"/>
      <c r="G110" s="519"/>
      <c r="H110" s="73">
        <v>107</v>
      </c>
      <c r="I110" s="528">
        <f>I108</f>
        <v>0</v>
      </c>
      <c r="J110" s="79" t="str">
        <f t="shared" si="100"/>
        <v>107_0_140506____</v>
      </c>
      <c r="K110" s="550">
        <f t="shared" si="67"/>
        <v>0</v>
      </c>
      <c r="L110" s="10"/>
    </row>
    <row r="111" spans="1:12" x14ac:dyDescent="0.2">
      <c r="A111" s="520" t="str">
        <f t="shared" ref="A111" si="110">A110</f>
        <v>140506</v>
      </c>
      <c r="B111" s="433"/>
      <c r="C111" s="434"/>
      <c r="D111" s="433"/>
      <c r="E111" s="433"/>
      <c r="F111" s="439"/>
      <c r="G111" s="519"/>
      <c r="H111" s="73">
        <v>108</v>
      </c>
      <c r="I111" s="528">
        <f>I110</f>
        <v>0</v>
      </c>
      <c r="J111" s="79" t="str">
        <f t="shared" si="100"/>
        <v>108_0_140506____</v>
      </c>
      <c r="K111" s="550">
        <f t="shared" si="67"/>
        <v>0</v>
      </c>
      <c r="L111" s="10"/>
    </row>
    <row r="112" spans="1:12" x14ac:dyDescent="0.2">
      <c r="A112" s="520" t="str">
        <f t="shared" ref="A112" si="111">A110</f>
        <v>140506</v>
      </c>
      <c r="B112" s="433"/>
      <c r="C112" s="434"/>
      <c r="D112" s="433"/>
      <c r="E112" s="433"/>
      <c r="F112" s="439"/>
      <c r="G112" s="519"/>
      <c r="H112" s="73">
        <v>109</v>
      </c>
      <c r="I112" s="528">
        <f>I110</f>
        <v>0</v>
      </c>
      <c r="J112" s="79" t="str">
        <f t="shared" si="100"/>
        <v>109_0_140506____</v>
      </c>
      <c r="K112" s="550">
        <f t="shared" si="67"/>
        <v>0</v>
      </c>
      <c r="L112" s="10"/>
    </row>
    <row r="113" spans="1:12" x14ac:dyDescent="0.2">
      <c r="A113" s="520" t="str">
        <f t="shared" ref="A113" si="112">A112</f>
        <v>140506</v>
      </c>
      <c r="B113" s="433"/>
      <c r="C113" s="434"/>
      <c r="D113" s="433"/>
      <c r="E113" s="433"/>
      <c r="F113" s="439"/>
      <c r="G113" s="519"/>
      <c r="H113" s="73">
        <v>110</v>
      </c>
      <c r="I113" s="528">
        <f>I112</f>
        <v>0</v>
      </c>
      <c r="J113" s="79" t="str">
        <f t="shared" si="100"/>
        <v>110_0_140506____</v>
      </c>
      <c r="K113" s="550">
        <f t="shared" si="67"/>
        <v>0</v>
      </c>
      <c r="L113" s="10"/>
    </row>
    <row r="114" spans="1:12" x14ac:dyDescent="0.2">
      <c r="A114" s="520" t="str">
        <f t="shared" ref="A114" si="113">A112</f>
        <v>140506</v>
      </c>
      <c r="B114" s="433"/>
      <c r="C114" s="434"/>
      <c r="D114" s="433"/>
      <c r="E114" s="433"/>
      <c r="F114" s="439"/>
      <c r="G114" s="519"/>
      <c r="H114" s="73">
        <v>111</v>
      </c>
      <c r="I114" s="528">
        <f>I112</f>
        <v>0</v>
      </c>
      <c r="J114" s="79" t="str">
        <f t="shared" si="100"/>
        <v>111_0_140506____</v>
      </c>
      <c r="K114" s="550">
        <f t="shared" si="67"/>
        <v>0</v>
      </c>
      <c r="L114" s="10"/>
    </row>
    <row r="115" spans="1:12" ht="13.5" thickBot="1" x14ac:dyDescent="0.25">
      <c r="A115" s="521" t="str">
        <f t="shared" ref="A115" si="114">A114</f>
        <v>140506</v>
      </c>
      <c r="B115" s="436"/>
      <c r="C115" s="435"/>
      <c r="D115" s="436"/>
      <c r="E115" s="436"/>
      <c r="F115" s="440"/>
      <c r="G115" s="519"/>
      <c r="H115" s="74">
        <v>112</v>
      </c>
      <c r="I115" s="529">
        <f>I114</f>
        <v>0</v>
      </c>
      <c r="J115" s="80" t="str">
        <f t="shared" si="100"/>
        <v>112_0_140506____</v>
      </c>
      <c r="K115" s="551">
        <f t="shared" si="67"/>
        <v>0</v>
      </c>
      <c r="L115" s="10"/>
    </row>
    <row r="116" spans="1:12" x14ac:dyDescent="0.2">
      <c r="A116" s="534" t="str">
        <f t="shared" ref="A116" si="115">A114</f>
        <v>140506</v>
      </c>
      <c r="B116" s="535"/>
      <c r="C116" s="536"/>
      <c r="D116" s="535"/>
      <c r="E116" s="535"/>
      <c r="F116" s="493"/>
      <c r="G116" s="519"/>
      <c r="H116" s="530">
        <v>113</v>
      </c>
      <c r="I116" s="524">
        <f>I114</f>
        <v>0</v>
      </c>
      <c r="J116" s="75" t="str">
        <f t="shared" si="100"/>
        <v>113_0_140506____</v>
      </c>
      <c r="K116" s="552">
        <f t="shared" si="67"/>
        <v>0</v>
      </c>
      <c r="L116" s="10"/>
    </row>
    <row r="117" spans="1:12" x14ac:dyDescent="0.2">
      <c r="A117" s="537" t="str">
        <f t="shared" ref="A117" si="116">A116</f>
        <v>140506</v>
      </c>
      <c r="B117" s="538"/>
      <c r="C117" s="542"/>
      <c r="D117" s="540"/>
      <c r="E117" s="540"/>
      <c r="F117" s="494"/>
      <c r="G117" s="519"/>
      <c r="H117" s="70">
        <v>114</v>
      </c>
      <c r="I117" s="525">
        <f>I116</f>
        <v>0</v>
      </c>
      <c r="J117" s="76" t="str">
        <f t="shared" si="100"/>
        <v>114_0_140506____</v>
      </c>
      <c r="K117" s="547">
        <f t="shared" si="67"/>
        <v>0</v>
      </c>
      <c r="L117" s="10"/>
    </row>
    <row r="118" spans="1:12" x14ac:dyDescent="0.2">
      <c r="A118" s="537" t="str">
        <f t="shared" ref="A118" si="117">A116</f>
        <v>140506</v>
      </c>
      <c r="B118" s="538"/>
      <c r="C118" s="542"/>
      <c r="D118" s="540"/>
      <c r="E118" s="540"/>
      <c r="F118" s="494"/>
      <c r="G118" s="519"/>
      <c r="H118" s="70">
        <v>115</v>
      </c>
      <c r="I118" s="525">
        <f>I116</f>
        <v>0</v>
      </c>
      <c r="J118" s="76" t="str">
        <f t="shared" si="100"/>
        <v>115_0_140506____</v>
      </c>
      <c r="K118" s="547">
        <f t="shared" si="67"/>
        <v>0</v>
      </c>
      <c r="L118" s="10"/>
    </row>
    <row r="119" spans="1:12" x14ac:dyDescent="0.2">
      <c r="A119" s="541" t="str">
        <f t="shared" ref="A119" si="118">A118</f>
        <v>140506</v>
      </c>
      <c r="B119" s="538"/>
      <c r="C119" s="542"/>
      <c r="D119" s="540"/>
      <c r="E119" s="540"/>
      <c r="F119" s="494"/>
      <c r="G119" s="519"/>
      <c r="H119" s="70">
        <v>116</v>
      </c>
      <c r="I119" s="525">
        <f>I118</f>
        <v>0</v>
      </c>
      <c r="J119" s="76" t="str">
        <f t="shared" si="100"/>
        <v>116_0_140506____</v>
      </c>
      <c r="K119" s="547">
        <f t="shared" si="67"/>
        <v>0</v>
      </c>
      <c r="L119" s="10"/>
    </row>
    <row r="120" spans="1:12" x14ac:dyDescent="0.2">
      <c r="A120" s="541" t="str">
        <f t="shared" ref="A120" si="119">A118</f>
        <v>140506</v>
      </c>
      <c r="B120" s="540"/>
      <c r="C120" s="542"/>
      <c r="D120" s="540"/>
      <c r="E120" s="540"/>
      <c r="F120" s="494"/>
      <c r="G120" s="519"/>
      <c r="H120" s="70">
        <v>117</v>
      </c>
      <c r="I120" s="525">
        <f>I118</f>
        <v>0</v>
      </c>
      <c r="J120" s="76" t="str">
        <f t="shared" si="100"/>
        <v>117_0_140506____</v>
      </c>
      <c r="K120" s="547">
        <f t="shared" si="67"/>
        <v>0</v>
      </c>
      <c r="L120" s="10"/>
    </row>
    <row r="121" spans="1:12" x14ac:dyDescent="0.2">
      <c r="A121" s="541" t="str">
        <f t="shared" ref="A121" si="120">A120</f>
        <v>140506</v>
      </c>
      <c r="B121" s="540"/>
      <c r="C121" s="542"/>
      <c r="D121" s="540"/>
      <c r="E121" s="540"/>
      <c r="F121" s="494"/>
      <c r="G121" s="519"/>
      <c r="H121" s="70">
        <v>118</v>
      </c>
      <c r="I121" s="525">
        <f>I120</f>
        <v>0</v>
      </c>
      <c r="J121" s="76" t="str">
        <f t="shared" si="100"/>
        <v>118_0_140506____</v>
      </c>
      <c r="K121" s="547">
        <f t="shared" si="67"/>
        <v>0</v>
      </c>
      <c r="L121" s="10"/>
    </row>
    <row r="122" spans="1:12" x14ac:dyDescent="0.2">
      <c r="A122" s="541" t="str">
        <f t="shared" ref="A122" si="121">A120</f>
        <v>140506</v>
      </c>
      <c r="B122" s="540"/>
      <c r="C122" s="542"/>
      <c r="D122" s="540"/>
      <c r="E122" s="540"/>
      <c r="F122" s="494"/>
      <c r="G122" s="519"/>
      <c r="H122" s="70">
        <v>119</v>
      </c>
      <c r="I122" s="525">
        <f>I120</f>
        <v>0</v>
      </c>
      <c r="J122" s="76" t="str">
        <f t="shared" si="100"/>
        <v>119_0_140506____</v>
      </c>
      <c r="K122" s="547">
        <f t="shared" si="67"/>
        <v>0</v>
      </c>
      <c r="L122" s="10"/>
    </row>
    <row r="123" spans="1:12" ht="13.5" thickBot="1" x14ac:dyDescent="0.25">
      <c r="A123" s="543" t="str">
        <f t="shared" ref="A123" si="122">A122</f>
        <v>140506</v>
      </c>
      <c r="B123" s="544"/>
      <c r="C123" s="545"/>
      <c r="D123" s="544"/>
      <c r="E123" s="544"/>
      <c r="F123" s="495"/>
      <c r="G123" s="519"/>
      <c r="H123" s="71">
        <v>120</v>
      </c>
      <c r="I123" s="526">
        <f>I122</f>
        <v>0</v>
      </c>
      <c r="J123" s="77" t="str">
        <f t="shared" si="100"/>
        <v>120_0_140506____</v>
      </c>
      <c r="K123" s="548">
        <f t="shared" si="67"/>
        <v>0</v>
      </c>
      <c r="L123" s="10"/>
    </row>
    <row r="124" spans="1:12" x14ac:dyDescent="0.2">
      <c r="A124" s="522" t="str">
        <f t="shared" ref="A124" si="123">A122</f>
        <v>140506</v>
      </c>
      <c r="B124" s="438"/>
      <c r="C124" s="437"/>
      <c r="D124" s="438"/>
      <c r="E124" s="438"/>
      <c r="F124" s="441"/>
      <c r="G124" s="519"/>
      <c r="H124" s="72">
        <v>121</v>
      </c>
      <c r="I124" s="527">
        <f>I122</f>
        <v>0</v>
      </c>
      <c r="J124" s="78" t="str">
        <f t="shared" si="100"/>
        <v>121_0_140506____</v>
      </c>
      <c r="K124" s="549">
        <f t="shared" si="67"/>
        <v>0</v>
      </c>
      <c r="L124" s="10"/>
    </row>
    <row r="125" spans="1:12" x14ac:dyDescent="0.2">
      <c r="A125" s="520" t="str">
        <f t="shared" ref="A125" si="124">A124</f>
        <v>140506</v>
      </c>
      <c r="B125" s="433"/>
      <c r="C125" s="434"/>
      <c r="D125" s="433"/>
      <c r="E125" s="433"/>
      <c r="F125" s="439"/>
      <c r="G125" s="519"/>
      <c r="H125" s="73">
        <v>122</v>
      </c>
      <c r="I125" s="528">
        <f>I124</f>
        <v>0</v>
      </c>
      <c r="J125" s="79" t="str">
        <f t="shared" si="100"/>
        <v>122_0_140506____</v>
      </c>
      <c r="K125" s="550">
        <f t="shared" si="67"/>
        <v>0</v>
      </c>
      <c r="L125" s="10"/>
    </row>
    <row r="126" spans="1:12" x14ac:dyDescent="0.2">
      <c r="A126" s="520" t="str">
        <f t="shared" ref="A126" si="125">A124</f>
        <v>140506</v>
      </c>
      <c r="B126" s="433"/>
      <c r="C126" s="434"/>
      <c r="D126" s="433"/>
      <c r="E126" s="433"/>
      <c r="F126" s="439"/>
      <c r="G126" s="519"/>
      <c r="H126" s="73">
        <v>123</v>
      </c>
      <c r="I126" s="528">
        <f>I124</f>
        <v>0</v>
      </c>
      <c r="J126" s="79" t="str">
        <f t="shared" si="100"/>
        <v>123_0_140506____</v>
      </c>
      <c r="K126" s="550">
        <f t="shared" si="67"/>
        <v>0</v>
      </c>
      <c r="L126" s="10"/>
    </row>
    <row r="127" spans="1:12" x14ac:dyDescent="0.2">
      <c r="A127" s="520" t="str">
        <f t="shared" ref="A127" si="126">A126</f>
        <v>140506</v>
      </c>
      <c r="B127" s="433"/>
      <c r="C127" s="434"/>
      <c r="D127" s="433"/>
      <c r="E127" s="433"/>
      <c r="F127" s="439"/>
      <c r="G127" s="519"/>
      <c r="H127" s="73">
        <v>124</v>
      </c>
      <c r="I127" s="528">
        <f>I126</f>
        <v>0</v>
      </c>
      <c r="J127" s="79" t="str">
        <f t="shared" si="100"/>
        <v>124_0_140506____</v>
      </c>
      <c r="K127" s="550">
        <f t="shared" si="67"/>
        <v>0</v>
      </c>
      <c r="L127" s="10"/>
    </row>
    <row r="128" spans="1:12" x14ac:dyDescent="0.2">
      <c r="A128" s="520" t="str">
        <f t="shared" ref="A128" si="127">A126</f>
        <v>140506</v>
      </c>
      <c r="B128" s="433"/>
      <c r="C128" s="434"/>
      <c r="D128" s="433"/>
      <c r="E128" s="433"/>
      <c r="F128" s="439"/>
      <c r="G128" s="519"/>
      <c r="H128" s="73">
        <v>125</v>
      </c>
      <c r="I128" s="528">
        <f>I126</f>
        <v>0</v>
      </c>
      <c r="J128" s="79" t="str">
        <f t="shared" si="100"/>
        <v>125_0_140506____</v>
      </c>
      <c r="K128" s="550">
        <f t="shared" si="67"/>
        <v>0</v>
      </c>
      <c r="L128" s="10"/>
    </row>
    <row r="129" spans="1:12" x14ac:dyDescent="0.2">
      <c r="A129" s="520" t="str">
        <f t="shared" ref="A129" si="128">A128</f>
        <v>140506</v>
      </c>
      <c r="B129" s="433"/>
      <c r="C129" s="434"/>
      <c r="D129" s="433"/>
      <c r="E129" s="433"/>
      <c r="F129" s="439"/>
      <c r="G129" s="519"/>
      <c r="H129" s="73">
        <v>126</v>
      </c>
      <c r="I129" s="528">
        <f>I128</f>
        <v>0</v>
      </c>
      <c r="J129" s="79" t="str">
        <f t="shared" si="100"/>
        <v>126_0_140506____</v>
      </c>
      <c r="K129" s="550">
        <f t="shared" si="67"/>
        <v>0</v>
      </c>
      <c r="L129" s="10"/>
    </row>
    <row r="130" spans="1:12" x14ac:dyDescent="0.2">
      <c r="A130" s="520" t="str">
        <f t="shared" ref="A130" si="129">A128</f>
        <v>140506</v>
      </c>
      <c r="B130" s="433"/>
      <c r="C130" s="434"/>
      <c r="D130" s="433"/>
      <c r="E130" s="433"/>
      <c r="F130" s="439"/>
      <c r="G130" s="519"/>
      <c r="H130" s="73">
        <v>127</v>
      </c>
      <c r="I130" s="528">
        <f>I128</f>
        <v>0</v>
      </c>
      <c r="J130" s="79" t="str">
        <f t="shared" si="100"/>
        <v>127_0_140506____</v>
      </c>
      <c r="K130" s="550">
        <f t="shared" si="67"/>
        <v>0</v>
      </c>
      <c r="L130" s="10"/>
    </row>
    <row r="131" spans="1:12" ht="13.5" thickBot="1" x14ac:dyDescent="0.25">
      <c r="A131" s="521" t="str">
        <f t="shared" ref="A131" si="130">A130</f>
        <v>140506</v>
      </c>
      <c r="B131" s="436"/>
      <c r="C131" s="435"/>
      <c r="D131" s="436"/>
      <c r="E131" s="436"/>
      <c r="F131" s="440"/>
      <c r="G131" s="519"/>
      <c r="H131" s="74">
        <v>128</v>
      </c>
      <c r="I131" s="529">
        <f>I130</f>
        <v>0</v>
      </c>
      <c r="J131" s="80" t="str">
        <f t="shared" si="100"/>
        <v>128_0_140506____</v>
      </c>
      <c r="K131" s="551">
        <f t="shared" si="67"/>
        <v>0</v>
      </c>
      <c r="L131" s="10"/>
    </row>
    <row r="132" spans="1:12" x14ac:dyDescent="0.2">
      <c r="A132" s="534" t="str">
        <f t="shared" ref="A132" si="131">A130</f>
        <v>140506</v>
      </c>
      <c r="B132" s="535"/>
      <c r="C132" s="536"/>
      <c r="D132" s="535"/>
      <c r="E132" s="535"/>
      <c r="F132" s="493"/>
      <c r="G132" s="519"/>
      <c r="H132" s="530">
        <v>129</v>
      </c>
      <c r="I132" s="524">
        <f>I130</f>
        <v>0</v>
      </c>
      <c r="J132" s="75" t="str">
        <f t="shared" si="100"/>
        <v>129_0_140506____</v>
      </c>
      <c r="K132" s="552">
        <f t="shared" si="67"/>
        <v>0</v>
      </c>
      <c r="L132" s="10"/>
    </row>
    <row r="133" spans="1:12" x14ac:dyDescent="0.2">
      <c r="A133" s="537" t="str">
        <f t="shared" ref="A133" si="132">A132</f>
        <v>140506</v>
      </c>
      <c r="B133" s="538"/>
      <c r="C133" s="542"/>
      <c r="D133" s="540"/>
      <c r="E133" s="540"/>
      <c r="F133" s="494"/>
      <c r="G133" s="519"/>
      <c r="H133" s="70">
        <v>130</v>
      </c>
      <c r="I133" s="525">
        <f>I132</f>
        <v>0</v>
      </c>
      <c r="J133" s="76" t="str">
        <f t="shared" ref="J133:J164" si="133">CONCATENATE(H133,"_",I133,"_",A133,"_",B133,"_",C133,"_",D133,"_",E133)</f>
        <v>130_0_140506____</v>
      </c>
      <c r="K133" s="547">
        <f t="shared" ref="K133:K179" si="134">F133</f>
        <v>0</v>
      </c>
      <c r="L133" s="10"/>
    </row>
    <row r="134" spans="1:12" x14ac:dyDescent="0.2">
      <c r="A134" s="537" t="str">
        <f t="shared" ref="A134" si="135">A132</f>
        <v>140506</v>
      </c>
      <c r="B134" s="538"/>
      <c r="C134" s="542"/>
      <c r="D134" s="540"/>
      <c r="E134" s="540"/>
      <c r="F134" s="494"/>
      <c r="G134" s="519"/>
      <c r="H134" s="70">
        <v>131</v>
      </c>
      <c r="I134" s="525">
        <f>I132</f>
        <v>0</v>
      </c>
      <c r="J134" s="76" t="str">
        <f t="shared" si="133"/>
        <v>131_0_140506____</v>
      </c>
      <c r="K134" s="547">
        <f t="shared" si="134"/>
        <v>0</v>
      </c>
      <c r="L134" s="10"/>
    </row>
    <row r="135" spans="1:12" x14ac:dyDescent="0.2">
      <c r="A135" s="541" t="str">
        <f t="shared" ref="A135" si="136">A134</f>
        <v>140506</v>
      </c>
      <c r="B135" s="538"/>
      <c r="C135" s="542"/>
      <c r="D135" s="540"/>
      <c r="E135" s="540"/>
      <c r="F135" s="494"/>
      <c r="G135" s="519"/>
      <c r="H135" s="70">
        <v>132</v>
      </c>
      <c r="I135" s="525">
        <f>I134</f>
        <v>0</v>
      </c>
      <c r="J135" s="76" t="str">
        <f t="shared" si="133"/>
        <v>132_0_140506____</v>
      </c>
      <c r="K135" s="547">
        <f t="shared" si="134"/>
        <v>0</v>
      </c>
      <c r="L135" s="10"/>
    </row>
    <row r="136" spans="1:12" x14ac:dyDescent="0.2">
      <c r="A136" s="541" t="str">
        <f t="shared" ref="A136" si="137">A134</f>
        <v>140506</v>
      </c>
      <c r="B136" s="540"/>
      <c r="C136" s="542"/>
      <c r="D136" s="540"/>
      <c r="E136" s="540"/>
      <c r="F136" s="494"/>
      <c r="G136" s="519"/>
      <c r="H136" s="70">
        <v>133</v>
      </c>
      <c r="I136" s="525">
        <f>I134</f>
        <v>0</v>
      </c>
      <c r="J136" s="76" t="str">
        <f t="shared" si="133"/>
        <v>133_0_140506____</v>
      </c>
      <c r="K136" s="547">
        <f t="shared" si="134"/>
        <v>0</v>
      </c>
      <c r="L136" s="10"/>
    </row>
    <row r="137" spans="1:12" x14ac:dyDescent="0.2">
      <c r="A137" s="541" t="str">
        <f t="shared" ref="A137" si="138">A136</f>
        <v>140506</v>
      </c>
      <c r="B137" s="540"/>
      <c r="C137" s="542"/>
      <c r="D137" s="540"/>
      <c r="E137" s="540"/>
      <c r="F137" s="494"/>
      <c r="G137" s="519"/>
      <c r="H137" s="70">
        <v>134</v>
      </c>
      <c r="I137" s="525">
        <f>I136</f>
        <v>0</v>
      </c>
      <c r="J137" s="76" t="str">
        <f t="shared" si="133"/>
        <v>134_0_140506____</v>
      </c>
      <c r="K137" s="547">
        <f t="shared" si="134"/>
        <v>0</v>
      </c>
      <c r="L137" s="10"/>
    </row>
    <row r="138" spans="1:12" x14ac:dyDescent="0.2">
      <c r="A138" s="541" t="str">
        <f t="shared" ref="A138" si="139">A136</f>
        <v>140506</v>
      </c>
      <c r="B138" s="540"/>
      <c r="C138" s="542"/>
      <c r="D138" s="540"/>
      <c r="E138" s="540"/>
      <c r="F138" s="494"/>
      <c r="G138" s="519"/>
      <c r="H138" s="70">
        <v>135</v>
      </c>
      <c r="I138" s="525">
        <f>I136</f>
        <v>0</v>
      </c>
      <c r="J138" s="76" t="str">
        <f t="shared" si="133"/>
        <v>135_0_140506____</v>
      </c>
      <c r="K138" s="547">
        <f t="shared" si="134"/>
        <v>0</v>
      </c>
      <c r="L138" s="10"/>
    </row>
    <row r="139" spans="1:12" ht="13.5" thickBot="1" x14ac:dyDescent="0.25">
      <c r="A139" s="543" t="str">
        <f t="shared" ref="A139" si="140">A138</f>
        <v>140506</v>
      </c>
      <c r="B139" s="544"/>
      <c r="C139" s="545"/>
      <c r="D139" s="544"/>
      <c r="E139" s="544"/>
      <c r="F139" s="495"/>
      <c r="G139" s="519"/>
      <c r="H139" s="71">
        <v>136</v>
      </c>
      <c r="I139" s="526">
        <f>I138</f>
        <v>0</v>
      </c>
      <c r="J139" s="77" t="str">
        <f t="shared" si="133"/>
        <v>136_0_140506____</v>
      </c>
      <c r="K139" s="548">
        <f t="shared" si="134"/>
        <v>0</v>
      </c>
      <c r="L139" s="10"/>
    </row>
    <row r="140" spans="1:12" x14ac:dyDescent="0.2">
      <c r="A140" s="522" t="str">
        <f t="shared" ref="A140" si="141">A138</f>
        <v>140506</v>
      </c>
      <c r="B140" s="438"/>
      <c r="C140" s="437"/>
      <c r="D140" s="438"/>
      <c r="E140" s="438"/>
      <c r="F140" s="441"/>
      <c r="G140" s="519"/>
      <c r="H140" s="72">
        <v>137</v>
      </c>
      <c r="I140" s="527">
        <f>I138</f>
        <v>0</v>
      </c>
      <c r="J140" s="78" t="str">
        <f t="shared" si="133"/>
        <v>137_0_140506____</v>
      </c>
      <c r="K140" s="549">
        <f t="shared" si="134"/>
        <v>0</v>
      </c>
      <c r="L140" s="10"/>
    </row>
    <row r="141" spans="1:12" x14ac:dyDescent="0.2">
      <c r="A141" s="520" t="str">
        <f t="shared" ref="A141" si="142">A140</f>
        <v>140506</v>
      </c>
      <c r="B141" s="433"/>
      <c r="C141" s="434"/>
      <c r="D141" s="433"/>
      <c r="E141" s="433"/>
      <c r="F141" s="439"/>
      <c r="G141" s="519"/>
      <c r="H141" s="73">
        <v>138</v>
      </c>
      <c r="I141" s="528">
        <f>I140</f>
        <v>0</v>
      </c>
      <c r="J141" s="79" t="str">
        <f t="shared" si="133"/>
        <v>138_0_140506____</v>
      </c>
      <c r="K141" s="550">
        <f t="shared" si="134"/>
        <v>0</v>
      </c>
      <c r="L141" s="10"/>
    </row>
    <row r="142" spans="1:12" x14ac:dyDescent="0.2">
      <c r="A142" s="520" t="str">
        <f t="shared" ref="A142" si="143">A140</f>
        <v>140506</v>
      </c>
      <c r="B142" s="433"/>
      <c r="C142" s="434"/>
      <c r="D142" s="433"/>
      <c r="E142" s="433"/>
      <c r="F142" s="439"/>
      <c r="G142" s="519"/>
      <c r="H142" s="73">
        <v>139</v>
      </c>
      <c r="I142" s="528">
        <f>I140</f>
        <v>0</v>
      </c>
      <c r="J142" s="79" t="str">
        <f t="shared" si="133"/>
        <v>139_0_140506____</v>
      </c>
      <c r="K142" s="550">
        <f t="shared" si="134"/>
        <v>0</v>
      </c>
      <c r="L142" s="10"/>
    </row>
    <row r="143" spans="1:12" x14ac:dyDescent="0.2">
      <c r="A143" s="520" t="str">
        <f t="shared" ref="A143" si="144">A142</f>
        <v>140506</v>
      </c>
      <c r="B143" s="433"/>
      <c r="C143" s="434"/>
      <c r="D143" s="433"/>
      <c r="E143" s="433"/>
      <c r="F143" s="439"/>
      <c r="G143" s="519"/>
      <c r="H143" s="73">
        <v>140</v>
      </c>
      <c r="I143" s="528">
        <f>I142</f>
        <v>0</v>
      </c>
      <c r="J143" s="79" t="str">
        <f t="shared" si="133"/>
        <v>140_0_140506____</v>
      </c>
      <c r="K143" s="550">
        <f t="shared" si="134"/>
        <v>0</v>
      </c>
      <c r="L143" s="10"/>
    </row>
    <row r="144" spans="1:12" x14ac:dyDescent="0.2">
      <c r="A144" s="520" t="str">
        <f t="shared" ref="A144" si="145">A142</f>
        <v>140506</v>
      </c>
      <c r="B144" s="433"/>
      <c r="C144" s="434"/>
      <c r="D144" s="433"/>
      <c r="E144" s="433"/>
      <c r="F144" s="439"/>
      <c r="G144" s="519"/>
      <c r="H144" s="73">
        <v>141</v>
      </c>
      <c r="I144" s="528">
        <f>I142</f>
        <v>0</v>
      </c>
      <c r="J144" s="79" t="str">
        <f t="shared" si="133"/>
        <v>141_0_140506____</v>
      </c>
      <c r="K144" s="550">
        <f t="shared" si="134"/>
        <v>0</v>
      </c>
      <c r="L144" s="10"/>
    </row>
    <row r="145" spans="1:12" x14ac:dyDescent="0.2">
      <c r="A145" s="520" t="str">
        <f t="shared" ref="A145" si="146">A144</f>
        <v>140506</v>
      </c>
      <c r="B145" s="433"/>
      <c r="C145" s="434"/>
      <c r="D145" s="433"/>
      <c r="E145" s="433"/>
      <c r="F145" s="439"/>
      <c r="G145" s="519"/>
      <c r="H145" s="73">
        <v>142</v>
      </c>
      <c r="I145" s="528">
        <f>I144</f>
        <v>0</v>
      </c>
      <c r="J145" s="79" t="str">
        <f t="shared" si="133"/>
        <v>142_0_140506____</v>
      </c>
      <c r="K145" s="550">
        <f t="shared" si="134"/>
        <v>0</v>
      </c>
      <c r="L145" s="10"/>
    </row>
    <row r="146" spans="1:12" x14ac:dyDescent="0.2">
      <c r="A146" s="520" t="str">
        <f t="shared" ref="A146" si="147">A144</f>
        <v>140506</v>
      </c>
      <c r="B146" s="433"/>
      <c r="C146" s="434"/>
      <c r="D146" s="433"/>
      <c r="E146" s="433"/>
      <c r="F146" s="439"/>
      <c r="G146" s="519"/>
      <c r="H146" s="73">
        <v>143</v>
      </c>
      <c r="I146" s="528">
        <f>I144</f>
        <v>0</v>
      </c>
      <c r="J146" s="79" t="str">
        <f t="shared" si="133"/>
        <v>143_0_140506____</v>
      </c>
      <c r="K146" s="550">
        <f t="shared" si="134"/>
        <v>0</v>
      </c>
      <c r="L146" s="10"/>
    </row>
    <row r="147" spans="1:12" ht="13.5" thickBot="1" x14ac:dyDescent="0.25">
      <c r="A147" s="521" t="str">
        <f t="shared" ref="A147" si="148">A146</f>
        <v>140506</v>
      </c>
      <c r="B147" s="436"/>
      <c r="C147" s="435"/>
      <c r="D147" s="436"/>
      <c r="E147" s="436"/>
      <c r="F147" s="440"/>
      <c r="G147" s="519"/>
      <c r="H147" s="74">
        <v>144</v>
      </c>
      <c r="I147" s="529">
        <f>I146</f>
        <v>0</v>
      </c>
      <c r="J147" s="80" t="str">
        <f t="shared" si="133"/>
        <v>144_0_140506____</v>
      </c>
      <c r="K147" s="551">
        <f t="shared" si="134"/>
        <v>0</v>
      </c>
      <c r="L147" s="10"/>
    </row>
    <row r="148" spans="1:12" x14ac:dyDescent="0.2">
      <c r="A148" s="534" t="str">
        <f t="shared" ref="A148" si="149">A146</f>
        <v>140506</v>
      </c>
      <c r="B148" s="535"/>
      <c r="C148" s="536"/>
      <c r="D148" s="535"/>
      <c r="E148" s="535"/>
      <c r="F148" s="493"/>
      <c r="G148" s="519"/>
      <c r="H148" s="530">
        <v>145</v>
      </c>
      <c r="I148" s="524">
        <f>I146</f>
        <v>0</v>
      </c>
      <c r="J148" s="75" t="str">
        <f t="shared" si="133"/>
        <v>145_0_140506____</v>
      </c>
      <c r="K148" s="552">
        <f t="shared" si="134"/>
        <v>0</v>
      </c>
      <c r="L148" s="10"/>
    </row>
    <row r="149" spans="1:12" x14ac:dyDescent="0.2">
      <c r="A149" s="537" t="str">
        <f t="shared" ref="A149" si="150">A148</f>
        <v>140506</v>
      </c>
      <c r="B149" s="538"/>
      <c r="C149" s="542"/>
      <c r="D149" s="540"/>
      <c r="E149" s="540"/>
      <c r="F149" s="494"/>
      <c r="G149" s="519"/>
      <c r="H149" s="70">
        <v>146</v>
      </c>
      <c r="I149" s="525">
        <f>I148</f>
        <v>0</v>
      </c>
      <c r="J149" s="76" t="str">
        <f t="shared" si="133"/>
        <v>146_0_140506____</v>
      </c>
      <c r="K149" s="547">
        <f t="shared" si="134"/>
        <v>0</v>
      </c>
      <c r="L149" s="10"/>
    </row>
    <row r="150" spans="1:12" x14ac:dyDescent="0.2">
      <c r="A150" s="537" t="str">
        <f t="shared" ref="A150" si="151">A148</f>
        <v>140506</v>
      </c>
      <c r="B150" s="538"/>
      <c r="C150" s="542"/>
      <c r="D150" s="540"/>
      <c r="E150" s="540"/>
      <c r="F150" s="494"/>
      <c r="G150" s="519"/>
      <c r="H150" s="70">
        <v>147</v>
      </c>
      <c r="I150" s="525">
        <f>I148</f>
        <v>0</v>
      </c>
      <c r="J150" s="76" t="str">
        <f t="shared" si="133"/>
        <v>147_0_140506____</v>
      </c>
      <c r="K150" s="547">
        <f t="shared" si="134"/>
        <v>0</v>
      </c>
      <c r="L150" s="10"/>
    </row>
    <row r="151" spans="1:12" x14ac:dyDescent="0.2">
      <c r="A151" s="541" t="str">
        <f t="shared" ref="A151" si="152">A150</f>
        <v>140506</v>
      </c>
      <c r="B151" s="538"/>
      <c r="C151" s="542"/>
      <c r="D151" s="540"/>
      <c r="E151" s="540"/>
      <c r="F151" s="494"/>
      <c r="G151" s="519"/>
      <c r="H151" s="70">
        <v>148</v>
      </c>
      <c r="I151" s="525">
        <f>I150</f>
        <v>0</v>
      </c>
      <c r="J151" s="76" t="str">
        <f t="shared" si="133"/>
        <v>148_0_140506____</v>
      </c>
      <c r="K151" s="547">
        <f t="shared" si="134"/>
        <v>0</v>
      </c>
      <c r="L151" s="10"/>
    </row>
    <row r="152" spans="1:12" x14ac:dyDescent="0.2">
      <c r="A152" s="541" t="str">
        <f t="shared" ref="A152" si="153">A150</f>
        <v>140506</v>
      </c>
      <c r="B152" s="540"/>
      <c r="C152" s="542"/>
      <c r="D152" s="540"/>
      <c r="E152" s="540"/>
      <c r="F152" s="494"/>
      <c r="G152" s="519"/>
      <c r="H152" s="70">
        <v>149</v>
      </c>
      <c r="I152" s="525">
        <f>I150</f>
        <v>0</v>
      </c>
      <c r="J152" s="76" t="str">
        <f t="shared" si="133"/>
        <v>149_0_140506____</v>
      </c>
      <c r="K152" s="547">
        <f t="shared" si="134"/>
        <v>0</v>
      </c>
      <c r="L152" s="10"/>
    </row>
    <row r="153" spans="1:12" x14ac:dyDescent="0.2">
      <c r="A153" s="541" t="str">
        <f t="shared" ref="A153" si="154">A152</f>
        <v>140506</v>
      </c>
      <c r="B153" s="540"/>
      <c r="C153" s="542"/>
      <c r="D153" s="540"/>
      <c r="E153" s="540"/>
      <c r="F153" s="494"/>
      <c r="G153" s="519"/>
      <c r="H153" s="70">
        <v>150</v>
      </c>
      <c r="I153" s="525">
        <f>I152</f>
        <v>0</v>
      </c>
      <c r="J153" s="76" t="str">
        <f t="shared" si="133"/>
        <v>150_0_140506____</v>
      </c>
      <c r="K153" s="547">
        <f t="shared" si="134"/>
        <v>0</v>
      </c>
      <c r="L153" s="10"/>
    </row>
    <row r="154" spans="1:12" x14ac:dyDescent="0.2">
      <c r="A154" s="541" t="str">
        <f t="shared" ref="A154" si="155">A152</f>
        <v>140506</v>
      </c>
      <c r="B154" s="540"/>
      <c r="C154" s="542"/>
      <c r="D154" s="540"/>
      <c r="E154" s="540"/>
      <c r="F154" s="494"/>
      <c r="G154" s="519"/>
      <c r="H154" s="70">
        <v>151</v>
      </c>
      <c r="I154" s="525">
        <f>I152</f>
        <v>0</v>
      </c>
      <c r="J154" s="76" t="str">
        <f t="shared" si="133"/>
        <v>151_0_140506____</v>
      </c>
      <c r="K154" s="547">
        <f t="shared" si="134"/>
        <v>0</v>
      </c>
      <c r="L154" s="10"/>
    </row>
    <row r="155" spans="1:12" ht="13.5" thickBot="1" x14ac:dyDescent="0.25">
      <c r="A155" s="543" t="str">
        <f t="shared" ref="A155" si="156">A154</f>
        <v>140506</v>
      </c>
      <c r="B155" s="544"/>
      <c r="C155" s="545"/>
      <c r="D155" s="544"/>
      <c r="E155" s="544"/>
      <c r="F155" s="495"/>
      <c r="G155" s="519"/>
      <c r="H155" s="71">
        <v>152</v>
      </c>
      <c r="I155" s="526">
        <f>I154</f>
        <v>0</v>
      </c>
      <c r="J155" s="77" t="str">
        <f t="shared" si="133"/>
        <v>152_0_140506____</v>
      </c>
      <c r="K155" s="548">
        <f t="shared" si="134"/>
        <v>0</v>
      </c>
      <c r="L155" s="10"/>
    </row>
    <row r="156" spans="1:12" x14ac:dyDescent="0.2">
      <c r="A156" s="522" t="str">
        <f t="shared" ref="A156" si="157">A154</f>
        <v>140506</v>
      </c>
      <c r="B156" s="438"/>
      <c r="C156" s="437"/>
      <c r="D156" s="438"/>
      <c r="E156" s="438"/>
      <c r="F156" s="441"/>
      <c r="G156" s="519"/>
      <c r="H156" s="72">
        <v>153</v>
      </c>
      <c r="I156" s="527">
        <f>I154</f>
        <v>0</v>
      </c>
      <c r="J156" s="78" t="str">
        <f t="shared" si="133"/>
        <v>153_0_140506____</v>
      </c>
      <c r="K156" s="549">
        <f t="shared" si="134"/>
        <v>0</v>
      </c>
      <c r="L156" s="10"/>
    </row>
    <row r="157" spans="1:12" x14ac:dyDescent="0.2">
      <c r="A157" s="520" t="str">
        <f t="shared" ref="A157" si="158">A156</f>
        <v>140506</v>
      </c>
      <c r="B157" s="433"/>
      <c r="C157" s="434"/>
      <c r="D157" s="433"/>
      <c r="E157" s="433"/>
      <c r="F157" s="439"/>
      <c r="G157" s="519"/>
      <c r="H157" s="73">
        <v>154</v>
      </c>
      <c r="I157" s="528">
        <f>I156</f>
        <v>0</v>
      </c>
      <c r="J157" s="79" t="str">
        <f t="shared" si="133"/>
        <v>154_0_140506____</v>
      </c>
      <c r="K157" s="550">
        <f t="shared" si="134"/>
        <v>0</v>
      </c>
      <c r="L157" s="10"/>
    </row>
    <row r="158" spans="1:12" x14ac:dyDescent="0.2">
      <c r="A158" s="520" t="str">
        <f t="shared" ref="A158" si="159">A156</f>
        <v>140506</v>
      </c>
      <c r="B158" s="433"/>
      <c r="C158" s="434"/>
      <c r="D158" s="433"/>
      <c r="E158" s="433"/>
      <c r="F158" s="439"/>
      <c r="G158" s="519"/>
      <c r="H158" s="73">
        <v>155</v>
      </c>
      <c r="I158" s="528">
        <f>I156</f>
        <v>0</v>
      </c>
      <c r="J158" s="79" t="str">
        <f t="shared" si="133"/>
        <v>155_0_140506____</v>
      </c>
      <c r="K158" s="550">
        <f t="shared" si="134"/>
        <v>0</v>
      </c>
      <c r="L158" s="10"/>
    </row>
    <row r="159" spans="1:12" x14ac:dyDescent="0.2">
      <c r="A159" s="520" t="str">
        <f t="shared" ref="A159" si="160">A158</f>
        <v>140506</v>
      </c>
      <c r="B159" s="433"/>
      <c r="C159" s="434"/>
      <c r="D159" s="433"/>
      <c r="E159" s="433"/>
      <c r="F159" s="439"/>
      <c r="G159" s="519"/>
      <c r="H159" s="73">
        <v>156</v>
      </c>
      <c r="I159" s="528">
        <f>I158</f>
        <v>0</v>
      </c>
      <c r="J159" s="79" t="str">
        <f t="shared" si="133"/>
        <v>156_0_140506____</v>
      </c>
      <c r="K159" s="550">
        <f t="shared" si="134"/>
        <v>0</v>
      </c>
      <c r="L159" s="10"/>
    </row>
    <row r="160" spans="1:12" x14ac:dyDescent="0.2">
      <c r="A160" s="520" t="str">
        <f t="shared" ref="A160" si="161">A158</f>
        <v>140506</v>
      </c>
      <c r="B160" s="433"/>
      <c r="C160" s="434"/>
      <c r="D160" s="433"/>
      <c r="E160" s="433"/>
      <c r="F160" s="439"/>
      <c r="G160" s="519"/>
      <c r="H160" s="73">
        <v>157</v>
      </c>
      <c r="I160" s="528">
        <f>I158</f>
        <v>0</v>
      </c>
      <c r="J160" s="79" t="str">
        <f t="shared" si="133"/>
        <v>157_0_140506____</v>
      </c>
      <c r="K160" s="550">
        <f t="shared" si="134"/>
        <v>0</v>
      </c>
      <c r="L160" s="10"/>
    </row>
    <row r="161" spans="1:12" x14ac:dyDescent="0.2">
      <c r="A161" s="520" t="str">
        <f t="shared" ref="A161" si="162">A160</f>
        <v>140506</v>
      </c>
      <c r="B161" s="433"/>
      <c r="C161" s="434"/>
      <c r="D161" s="433"/>
      <c r="E161" s="433"/>
      <c r="F161" s="439"/>
      <c r="G161" s="519"/>
      <c r="H161" s="73">
        <v>158</v>
      </c>
      <c r="I161" s="528">
        <f>I160</f>
        <v>0</v>
      </c>
      <c r="J161" s="79" t="str">
        <f t="shared" si="133"/>
        <v>158_0_140506____</v>
      </c>
      <c r="K161" s="550">
        <f t="shared" si="134"/>
        <v>0</v>
      </c>
      <c r="L161" s="10"/>
    </row>
    <row r="162" spans="1:12" x14ac:dyDescent="0.2">
      <c r="A162" s="520" t="str">
        <f t="shared" ref="A162" si="163">A160</f>
        <v>140506</v>
      </c>
      <c r="B162" s="433"/>
      <c r="C162" s="434"/>
      <c r="D162" s="433"/>
      <c r="E162" s="433"/>
      <c r="F162" s="439"/>
      <c r="G162" s="519"/>
      <c r="H162" s="73">
        <v>159</v>
      </c>
      <c r="I162" s="528">
        <f>I160</f>
        <v>0</v>
      </c>
      <c r="J162" s="79" t="str">
        <f t="shared" si="133"/>
        <v>159_0_140506____</v>
      </c>
      <c r="K162" s="550">
        <f t="shared" si="134"/>
        <v>0</v>
      </c>
      <c r="L162" s="10"/>
    </row>
    <row r="163" spans="1:12" ht="13.5" thickBot="1" x14ac:dyDescent="0.25">
      <c r="A163" s="521" t="str">
        <f t="shared" ref="A163" si="164">A162</f>
        <v>140506</v>
      </c>
      <c r="B163" s="436"/>
      <c r="C163" s="435"/>
      <c r="D163" s="436"/>
      <c r="E163" s="436"/>
      <c r="F163" s="440"/>
      <c r="G163" s="519"/>
      <c r="H163" s="74">
        <v>160</v>
      </c>
      <c r="I163" s="529">
        <f>I162</f>
        <v>0</v>
      </c>
      <c r="J163" s="80" t="str">
        <f t="shared" si="133"/>
        <v>160_0_140506____</v>
      </c>
      <c r="K163" s="551">
        <f t="shared" si="134"/>
        <v>0</v>
      </c>
      <c r="L163" s="10"/>
    </row>
    <row r="164" spans="1:12" x14ac:dyDescent="0.2">
      <c r="A164" s="534" t="str">
        <f t="shared" ref="A164" si="165">A162</f>
        <v>140506</v>
      </c>
      <c r="B164" s="535"/>
      <c r="C164" s="536"/>
      <c r="D164" s="535"/>
      <c r="E164" s="535"/>
      <c r="F164" s="493"/>
      <c r="G164" s="519"/>
      <c r="H164" s="530">
        <v>161</v>
      </c>
      <c r="I164" s="524">
        <f>I162</f>
        <v>0</v>
      </c>
      <c r="J164" s="75" t="str">
        <f t="shared" si="133"/>
        <v>161_0_140506____</v>
      </c>
      <c r="K164" s="552">
        <f t="shared" si="134"/>
        <v>0</v>
      </c>
      <c r="L164" s="10"/>
    </row>
    <row r="165" spans="1:12" x14ac:dyDescent="0.2">
      <c r="A165" s="537" t="str">
        <f t="shared" ref="A165" si="166">A164</f>
        <v>140506</v>
      </c>
      <c r="B165" s="538"/>
      <c r="C165" s="542"/>
      <c r="D165" s="540"/>
      <c r="E165" s="540"/>
      <c r="F165" s="494"/>
      <c r="G165" s="519"/>
      <c r="H165" s="70">
        <v>162</v>
      </c>
      <c r="I165" s="525">
        <f>I164</f>
        <v>0</v>
      </c>
      <c r="J165" s="76" t="str">
        <f t="shared" ref="J165:J179" si="167">CONCATENATE(H165,"_",I165,"_",A165,"_",B165,"_",C165,"_",D165,"_",E165)</f>
        <v>162_0_140506____</v>
      </c>
      <c r="K165" s="547">
        <f t="shared" si="134"/>
        <v>0</v>
      </c>
      <c r="L165" s="10"/>
    </row>
    <row r="166" spans="1:12" x14ac:dyDescent="0.2">
      <c r="A166" s="537" t="str">
        <f t="shared" ref="A166" si="168">A164</f>
        <v>140506</v>
      </c>
      <c r="B166" s="538"/>
      <c r="C166" s="542"/>
      <c r="D166" s="540"/>
      <c r="E166" s="540"/>
      <c r="F166" s="494"/>
      <c r="G166" s="519"/>
      <c r="H166" s="70">
        <v>163</v>
      </c>
      <c r="I166" s="525">
        <f>I164</f>
        <v>0</v>
      </c>
      <c r="J166" s="76" t="str">
        <f t="shared" si="167"/>
        <v>163_0_140506____</v>
      </c>
      <c r="K166" s="547">
        <f t="shared" si="134"/>
        <v>0</v>
      </c>
      <c r="L166" s="10"/>
    </row>
    <row r="167" spans="1:12" x14ac:dyDescent="0.2">
      <c r="A167" s="541" t="str">
        <f t="shared" ref="A167" si="169">A166</f>
        <v>140506</v>
      </c>
      <c r="B167" s="538"/>
      <c r="C167" s="542"/>
      <c r="D167" s="540"/>
      <c r="E167" s="540"/>
      <c r="F167" s="494"/>
      <c r="G167" s="519"/>
      <c r="H167" s="70">
        <v>164</v>
      </c>
      <c r="I167" s="525">
        <f>I166</f>
        <v>0</v>
      </c>
      <c r="J167" s="76" t="str">
        <f t="shared" si="167"/>
        <v>164_0_140506____</v>
      </c>
      <c r="K167" s="547">
        <f t="shared" si="134"/>
        <v>0</v>
      </c>
      <c r="L167" s="10"/>
    </row>
    <row r="168" spans="1:12" x14ac:dyDescent="0.2">
      <c r="A168" s="541" t="str">
        <f t="shared" ref="A168" si="170">A166</f>
        <v>140506</v>
      </c>
      <c r="B168" s="540"/>
      <c r="C168" s="542"/>
      <c r="D168" s="540"/>
      <c r="E168" s="540"/>
      <c r="F168" s="494"/>
      <c r="G168" s="519"/>
      <c r="H168" s="70">
        <v>165</v>
      </c>
      <c r="I168" s="525">
        <f>I166</f>
        <v>0</v>
      </c>
      <c r="J168" s="76" t="str">
        <f t="shared" si="167"/>
        <v>165_0_140506____</v>
      </c>
      <c r="K168" s="547">
        <f t="shared" si="134"/>
        <v>0</v>
      </c>
      <c r="L168" s="10"/>
    </row>
    <row r="169" spans="1:12" x14ac:dyDescent="0.2">
      <c r="A169" s="541" t="str">
        <f t="shared" ref="A169" si="171">A168</f>
        <v>140506</v>
      </c>
      <c r="B169" s="540"/>
      <c r="C169" s="542"/>
      <c r="D169" s="540"/>
      <c r="E169" s="540"/>
      <c r="F169" s="494"/>
      <c r="G169" s="519"/>
      <c r="H169" s="70">
        <v>166</v>
      </c>
      <c r="I169" s="525">
        <f>I168</f>
        <v>0</v>
      </c>
      <c r="J169" s="76" t="str">
        <f t="shared" si="167"/>
        <v>166_0_140506____</v>
      </c>
      <c r="K169" s="547">
        <f t="shared" si="134"/>
        <v>0</v>
      </c>
      <c r="L169" s="10"/>
    </row>
    <row r="170" spans="1:12" x14ac:dyDescent="0.2">
      <c r="A170" s="541" t="str">
        <f t="shared" ref="A170" si="172">A168</f>
        <v>140506</v>
      </c>
      <c r="B170" s="540"/>
      <c r="C170" s="542"/>
      <c r="D170" s="540"/>
      <c r="E170" s="540"/>
      <c r="F170" s="494"/>
      <c r="G170" s="519"/>
      <c r="H170" s="70">
        <v>167</v>
      </c>
      <c r="I170" s="525">
        <f>I168</f>
        <v>0</v>
      </c>
      <c r="J170" s="76" t="str">
        <f t="shared" si="167"/>
        <v>167_0_140506____</v>
      </c>
      <c r="K170" s="547">
        <f t="shared" si="134"/>
        <v>0</v>
      </c>
      <c r="L170" s="10"/>
    </row>
    <row r="171" spans="1:12" ht="13.5" thickBot="1" x14ac:dyDescent="0.25">
      <c r="A171" s="543" t="str">
        <f t="shared" ref="A171" si="173">A170</f>
        <v>140506</v>
      </c>
      <c r="B171" s="544"/>
      <c r="C171" s="545"/>
      <c r="D171" s="544"/>
      <c r="E171" s="544"/>
      <c r="F171" s="495"/>
      <c r="G171" s="519"/>
      <c r="H171" s="71">
        <v>168</v>
      </c>
      <c r="I171" s="526">
        <f>I170</f>
        <v>0</v>
      </c>
      <c r="J171" s="77" t="str">
        <f t="shared" si="167"/>
        <v>168_0_140506____</v>
      </c>
      <c r="K171" s="548">
        <f t="shared" si="134"/>
        <v>0</v>
      </c>
      <c r="L171" s="10"/>
    </row>
    <row r="172" spans="1:12" x14ac:dyDescent="0.2">
      <c r="A172" s="522" t="str">
        <f t="shared" ref="A172" si="174">A170</f>
        <v>140506</v>
      </c>
      <c r="B172" s="438"/>
      <c r="C172" s="437"/>
      <c r="D172" s="438"/>
      <c r="E172" s="438"/>
      <c r="F172" s="441"/>
      <c r="G172" s="519"/>
      <c r="H172" s="72">
        <v>169</v>
      </c>
      <c r="I172" s="527">
        <f>I170</f>
        <v>0</v>
      </c>
      <c r="J172" s="78" t="str">
        <f t="shared" si="167"/>
        <v>169_0_140506____</v>
      </c>
      <c r="K172" s="549">
        <f t="shared" si="134"/>
        <v>0</v>
      </c>
      <c r="L172" s="10"/>
    </row>
    <row r="173" spans="1:12" x14ac:dyDescent="0.2">
      <c r="A173" s="520" t="str">
        <f t="shared" ref="A173" si="175">A172</f>
        <v>140506</v>
      </c>
      <c r="B173" s="433"/>
      <c r="C173" s="434"/>
      <c r="D173" s="433"/>
      <c r="E173" s="433"/>
      <c r="F173" s="439"/>
      <c r="G173" s="519"/>
      <c r="H173" s="73">
        <v>170</v>
      </c>
      <c r="I173" s="528">
        <f>I172</f>
        <v>0</v>
      </c>
      <c r="J173" s="79" t="str">
        <f t="shared" si="167"/>
        <v>170_0_140506____</v>
      </c>
      <c r="K173" s="550">
        <f t="shared" si="134"/>
        <v>0</v>
      </c>
      <c r="L173" s="10"/>
    </row>
    <row r="174" spans="1:12" x14ac:dyDescent="0.2">
      <c r="A174" s="520" t="str">
        <f t="shared" ref="A174" si="176">A172</f>
        <v>140506</v>
      </c>
      <c r="B174" s="433"/>
      <c r="C174" s="434"/>
      <c r="D174" s="433"/>
      <c r="E174" s="433"/>
      <c r="F174" s="439"/>
      <c r="G174" s="519"/>
      <c r="H174" s="73">
        <v>171</v>
      </c>
      <c r="I174" s="528">
        <f>I172</f>
        <v>0</v>
      </c>
      <c r="J174" s="79" t="str">
        <f t="shared" si="167"/>
        <v>171_0_140506____</v>
      </c>
      <c r="K174" s="550">
        <f t="shared" si="134"/>
        <v>0</v>
      </c>
      <c r="L174" s="10"/>
    </row>
    <row r="175" spans="1:12" x14ac:dyDescent="0.2">
      <c r="A175" s="520" t="str">
        <f t="shared" ref="A175" si="177">A174</f>
        <v>140506</v>
      </c>
      <c r="B175" s="433"/>
      <c r="C175" s="434"/>
      <c r="D175" s="433"/>
      <c r="E175" s="433"/>
      <c r="F175" s="439"/>
      <c r="G175" s="519"/>
      <c r="H175" s="73">
        <v>172</v>
      </c>
      <c r="I175" s="528">
        <f>I174</f>
        <v>0</v>
      </c>
      <c r="J175" s="79" t="str">
        <f t="shared" si="167"/>
        <v>172_0_140506____</v>
      </c>
      <c r="K175" s="550">
        <f t="shared" si="134"/>
        <v>0</v>
      </c>
      <c r="L175" s="10"/>
    </row>
    <row r="176" spans="1:12" x14ac:dyDescent="0.2">
      <c r="A176" s="520" t="str">
        <f t="shared" ref="A176" si="178">A174</f>
        <v>140506</v>
      </c>
      <c r="B176" s="433"/>
      <c r="C176" s="434"/>
      <c r="D176" s="433"/>
      <c r="E176" s="433"/>
      <c r="F176" s="439"/>
      <c r="G176" s="519"/>
      <c r="H176" s="73">
        <v>173</v>
      </c>
      <c r="I176" s="528">
        <f>I174</f>
        <v>0</v>
      </c>
      <c r="J176" s="79" t="str">
        <f t="shared" si="167"/>
        <v>173_0_140506____</v>
      </c>
      <c r="K176" s="550">
        <f t="shared" si="134"/>
        <v>0</v>
      </c>
      <c r="L176" s="10"/>
    </row>
    <row r="177" spans="1:12" x14ac:dyDescent="0.2">
      <c r="A177" s="520" t="str">
        <f t="shared" ref="A177" si="179">A176</f>
        <v>140506</v>
      </c>
      <c r="B177" s="433"/>
      <c r="C177" s="434"/>
      <c r="D177" s="433"/>
      <c r="E177" s="433"/>
      <c r="F177" s="439"/>
      <c r="G177" s="519"/>
      <c r="H177" s="73">
        <v>174</v>
      </c>
      <c r="I177" s="528">
        <f>I176</f>
        <v>0</v>
      </c>
      <c r="J177" s="79" t="str">
        <f t="shared" si="167"/>
        <v>174_0_140506____</v>
      </c>
      <c r="K177" s="550">
        <f t="shared" si="134"/>
        <v>0</v>
      </c>
      <c r="L177" s="10"/>
    </row>
    <row r="178" spans="1:12" x14ac:dyDescent="0.2">
      <c r="A178" s="520" t="str">
        <f t="shared" ref="A178" si="180">A176</f>
        <v>140506</v>
      </c>
      <c r="B178" s="433"/>
      <c r="C178" s="434"/>
      <c r="D178" s="433"/>
      <c r="E178" s="433"/>
      <c r="F178" s="439"/>
      <c r="G178" s="519"/>
      <c r="H178" s="73">
        <v>175</v>
      </c>
      <c r="I178" s="528">
        <f>I176</f>
        <v>0</v>
      </c>
      <c r="J178" s="79" t="str">
        <f t="shared" si="167"/>
        <v>175_0_140506____</v>
      </c>
      <c r="K178" s="550">
        <f t="shared" si="134"/>
        <v>0</v>
      </c>
      <c r="L178" s="10"/>
    </row>
    <row r="179" spans="1:12" ht="13.5" thickBot="1" x14ac:dyDescent="0.25">
      <c r="A179" s="521" t="str">
        <f t="shared" ref="A179" si="181">A178</f>
        <v>140506</v>
      </c>
      <c r="B179" s="436"/>
      <c r="C179" s="435"/>
      <c r="D179" s="436"/>
      <c r="E179" s="436"/>
      <c r="F179" s="440"/>
      <c r="G179" s="519"/>
      <c r="H179" s="74">
        <v>176</v>
      </c>
      <c r="I179" s="529">
        <f>I178</f>
        <v>0</v>
      </c>
      <c r="J179" s="80" t="str">
        <f t="shared" si="167"/>
        <v>176_0_140506____</v>
      </c>
      <c r="K179" s="551">
        <f t="shared" si="134"/>
        <v>0</v>
      </c>
      <c r="L179" s="10"/>
    </row>
    <row r="180" spans="1:12" x14ac:dyDescent="0.2">
      <c r="A180" s="51"/>
      <c r="B180" s="51"/>
      <c r="C180" s="51"/>
      <c r="D180" s="51"/>
      <c r="E180" s="51"/>
      <c r="F180" s="53"/>
      <c r="G180" s="516"/>
      <c r="H180" s="50"/>
      <c r="I180" s="50"/>
      <c r="J180" s="52"/>
      <c r="K180" s="52"/>
      <c r="L180" s="10"/>
    </row>
    <row r="181" spans="1:12" x14ac:dyDescent="0.2">
      <c r="A181" s="51"/>
      <c r="B181" s="51"/>
      <c r="C181" s="51"/>
      <c r="D181" s="51"/>
      <c r="E181" s="51"/>
      <c r="F181" s="53"/>
      <c r="G181" s="516"/>
      <c r="H181" s="50"/>
      <c r="I181" s="50"/>
      <c r="J181" s="52"/>
      <c r="K181" s="52"/>
      <c r="L181" s="10"/>
    </row>
    <row r="182" spans="1:12" x14ac:dyDescent="0.2">
      <c r="A182" s="51"/>
      <c r="B182" s="51"/>
      <c r="C182" s="51"/>
      <c r="D182" s="51"/>
      <c r="E182" s="51"/>
      <c r="F182" s="53"/>
      <c r="G182" s="516"/>
      <c r="H182" s="50"/>
      <c r="I182" s="50"/>
      <c r="J182" s="52"/>
      <c r="K182" s="52"/>
      <c r="L182" s="10"/>
    </row>
    <row r="183" spans="1:12" x14ac:dyDescent="0.2">
      <c r="A183" s="51"/>
      <c r="B183" s="51"/>
      <c r="C183" s="51"/>
      <c r="D183" s="51"/>
      <c r="E183" s="51"/>
      <c r="F183" s="53"/>
      <c r="G183" s="516"/>
      <c r="H183" s="50"/>
      <c r="I183" s="50"/>
      <c r="J183" s="52"/>
      <c r="K183" s="52"/>
      <c r="L183" s="10"/>
    </row>
    <row r="184" spans="1:12" x14ac:dyDescent="0.2">
      <c r="L184" s="10"/>
    </row>
  </sheetData>
  <mergeCells count="23">
    <mergeCell ref="A1:F1"/>
    <mergeCell ref="H2:K2"/>
    <mergeCell ref="H1:K1"/>
    <mergeCell ref="O8:P8"/>
    <mergeCell ref="Q8:R8"/>
    <mergeCell ref="A2:F2"/>
    <mergeCell ref="Q7:R7"/>
    <mergeCell ref="M4:N5"/>
    <mergeCell ref="M6:N6"/>
    <mergeCell ref="M7:N7"/>
    <mergeCell ref="M8:N8"/>
    <mergeCell ref="M2:T3"/>
    <mergeCell ref="O4:P5"/>
    <mergeCell ref="Q4:R5"/>
    <mergeCell ref="S4:T5"/>
    <mergeCell ref="S8:T8"/>
    <mergeCell ref="S7:T7"/>
    <mergeCell ref="O7:P7"/>
    <mergeCell ref="M16:R17"/>
    <mergeCell ref="O6:P6"/>
    <mergeCell ref="Q6:R6"/>
    <mergeCell ref="S6:T6"/>
    <mergeCell ref="M12:R1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Y34"/>
  <sheetViews>
    <sheetView zoomScaleNormal="100" workbookViewId="0">
      <selection activeCell="H37" sqref="H37"/>
    </sheetView>
  </sheetViews>
  <sheetFormatPr defaultRowHeight="12.75" x14ac:dyDescent="0.2"/>
  <cols>
    <col min="1" max="1" width="11.42578125" customWidth="1"/>
    <col min="2" max="2" width="10.7109375" customWidth="1"/>
    <col min="3" max="3" width="10.28515625" customWidth="1"/>
    <col min="4" max="4" width="12.28515625" customWidth="1"/>
    <col min="5" max="5" width="12.5703125" customWidth="1"/>
    <col min="6" max="6" width="6.7109375" customWidth="1"/>
    <col min="7" max="7" width="2.5703125" customWidth="1"/>
    <col min="9" max="9" width="7.42578125" customWidth="1"/>
    <col min="10" max="10" width="10.140625" customWidth="1"/>
    <col min="11" max="11" width="11.85546875" style="38" customWidth="1"/>
    <col min="12" max="12" width="10.85546875" style="38" customWidth="1"/>
    <col min="13" max="13" width="9" customWidth="1"/>
    <col min="14" max="14" width="9.140625" customWidth="1"/>
    <col min="15" max="15" width="19.7109375" bestFit="1" customWidth="1"/>
  </cols>
  <sheetData>
    <row r="1" spans="1:15" ht="33" customHeight="1" thickBot="1" x14ac:dyDescent="1.2">
      <c r="C1" s="854" t="s">
        <v>217</v>
      </c>
      <c r="D1" s="854"/>
      <c r="E1" s="854"/>
      <c r="F1" s="854"/>
      <c r="G1" s="854"/>
      <c r="H1" s="854"/>
      <c r="I1" s="854"/>
      <c r="J1" s="419" t="s">
        <v>208</v>
      </c>
      <c r="K1" s="383"/>
      <c r="L1" s="382"/>
      <c r="M1" s="382"/>
      <c r="N1" s="105"/>
      <c r="O1" s="101"/>
    </row>
    <row r="2" spans="1:15" ht="31.5" customHeight="1" thickBot="1" x14ac:dyDescent="0.25">
      <c r="A2" s="852" t="s">
        <v>210</v>
      </c>
      <c r="B2" s="853"/>
      <c r="C2" s="854"/>
      <c r="D2" s="854"/>
      <c r="E2" s="854"/>
      <c r="F2" s="854"/>
      <c r="G2" s="854"/>
      <c r="H2" s="854"/>
      <c r="I2" s="854"/>
      <c r="J2" s="419" t="s">
        <v>209</v>
      </c>
      <c r="K2" s="384"/>
      <c r="L2" s="385"/>
      <c r="M2" s="385"/>
      <c r="N2" s="105"/>
    </row>
    <row r="3" spans="1:15" s="38" customFormat="1" ht="12" customHeight="1" thickBot="1" x14ac:dyDescent="0.25">
      <c r="A3" s="661" t="s">
        <v>379</v>
      </c>
      <c r="B3" s="574"/>
      <c r="C3" s="574"/>
      <c r="D3" s="574"/>
      <c r="E3" s="574"/>
      <c r="F3" s="574"/>
      <c r="G3" s="574"/>
      <c r="H3" s="574"/>
      <c r="I3" s="574"/>
      <c r="J3" s="574"/>
      <c r="K3" s="574"/>
      <c r="L3" s="574"/>
      <c r="M3" s="575"/>
    </row>
    <row r="4" spans="1:15" ht="20.25" x14ac:dyDescent="0.2">
      <c r="A4" s="421" t="s">
        <v>200</v>
      </c>
      <c r="B4" s="875" t="str">
        <f>'GC&amp;LC Submissions'!C5</f>
        <v>Christine Eisenberg</v>
      </c>
      <c r="C4" s="876"/>
      <c r="D4" s="876"/>
      <c r="E4" s="876"/>
      <c r="F4" s="877"/>
      <c r="G4" s="576"/>
      <c r="H4" s="421" t="s">
        <v>182</v>
      </c>
      <c r="I4" s="422"/>
      <c r="J4" s="875" t="str">
        <f>'GC&amp;LC Submissions'!C9</f>
        <v>CLE 140509 140506 300L GC1 LC1</v>
      </c>
      <c r="K4" s="876"/>
      <c r="L4" s="876"/>
      <c r="M4" s="877"/>
      <c r="N4" s="106"/>
      <c r="O4" s="660"/>
    </row>
    <row r="5" spans="1:15" ht="20.25" x14ac:dyDescent="0.2">
      <c r="A5" s="423" t="s">
        <v>180</v>
      </c>
      <c r="B5" s="878" t="str">
        <f>'GC&amp;LC Submissions'!C6</f>
        <v>Ferm</v>
      </c>
      <c r="C5" s="879"/>
      <c r="D5" s="879"/>
      <c r="E5" s="879"/>
      <c r="F5" s="880"/>
      <c r="G5" s="576"/>
      <c r="H5" s="424" t="s">
        <v>181</v>
      </c>
      <c r="I5" s="425"/>
      <c r="J5" s="881">
        <f>'GC&amp;LC Submissions'!C10</f>
        <v>41768</v>
      </c>
      <c r="K5" s="882"/>
      <c r="L5" s="882"/>
      <c r="M5" s="883"/>
      <c r="N5" s="106"/>
    </row>
    <row r="6" spans="1:15" ht="21" customHeight="1" thickBot="1" x14ac:dyDescent="0.25">
      <c r="A6" s="426" t="s">
        <v>1</v>
      </c>
      <c r="B6" s="873" t="str">
        <f>'GC&amp;LC Submissions'!C12</f>
        <v>sAA2178</v>
      </c>
      <c r="C6" s="884"/>
      <c r="D6" s="427" t="s">
        <v>201</v>
      </c>
      <c r="E6" s="873" t="str">
        <f>'GC&amp;LC Submissions'!C11</f>
        <v>EtLaurate &amp; 50% Glucose</v>
      </c>
      <c r="F6" s="874"/>
      <c r="G6" s="576"/>
      <c r="H6" s="428" t="s">
        <v>2</v>
      </c>
      <c r="I6" s="429"/>
      <c r="J6" s="885" t="str">
        <f>'GC&amp;LC Submissions'!C7</f>
        <v>Darwin</v>
      </c>
      <c r="K6" s="886"/>
      <c r="L6" s="886"/>
      <c r="M6" s="887"/>
      <c r="N6" s="106"/>
    </row>
    <row r="7" spans="1:15" s="38" customFormat="1" ht="7.5" customHeight="1" thickBot="1" x14ac:dyDescent="0.25">
      <c r="A7" s="577"/>
      <c r="B7" s="558"/>
      <c r="C7" s="558"/>
      <c r="D7" s="558"/>
      <c r="E7" s="558"/>
      <c r="F7" s="558"/>
      <c r="G7" s="558"/>
      <c r="H7" s="558"/>
      <c r="I7" s="558"/>
      <c r="J7" s="558"/>
      <c r="K7" s="558"/>
      <c r="L7" s="558"/>
      <c r="M7" s="578"/>
    </row>
    <row r="8" spans="1:15" s="38" customFormat="1" ht="13.5" thickBot="1" x14ac:dyDescent="0.25">
      <c r="A8" s="561" t="s">
        <v>192</v>
      </c>
      <c r="B8" s="560"/>
      <c r="C8" s="855"/>
      <c r="D8" s="855"/>
      <c r="E8" s="855"/>
      <c r="F8" s="855"/>
      <c r="G8" s="855"/>
      <c r="H8" s="855"/>
      <c r="I8" s="855"/>
      <c r="J8" s="855"/>
      <c r="K8" s="855"/>
      <c r="L8" s="855"/>
      <c r="M8" s="856"/>
    </row>
    <row r="9" spans="1:15" s="38" customFormat="1" ht="12.75" customHeight="1" x14ac:dyDescent="0.2">
      <c r="A9" s="866">
        <f>'GC&amp;LC Submissions'!A27</f>
        <v>0</v>
      </c>
      <c r="B9" s="867"/>
      <c r="C9" s="867"/>
      <c r="D9" s="867"/>
      <c r="E9" s="867"/>
      <c r="F9" s="867"/>
      <c r="G9" s="867"/>
      <c r="H9" s="867"/>
      <c r="I9" s="867"/>
      <c r="J9" s="867"/>
      <c r="K9" s="867"/>
      <c r="L9" s="867"/>
      <c r="M9" s="868"/>
      <c r="N9" s="104"/>
    </row>
    <row r="10" spans="1:15" s="38" customFormat="1" ht="12.75" customHeight="1" x14ac:dyDescent="0.2">
      <c r="A10" s="869"/>
      <c r="B10" s="805"/>
      <c r="C10" s="805"/>
      <c r="D10" s="805"/>
      <c r="E10" s="805"/>
      <c r="F10" s="805"/>
      <c r="G10" s="805"/>
      <c r="H10" s="805"/>
      <c r="I10" s="805"/>
      <c r="J10" s="805"/>
      <c r="K10" s="805"/>
      <c r="L10" s="805"/>
      <c r="M10" s="806"/>
      <c r="N10" s="104"/>
    </row>
    <row r="11" spans="1:15" s="38" customFormat="1" ht="12.75" customHeight="1" thickBot="1" x14ac:dyDescent="0.25">
      <c r="A11" s="870"/>
      <c r="B11" s="871"/>
      <c r="C11" s="871"/>
      <c r="D11" s="871"/>
      <c r="E11" s="871"/>
      <c r="F11" s="871"/>
      <c r="G11" s="871"/>
      <c r="H11" s="871"/>
      <c r="I11" s="871"/>
      <c r="J11" s="871"/>
      <c r="K11" s="871"/>
      <c r="L11" s="871"/>
      <c r="M11" s="872"/>
      <c r="N11" s="104"/>
    </row>
    <row r="12" spans="1:15" s="38" customFormat="1" ht="7.5" customHeight="1" thickBot="1" x14ac:dyDescent="0.25">
      <c r="A12" s="577"/>
      <c r="B12" s="558"/>
      <c r="C12" s="558"/>
      <c r="D12" s="558"/>
      <c r="E12" s="558"/>
      <c r="F12" s="558"/>
      <c r="G12" s="558"/>
      <c r="H12" s="558"/>
      <c r="I12" s="558"/>
      <c r="J12" s="558"/>
      <c r="K12" s="558"/>
      <c r="L12" s="558"/>
      <c r="M12" s="578"/>
    </row>
    <row r="13" spans="1:15" ht="16.5" thickBot="1" x14ac:dyDescent="0.3">
      <c r="A13" s="108" t="s">
        <v>163</v>
      </c>
      <c r="B13" s="109"/>
      <c r="C13" s="109"/>
      <c r="D13" s="109"/>
      <c r="E13" s="109"/>
      <c r="F13" s="110"/>
      <c r="G13" s="558"/>
      <c r="H13" s="111" t="s">
        <v>164</v>
      </c>
      <c r="I13" s="112"/>
      <c r="J13" s="112"/>
      <c r="K13" s="112"/>
      <c r="L13" s="112"/>
      <c r="M13" s="113"/>
    </row>
    <row r="14" spans="1:15" ht="20.25" customHeight="1" x14ac:dyDescent="0.25">
      <c r="A14" s="122" t="s">
        <v>203</v>
      </c>
      <c r="B14" s="803" t="str">
        <f>'GC&amp;LC Submissions'!C15</f>
        <v>Fermentation Broth</v>
      </c>
      <c r="C14" s="803"/>
      <c r="D14" s="803"/>
      <c r="E14" s="803"/>
      <c r="F14" s="804"/>
      <c r="G14" s="579"/>
      <c r="H14" s="859"/>
      <c r="I14" s="860"/>
      <c r="J14" s="860"/>
      <c r="K14" s="860"/>
      <c r="L14" s="860"/>
      <c r="M14" s="861"/>
      <c r="N14" s="95"/>
    </row>
    <row r="15" spans="1:15" ht="20.25" x14ac:dyDescent="0.2">
      <c r="A15" s="122" t="s">
        <v>202</v>
      </c>
      <c r="B15" s="849">
        <f>'GC&amp;LC Submissions'!C14</f>
        <v>8</v>
      </c>
      <c r="C15" s="849"/>
      <c r="D15" s="123" t="s">
        <v>184</v>
      </c>
      <c r="E15" s="803" t="str">
        <f>'GC&amp;LC Submissions'!C17</f>
        <v>DARWIN</v>
      </c>
      <c r="F15" s="804"/>
      <c r="G15" s="579"/>
      <c r="H15" s="122" t="s">
        <v>202</v>
      </c>
      <c r="I15" s="123"/>
      <c r="J15" s="556">
        <f>'GC&amp;LC Submissions'!C21</f>
        <v>14</v>
      </c>
      <c r="K15" s="123" t="s">
        <v>184</v>
      </c>
      <c r="L15" s="809" t="str">
        <f>'GC&amp;LC Submissions'!C23</f>
        <v>DARWIN</v>
      </c>
      <c r="M15" s="810"/>
      <c r="N15" s="102"/>
    </row>
    <row r="16" spans="1:15" ht="20.25" x14ac:dyDescent="0.2">
      <c r="A16" s="122" t="s">
        <v>0</v>
      </c>
      <c r="B16" s="849" t="str">
        <f>'GC&amp;LC Submissions'!C16</f>
        <v>G1</v>
      </c>
      <c r="C16" s="849"/>
      <c r="D16" s="123" t="s">
        <v>162</v>
      </c>
      <c r="E16" s="805" t="str">
        <f>'GC&amp;LC Submissions'!C18</f>
        <v>0-60g/L</v>
      </c>
      <c r="F16" s="806"/>
      <c r="G16" s="579"/>
      <c r="H16" s="862" t="s">
        <v>0</v>
      </c>
      <c r="I16" s="863"/>
      <c r="J16" s="556" t="str">
        <f>'GC&amp;LC Submissions'!C22</f>
        <v>L1</v>
      </c>
      <c r="K16" s="123" t="s">
        <v>162</v>
      </c>
      <c r="L16" s="809" t="str">
        <f>'GC&amp;LC Submissions'!C24</f>
        <v>0-60g/L</v>
      </c>
      <c r="M16" s="810"/>
      <c r="N16" s="102"/>
    </row>
    <row r="17" spans="1:25" ht="21" thickBot="1" x14ac:dyDescent="0.25">
      <c r="A17" s="418" t="s">
        <v>43</v>
      </c>
      <c r="B17" s="849"/>
      <c r="C17" s="849"/>
      <c r="D17" s="123" t="s">
        <v>232</v>
      </c>
      <c r="E17" s="807">
        <f>'GC&amp;LC Submissions'!C19</f>
        <v>0</v>
      </c>
      <c r="F17" s="808"/>
      <c r="G17" s="579"/>
      <c r="H17" s="420" t="s">
        <v>43</v>
      </c>
      <c r="I17" s="125"/>
      <c r="J17" s="124"/>
      <c r="K17" s="864"/>
      <c r="L17" s="864"/>
      <c r="M17" s="865"/>
      <c r="N17" s="102"/>
    </row>
    <row r="18" spans="1:25" ht="11.25" customHeight="1" thickBot="1" x14ac:dyDescent="0.25">
      <c r="A18" s="118"/>
      <c r="B18" s="26"/>
      <c r="C18" s="26"/>
      <c r="D18" s="26"/>
      <c r="E18" s="26"/>
      <c r="F18" s="107"/>
      <c r="G18" s="579"/>
      <c r="H18" s="558"/>
      <c r="I18" s="558"/>
      <c r="J18" s="843"/>
      <c r="K18" s="843"/>
      <c r="L18" s="843"/>
      <c r="M18" s="844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</row>
    <row r="19" spans="1:25" ht="16.5" customHeight="1" thickBot="1" x14ac:dyDescent="0.25">
      <c r="A19" s="97"/>
      <c r="B19" s="652" t="s">
        <v>139</v>
      </c>
      <c r="C19" s="510" t="s">
        <v>140</v>
      </c>
      <c r="D19" s="656" t="s">
        <v>139</v>
      </c>
      <c r="E19" s="511" t="s">
        <v>140</v>
      </c>
      <c r="F19" s="98"/>
      <c r="G19" s="558"/>
      <c r="H19" s="562" t="s">
        <v>213</v>
      </c>
      <c r="I19" s="563"/>
      <c r="J19" s="857"/>
      <c r="K19" s="857"/>
      <c r="L19" s="857"/>
      <c r="M19" s="858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</row>
    <row r="20" spans="1:25" ht="12.75" customHeight="1" x14ac:dyDescent="0.2">
      <c r="A20" s="97"/>
      <c r="B20" s="653">
        <f>'GC List'!U4</f>
        <v>0</v>
      </c>
      <c r="C20" s="629">
        <f>'GC List'!V4</f>
        <v>0</v>
      </c>
      <c r="D20" s="657">
        <f>'GC List'!U9</f>
        <v>0</v>
      </c>
      <c r="E20" s="630">
        <f>'GC List'!V9</f>
        <v>0</v>
      </c>
      <c r="F20" s="98"/>
      <c r="G20" s="558"/>
      <c r="H20" s="603"/>
      <c r="I20" s="604"/>
      <c r="J20" s="604"/>
      <c r="K20" s="604"/>
      <c r="L20" s="604"/>
      <c r="M20" s="605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</row>
    <row r="21" spans="1:25" x14ac:dyDescent="0.2">
      <c r="A21" s="97"/>
      <c r="B21" s="654">
        <f>'GC List'!U5</f>
        <v>0</v>
      </c>
      <c r="C21" s="631">
        <f>'GC List'!V5</f>
        <v>0</v>
      </c>
      <c r="D21" s="658">
        <f>'GC List'!U10</f>
        <v>0</v>
      </c>
      <c r="E21" s="632">
        <f>'GC List'!V10</f>
        <v>0</v>
      </c>
      <c r="F21" s="98"/>
      <c r="G21" s="558"/>
      <c r="H21" s="606"/>
      <c r="I21" s="607"/>
      <c r="J21" s="607"/>
      <c r="K21" s="607"/>
      <c r="L21" s="607"/>
      <c r="M21" s="608"/>
    </row>
    <row r="22" spans="1:25" x14ac:dyDescent="0.2">
      <c r="A22" s="97"/>
      <c r="B22" s="654">
        <f>'GC List'!U6</f>
        <v>0</v>
      </c>
      <c r="C22" s="631">
        <f>'GC List'!V6</f>
        <v>0</v>
      </c>
      <c r="D22" s="658">
        <f>'GC List'!U11</f>
        <v>0</v>
      </c>
      <c r="E22" s="632">
        <f>'GC List'!V11</f>
        <v>0</v>
      </c>
      <c r="F22" s="98"/>
      <c r="G22" s="558"/>
      <c r="H22" s="606"/>
      <c r="I22" s="607"/>
      <c r="J22" s="607"/>
      <c r="K22" s="607"/>
      <c r="L22" s="607"/>
      <c r="M22" s="608"/>
    </row>
    <row r="23" spans="1:25" x14ac:dyDescent="0.2">
      <c r="A23" s="97"/>
      <c r="B23" s="654">
        <f>'GC List'!U7</f>
        <v>0</v>
      </c>
      <c r="C23" s="631">
        <f>'GC List'!V7</f>
        <v>0</v>
      </c>
      <c r="D23" s="658">
        <f>'GC List'!U12</f>
        <v>0</v>
      </c>
      <c r="E23" s="632">
        <f>'GC List'!V12</f>
        <v>0</v>
      </c>
      <c r="F23" s="98"/>
      <c r="G23" s="558"/>
      <c r="H23" s="606"/>
      <c r="I23" s="607"/>
      <c r="J23" s="607"/>
      <c r="K23" s="607"/>
      <c r="L23" s="607"/>
      <c r="M23" s="608"/>
    </row>
    <row r="24" spans="1:25" ht="13.5" thickBot="1" x14ac:dyDescent="0.25">
      <c r="A24" s="97"/>
      <c r="B24" s="655">
        <f>'GC List'!U8</f>
        <v>0</v>
      </c>
      <c r="C24" s="633">
        <f>'GC List'!V8</f>
        <v>0</v>
      </c>
      <c r="D24" s="658">
        <f>'GC List'!U13</f>
        <v>0</v>
      </c>
      <c r="E24" s="632">
        <f>'GC List'!V13</f>
        <v>0</v>
      </c>
      <c r="F24" s="98"/>
      <c r="G24" s="558"/>
      <c r="H24" s="606"/>
      <c r="I24" s="607"/>
      <c r="J24" s="607"/>
      <c r="K24" s="607"/>
      <c r="L24" s="607"/>
      <c r="M24" s="608"/>
    </row>
    <row r="25" spans="1:25" s="38" customFormat="1" ht="15.75" thickBot="1" x14ac:dyDescent="0.25">
      <c r="A25" s="119"/>
      <c r="B25" s="120"/>
      <c r="C25" s="121"/>
      <c r="D25" s="120"/>
      <c r="E25" s="120"/>
      <c r="F25" s="99"/>
      <c r="G25" s="558"/>
      <c r="H25" s="609"/>
      <c r="I25" s="610"/>
      <c r="J25" s="610"/>
      <c r="K25" s="610"/>
      <c r="L25" s="610"/>
      <c r="M25" s="611"/>
    </row>
    <row r="26" spans="1:25" s="38" customFormat="1" ht="7.5" customHeight="1" thickBot="1" x14ac:dyDescent="0.25">
      <c r="A26" s="577"/>
      <c r="B26" s="558"/>
      <c r="C26" s="558"/>
      <c r="D26" s="558"/>
      <c r="E26" s="558"/>
      <c r="F26" s="558"/>
      <c r="G26" s="558"/>
      <c r="H26" s="558"/>
      <c r="I26" s="558"/>
      <c r="J26" s="558"/>
      <c r="K26" s="558"/>
      <c r="L26" s="558"/>
      <c r="M26" s="578"/>
    </row>
    <row r="27" spans="1:25" ht="13.5" thickBot="1" x14ac:dyDescent="0.25">
      <c r="A27" s="837" t="s">
        <v>134</v>
      </c>
      <c r="B27" s="838"/>
      <c r="C27" s="115" t="s">
        <v>136</v>
      </c>
      <c r="D27" s="116" t="s">
        <v>207</v>
      </c>
      <c r="E27" s="634" t="s">
        <v>214</v>
      </c>
      <c r="F27" s="635"/>
      <c r="G27" s="568"/>
      <c r="H27" s="554" t="s">
        <v>211</v>
      </c>
      <c r="I27" s="636" t="s">
        <v>215</v>
      </c>
      <c r="J27" s="637"/>
      <c r="K27" s="568"/>
      <c r="L27" s="850" t="s">
        <v>212</v>
      </c>
      <c r="M27" s="851"/>
    </row>
    <row r="28" spans="1:25" s="38" customFormat="1" x14ac:dyDescent="0.2">
      <c r="A28" s="845" t="s">
        <v>204</v>
      </c>
      <c r="B28" s="846"/>
      <c r="C28" s="815"/>
      <c r="D28" s="835"/>
      <c r="E28" s="811"/>
      <c r="F28" s="812"/>
      <c r="G28" s="568"/>
      <c r="H28" s="815"/>
      <c r="I28" s="817"/>
      <c r="J28" s="818"/>
      <c r="K28" s="568"/>
      <c r="L28" s="815"/>
      <c r="M28" s="821"/>
    </row>
    <row r="29" spans="1:25" ht="12.75" customHeight="1" thickBot="1" x14ac:dyDescent="0.25">
      <c r="A29" s="847"/>
      <c r="B29" s="848"/>
      <c r="C29" s="816"/>
      <c r="D29" s="836"/>
      <c r="E29" s="813"/>
      <c r="F29" s="814"/>
      <c r="G29" s="568"/>
      <c r="H29" s="816"/>
      <c r="I29" s="819"/>
      <c r="J29" s="820"/>
      <c r="K29" s="568"/>
      <c r="L29" s="816"/>
      <c r="M29" s="822"/>
    </row>
    <row r="30" spans="1:25" s="38" customFormat="1" ht="16.5" thickBot="1" x14ac:dyDescent="0.25">
      <c r="A30" s="451" t="s">
        <v>205</v>
      </c>
      <c r="B30" s="452"/>
      <c r="C30" s="571"/>
      <c r="D30" s="572"/>
      <c r="E30" s="841"/>
      <c r="F30" s="842"/>
      <c r="G30" s="569"/>
      <c r="H30" s="571"/>
      <c r="I30" s="823"/>
      <c r="J30" s="824"/>
      <c r="K30" s="569"/>
      <c r="L30" s="839"/>
      <c r="M30" s="840"/>
    </row>
    <row r="31" spans="1:25" ht="18" x14ac:dyDescent="0.2">
      <c r="A31" s="564" t="s">
        <v>206</v>
      </c>
      <c r="B31" s="565"/>
      <c r="C31" s="114"/>
      <c r="D31" s="570"/>
      <c r="E31" s="831"/>
      <c r="F31" s="832"/>
      <c r="G31" s="559"/>
      <c r="H31" s="573"/>
      <c r="I31" s="825"/>
      <c r="J31" s="826"/>
      <c r="K31" s="559"/>
      <c r="L31" s="833"/>
      <c r="M31" s="834"/>
      <c r="N31" s="38"/>
    </row>
    <row r="32" spans="1:25" ht="12" customHeight="1" thickBot="1" x14ac:dyDescent="0.25">
      <c r="A32" s="566"/>
      <c r="B32" s="567"/>
      <c r="C32" s="557"/>
      <c r="D32" s="117"/>
      <c r="E32" s="827"/>
      <c r="F32" s="828"/>
      <c r="G32" s="580"/>
      <c r="H32" s="555"/>
      <c r="I32" s="829"/>
      <c r="J32" s="830"/>
      <c r="K32" s="580"/>
      <c r="L32" s="801"/>
      <c r="M32" s="802"/>
      <c r="N32" s="38"/>
      <c r="O32" s="38"/>
    </row>
    <row r="33" spans="9:15" x14ac:dyDescent="0.2">
      <c r="I33" s="38"/>
      <c r="J33" s="38"/>
      <c r="N33" s="38"/>
      <c r="O33" s="38"/>
    </row>
    <row r="34" spans="9:15" x14ac:dyDescent="0.2">
      <c r="M34" s="38"/>
      <c r="N34" s="38"/>
      <c r="O34" s="38"/>
    </row>
  </sheetData>
  <mergeCells count="43">
    <mergeCell ref="A2:B2"/>
    <mergeCell ref="C1:I2"/>
    <mergeCell ref="C8:M8"/>
    <mergeCell ref="J19:M19"/>
    <mergeCell ref="H14:M14"/>
    <mergeCell ref="H16:I16"/>
    <mergeCell ref="K17:M17"/>
    <mergeCell ref="B15:C15"/>
    <mergeCell ref="A9:M11"/>
    <mergeCell ref="E6:F6"/>
    <mergeCell ref="B4:F4"/>
    <mergeCell ref="B5:F5"/>
    <mergeCell ref="J4:M4"/>
    <mergeCell ref="J5:M5"/>
    <mergeCell ref="B6:C6"/>
    <mergeCell ref="J6:M6"/>
    <mergeCell ref="C28:C29"/>
    <mergeCell ref="D28:D29"/>
    <mergeCell ref="B14:F14"/>
    <mergeCell ref="A27:B27"/>
    <mergeCell ref="L30:M30"/>
    <mergeCell ref="E30:F30"/>
    <mergeCell ref="J18:M18"/>
    <mergeCell ref="A28:B29"/>
    <mergeCell ref="B16:C16"/>
    <mergeCell ref="B17:C17"/>
    <mergeCell ref="L27:M27"/>
    <mergeCell ref="L32:M32"/>
    <mergeCell ref="E15:F15"/>
    <mergeCell ref="E16:F16"/>
    <mergeCell ref="E17:F17"/>
    <mergeCell ref="L15:M15"/>
    <mergeCell ref="L16:M16"/>
    <mergeCell ref="E28:F29"/>
    <mergeCell ref="H28:H29"/>
    <mergeCell ref="I28:J29"/>
    <mergeCell ref="L28:M29"/>
    <mergeCell ref="I30:J30"/>
    <mergeCell ref="I31:J31"/>
    <mergeCell ref="E32:F32"/>
    <mergeCell ref="I32:J32"/>
    <mergeCell ref="E31:F31"/>
    <mergeCell ref="L31:M31"/>
  </mergeCells>
  <pageMargins left="0.7" right="0.7" top="0.75" bottom="0.75" header="0.3" footer="0.3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2"/>
  <sheetViews>
    <sheetView zoomScaleNormal="100" workbookViewId="0">
      <selection activeCell="I27" sqref="I27"/>
    </sheetView>
  </sheetViews>
  <sheetFormatPr defaultRowHeight="12.75" x14ac:dyDescent="0.2"/>
  <sheetData>
    <row r="1" spans="1:10" x14ac:dyDescent="0.2">
      <c r="A1" s="888" t="s">
        <v>298</v>
      </c>
      <c r="B1" s="889"/>
      <c r="C1" s="889"/>
      <c r="D1" s="889"/>
      <c r="E1" s="889"/>
      <c r="F1" s="889"/>
      <c r="G1" s="889"/>
      <c r="H1" s="889"/>
      <c r="I1" s="889"/>
      <c r="J1" s="890"/>
    </row>
    <row r="2" spans="1:10" ht="13.5" thickBot="1" x14ac:dyDescent="0.25">
      <c r="A2" s="891"/>
      <c r="B2" s="892"/>
      <c r="C2" s="892"/>
      <c r="D2" s="892"/>
      <c r="E2" s="892"/>
      <c r="F2" s="892"/>
      <c r="G2" s="892"/>
      <c r="H2" s="892"/>
      <c r="I2" s="892"/>
      <c r="J2" s="893"/>
    </row>
  </sheetData>
  <customSheetViews>
    <customSheetView guid="{5E68BFAA-02A3-468A-8EFD-948021A5A5EC}">
      <selection activeCell="C47" sqref="C47"/>
      <pageMargins left="0.7" right="0.7" top="0.75" bottom="0.75" header="0.3" footer="0.3"/>
    </customSheetView>
  </customSheetViews>
  <mergeCells count="1">
    <mergeCell ref="A1:J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AW100"/>
  <sheetViews>
    <sheetView zoomScale="70" zoomScaleNormal="70" workbookViewId="0">
      <selection activeCell="A3" sqref="A3"/>
    </sheetView>
  </sheetViews>
  <sheetFormatPr defaultRowHeight="12.75" x14ac:dyDescent="0.2"/>
  <cols>
    <col min="1" max="1" width="15.140625" style="161" customWidth="1"/>
    <col min="2" max="2" width="13.5703125" style="161" customWidth="1"/>
    <col min="3" max="3" width="19.7109375" style="161" customWidth="1"/>
    <col min="4" max="4" width="14.28515625" style="161" customWidth="1"/>
    <col min="5" max="6" width="9.140625" style="161"/>
    <col min="7" max="7" width="12.85546875" style="161" customWidth="1"/>
    <col min="8" max="8" width="37.85546875" style="161" customWidth="1"/>
    <col min="9" max="9" width="15.7109375" style="161" customWidth="1"/>
    <col min="10" max="10" width="11.85546875" style="161" customWidth="1"/>
    <col min="11" max="12" width="9.140625" style="161"/>
    <col min="13" max="13" width="14.42578125" style="161" customWidth="1"/>
    <col min="14" max="14" width="13" style="161" customWidth="1"/>
    <col min="15" max="15" width="15.42578125" style="161" customWidth="1"/>
    <col min="16" max="16" width="33" style="161" customWidth="1"/>
    <col min="17" max="17" width="11.42578125" style="161" customWidth="1"/>
    <col min="18" max="18" width="12.42578125" style="161" customWidth="1"/>
    <col min="19" max="19" width="24" style="161" customWidth="1"/>
    <col min="20" max="20" width="9.140625" style="161"/>
    <col min="21" max="21" width="8.85546875" style="161" customWidth="1"/>
    <col min="22" max="22" width="9.140625" style="161"/>
    <col min="23" max="23" width="31.5703125" style="161" customWidth="1"/>
    <col min="24" max="27" width="9.140625" style="161"/>
    <col min="28" max="28" width="28.5703125" style="161" customWidth="1"/>
    <col min="29" max="47" width="9.140625" style="161"/>
    <col min="48" max="49" width="10.42578125" style="161" bestFit="1" customWidth="1"/>
    <col min="50" max="16384" width="9.140625" style="161"/>
  </cols>
  <sheetData>
    <row r="1" spans="1:23" s="625" customFormat="1" ht="30.75" x14ac:dyDescent="0.45">
      <c r="A1" s="625" t="s">
        <v>377</v>
      </c>
    </row>
    <row r="2" spans="1:23" s="625" customFormat="1" ht="12" customHeight="1" thickBot="1" x14ac:dyDescent="0.5"/>
    <row r="3" spans="1:23" s="265" customFormat="1" ht="24" thickBot="1" x14ac:dyDescent="0.4">
      <c r="A3" s="430" t="s">
        <v>27</v>
      </c>
      <c r="B3" s="264" t="s">
        <v>161</v>
      </c>
      <c r="C3" s="896"/>
      <c r="D3" s="896"/>
      <c r="E3" s="896"/>
      <c r="H3" s="430" t="s">
        <v>27</v>
      </c>
      <c r="I3" s="264" t="s">
        <v>161</v>
      </c>
      <c r="J3" s="896"/>
      <c r="K3" s="896"/>
      <c r="L3" s="896"/>
      <c r="P3" s="266" t="s">
        <v>7</v>
      </c>
      <c r="W3" s="266" t="s">
        <v>8</v>
      </c>
    </row>
    <row r="4" spans="1:23" x14ac:dyDescent="0.2">
      <c r="F4" s="162"/>
      <c r="M4" s="162"/>
    </row>
    <row r="5" spans="1:23" x14ac:dyDescent="0.2">
      <c r="F5" s="162"/>
      <c r="M5" s="162"/>
    </row>
    <row r="6" spans="1:23" x14ac:dyDescent="0.2">
      <c r="F6" s="162"/>
      <c r="M6" s="162"/>
    </row>
    <row r="7" spans="1:23" x14ac:dyDescent="0.2">
      <c r="F7" s="162"/>
      <c r="M7" s="162"/>
    </row>
    <row r="8" spans="1:23" x14ac:dyDescent="0.2">
      <c r="F8" s="162"/>
      <c r="M8" s="162"/>
    </row>
    <row r="9" spans="1:23" x14ac:dyDescent="0.2">
      <c r="F9" s="162"/>
      <c r="M9" s="162"/>
    </row>
    <row r="10" spans="1:23" x14ac:dyDescent="0.2">
      <c r="F10" s="162"/>
      <c r="M10" s="162"/>
    </row>
    <row r="11" spans="1:23" x14ac:dyDescent="0.2">
      <c r="F11" s="162"/>
      <c r="M11" s="162"/>
    </row>
    <row r="12" spans="1:23" x14ac:dyDescent="0.2">
      <c r="F12" s="162"/>
      <c r="M12" s="162"/>
    </row>
    <row r="13" spans="1:23" x14ac:dyDescent="0.2">
      <c r="F13" s="162"/>
      <c r="M13" s="162"/>
    </row>
    <row r="14" spans="1:23" x14ac:dyDescent="0.2">
      <c r="F14" s="162"/>
      <c r="M14" s="162"/>
    </row>
    <row r="15" spans="1:23" x14ac:dyDescent="0.2">
      <c r="F15" s="162"/>
      <c r="M15" s="162"/>
    </row>
    <row r="16" spans="1:23" x14ac:dyDescent="0.2">
      <c r="F16" s="162"/>
      <c r="M16" s="162"/>
    </row>
    <row r="17" spans="6:13" x14ac:dyDescent="0.2">
      <c r="F17" s="162"/>
      <c r="M17" s="162"/>
    </row>
    <row r="18" spans="6:13" x14ac:dyDescent="0.2">
      <c r="F18" s="162"/>
      <c r="M18" s="162"/>
    </row>
    <row r="19" spans="6:13" x14ac:dyDescent="0.2">
      <c r="F19" s="162"/>
      <c r="M19" s="162"/>
    </row>
    <row r="20" spans="6:13" x14ac:dyDescent="0.2">
      <c r="F20" s="162"/>
      <c r="M20" s="162"/>
    </row>
    <row r="21" spans="6:13" x14ac:dyDescent="0.2">
      <c r="F21" s="162"/>
      <c r="M21" s="162"/>
    </row>
    <row r="22" spans="6:13" x14ac:dyDescent="0.2">
      <c r="F22" s="162"/>
      <c r="M22" s="162"/>
    </row>
    <row r="23" spans="6:13" x14ac:dyDescent="0.2">
      <c r="F23" s="162"/>
      <c r="M23" s="162"/>
    </row>
    <row r="24" spans="6:13" x14ac:dyDescent="0.2">
      <c r="F24" s="162"/>
      <c r="M24" s="162"/>
    </row>
    <row r="25" spans="6:13" x14ac:dyDescent="0.2">
      <c r="F25" s="162"/>
      <c r="M25" s="162"/>
    </row>
    <row r="26" spans="6:13" x14ac:dyDescent="0.2">
      <c r="F26" s="162"/>
      <c r="M26" s="162"/>
    </row>
    <row r="27" spans="6:13" x14ac:dyDescent="0.2">
      <c r="F27" s="162"/>
      <c r="M27" s="162"/>
    </row>
    <row r="28" spans="6:13" x14ac:dyDescent="0.2">
      <c r="F28" s="162"/>
      <c r="M28" s="162"/>
    </row>
    <row r="29" spans="6:13" x14ac:dyDescent="0.2">
      <c r="F29" s="162"/>
      <c r="M29" s="162"/>
    </row>
    <row r="30" spans="6:13" x14ac:dyDescent="0.2">
      <c r="F30" s="162"/>
      <c r="M30" s="162"/>
    </row>
    <row r="31" spans="6:13" x14ac:dyDescent="0.2">
      <c r="F31" s="162"/>
      <c r="M31" s="162"/>
    </row>
    <row r="32" spans="6:13" x14ac:dyDescent="0.2">
      <c r="F32" s="162"/>
      <c r="M32" s="162"/>
    </row>
    <row r="33" spans="6:13" x14ac:dyDescent="0.2">
      <c r="F33" s="162"/>
      <c r="M33" s="162"/>
    </row>
    <row r="34" spans="6:13" x14ac:dyDescent="0.2">
      <c r="F34" s="162"/>
      <c r="M34" s="162"/>
    </row>
    <row r="35" spans="6:13" x14ac:dyDescent="0.2">
      <c r="F35" s="162"/>
      <c r="M35" s="162"/>
    </row>
    <row r="36" spans="6:13" x14ac:dyDescent="0.2">
      <c r="F36" s="162"/>
      <c r="M36" s="162"/>
    </row>
    <row r="37" spans="6:13" x14ac:dyDescent="0.2">
      <c r="F37" s="162"/>
      <c r="M37" s="162"/>
    </row>
    <row r="38" spans="6:13" x14ac:dyDescent="0.2">
      <c r="F38" s="162"/>
      <c r="M38" s="162"/>
    </row>
    <row r="39" spans="6:13" x14ac:dyDescent="0.2">
      <c r="F39" s="162"/>
      <c r="M39" s="162"/>
    </row>
    <row r="40" spans="6:13" x14ac:dyDescent="0.2">
      <c r="F40" s="162"/>
      <c r="M40" s="162"/>
    </row>
    <row r="41" spans="6:13" x14ac:dyDescent="0.2">
      <c r="F41" s="162"/>
      <c r="M41" s="162"/>
    </row>
    <row r="42" spans="6:13" x14ac:dyDescent="0.2">
      <c r="F42" s="162"/>
      <c r="M42" s="162"/>
    </row>
    <row r="43" spans="6:13" x14ac:dyDescent="0.2">
      <c r="F43" s="162"/>
      <c r="M43" s="162"/>
    </row>
    <row r="44" spans="6:13" x14ac:dyDescent="0.2">
      <c r="F44" s="162"/>
      <c r="M44" s="162"/>
    </row>
    <row r="45" spans="6:13" x14ac:dyDescent="0.2">
      <c r="F45" s="162"/>
      <c r="M45" s="162"/>
    </row>
    <row r="46" spans="6:13" x14ac:dyDescent="0.2">
      <c r="F46" s="162"/>
      <c r="M46" s="162"/>
    </row>
    <row r="47" spans="6:13" x14ac:dyDescent="0.2">
      <c r="F47" s="162"/>
      <c r="M47" s="162"/>
    </row>
    <row r="48" spans="6:13" x14ac:dyDescent="0.2">
      <c r="F48" s="162"/>
      <c r="M48" s="162"/>
    </row>
    <row r="49" spans="1:23" x14ac:dyDescent="0.2">
      <c r="F49" s="162"/>
      <c r="M49" s="162"/>
    </row>
    <row r="50" spans="1:23" x14ac:dyDescent="0.2">
      <c r="F50" s="162"/>
      <c r="M50" s="162"/>
    </row>
    <row r="51" spans="1:23" x14ac:dyDescent="0.2">
      <c r="F51" s="162"/>
      <c r="M51" s="162"/>
    </row>
    <row r="52" spans="1:23" x14ac:dyDescent="0.2">
      <c r="F52" s="162"/>
      <c r="M52" s="162"/>
    </row>
    <row r="53" spans="1:23" x14ac:dyDescent="0.2">
      <c r="F53" s="162"/>
      <c r="M53" s="162"/>
    </row>
    <row r="54" spans="1:23" x14ac:dyDescent="0.2">
      <c r="F54" s="162"/>
      <c r="M54" s="162"/>
    </row>
    <row r="55" spans="1:23" x14ac:dyDescent="0.2">
      <c r="F55" s="162"/>
      <c r="M55" s="162"/>
    </row>
    <row r="56" spans="1:23" x14ac:dyDescent="0.2">
      <c r="F56" s="162"/>
      <c r="M56" s="162"/>
    </row>
    <row r="57" spans="1:23" x14ac:dyDescent="0.2">
      <c r="F57" s="162"/>
      <c r="M57" s="162"/>
    </row>
    <row r="58" spans="1:23" x14ac:dyDescent="0.2">
      <c r="F58" s="162"/>
      <c r="M58" s="162"/>
    </row>
    <row r="59" spans="1:23" x14ac:dyDescent="0.2">
      <c r="F59" s="162"/>
      <c r="M59" s="162"/>
    </row>
    <row r="60" spans="1:23" x14ac:dyDescent="0.2">
      <c r="A60" s="163"/>
      <c r="B60" s="163"/>
      <c r="C60" s="163"/>
      <c r="D60" s="163"/>
      <c r="E60" s="163"/>
      <c r="F60" s="164"/>
      <c r="M60" s="162"/>
    </row>
    <row r="61" spans="1:23" x14ac:dyDescent="0.2">
      <c r="A61" s="238"/>
      <c r="B61" s="238"/>
      <c r="C61" s="238"/>
      <c r="D61" s="238"/>
      <c r="E61" s="238"/>
      <c r="F61" s="238"/>
    </row>
    <row r="62" spans="1:23" ht="13.5" thickBot="1" x14ac:dyDescent="0.25">
      <c r="A62" s="238"/>
      <c r="B62" s="238"/>
      <c r="C62" s="238"/>
      <c r="D62" s="238"/>
      <c r="E62" s="238"/>
      <c r="F62" s="238"/>
    </row>
    <row r="63" spans="1:23" ht="13.5" thickBot="1" x14ac:dyDescent="0.25">
      <c r="A63" s="897" t="s">
        <v>278</v>
      </c>
      <c r="B63" s="898"/>
      <c r="C63" s="898"/>
      <c r="D63" s="898"/>
      <c r="E63" s="899"/>
      <c r="F63" s="165"/>
      <c r="G63" s="900" t="s">
        <v>287</v>
      </c>
      <c r="H63" s="901"/>
      <c r="I63" s="901"/>
      <c r="J63" s="901"/>
      <c r="K63" s="902"/>
      <c r="M63" s="909" t="s">
        <v>296</v>
      </c>
      <c r="N63" s="910"/>
      <c r="O63" s="910"/>
      <c r="P63" s="910"/>
      <c r="Q63" s="911"/>
      <c r="S63" s="909" t="s">
        <v>378</v>
      </c>
      <c r="T63" s="910"/>
      <c r="U63" s="910"/>
      <c r="V63" s="910"/>
      <c r="W63" s="911"/>
    </row>
    <row r="64" spans="1:23" x14ac:dyDescent="0.2">
      <c r="A64" s="166" t="s">
        <v>286</v>
      </c>
      <c r="B64" s="167" t="s">
        <v>284</v>
      </c>
      <c r="C64" s="168" t="s">
        <v>178</v>
      </c>
      <c r="D64" s="169" t="s">
        <v>285</v>
      </c>
      <c r="E64" s="170" t="s">
        <v>160</v>
      </c>
      <c r="F64" s="239"/>
      <c r="G64" s="171" t="s">
        <v>286</v>
      </c>
      <c r="H64" s="172" t="s">
        <v>284</v>
      </c>
      <c r="I64" s="173" t="s">
        <v>178</v>
      </c>
      <c r="J64" s="174" t="s">
        <v>285</v>
      </c>
      <c r="K64" s="175" t="s">
        <v>160</v>
      </c>
      <c r="M64" s="176" t="s">
        <v>286</v>
      </c>
      <c r="N64" s="177" t="s">
        <v>284</v>
      </c>
      <c r="O64" s="178" t="s">
        <v>178</v>
      </c>
      <c r="P64" s="179" t="s">
        <v>285</v>
      </c>
      <c r="Q64" s="180" t="s">
        <v>160</v>
      </c>
      <c r="S64" s="176" t="s">
        <v>286</v>
      </c>
      <c r="T64" s="177" t="s">
        <v>284</v>
      </c>
      <c r="U64" s="178" t="s">
        <v>178</v>
      </c>
      <c r="V64" s="179" t="s">
        <v>285</v>
      </c>
      <c r="W64" s="180" t="s">
        <v>160</v>
      </c>
    </row>
    <row r="65" spans="1:23" ht="13.5" thickBot="1" x14ac:dyDescent="0.25">
      <c r="A65" s="181"/>
      <c r="B65" s="182" t="s">
        <v>275</v>
      </c>
      <c r="C65" s="183" t="s">
        <v>275</v>
      </c>
      <c r="D65" s="184" t="s">
        <v>277</v>
      </c>
      <c r="E65" s="185"/>
      <c r="F65" s="163"/>
      <c r="G65" s="186"/>
      <c r="H65" s="187" t="s">
        <v>275</v>
      </c>
      <c r="I65" s="188" t="s">
        <v>275</v>
      </c>
      <c r="J65" s="189" t="s">
        <v>277</v>
      </c>
      <c r="K65" s="190"/>
      <c r="M65" s="191"/>
      <c r="N65" s="192" t="s">
        <v>275</v>
      </c>
      <c r="O65" s="193" t="s">
        <v>275</v>
      </c>
      <c r="P65" s="194" t="s">
        <v>277</v>
      </c>
      <c r="Q65" s="195"/>
      <c r="S65" s="191"/>
      <c r="T65" s="192" t="s">
        <v>275</v>
      </c>
      <c r="U65" s="193" t="s">
        <v>275</v>
      </c>
      <c r="V65" s="194" t="s">
        <v>277</v>
      </c>
      <c r="W65" s="195"/>
    </row>
    <row r="66" spans="1:23" x14ac:dyDescent="0.2">
      <c r="A66" s="196" t="s">
        <v>279</v>
      </c>
      <c r="B66" s="197"/>
      <c r="C66" s="198"/>
      <c r="D66" s="199" t="e">
        <f>(B66-C66)/C66</f>
        <v>#DIV/0!</v>
      </c>
      <c r="E66" s="581"/>
      <c r="F66" s="163"/>
      <c r="G66" s="196" t="s">
        <v>279</v>
      </c>
      <c r="H66" s="592"/>
      <c r="I66" s="198"/>
      <c r="J66" s="200" t="e">
        <f>(H66-I66)/I66</f>
        <v>#DIV/0!</v>
      </c>
      <c r="K66" s="597"/>
      <c r="M66" s="196" t="s">
        <v>279</v>
      </c>
      <c r="N66" s="592"/>
      <c r="O66" s="201"/>
      <c r="P66" s="199" t="e">
        <f>(N66-O66)/O66</f>
        <v>#DIV/0!</v>
      </c>
      <c r="Q66" s="597"/>
      <c r="S66" s="196" t="s">
        <v>279</v>
      </c>
      <c r="T66" s="592"/>
      <c r="U66" s="201"/>
      <c r="V66" s="199" t="e">
        <f>(T66-U66)/U66</f>
        <v>#DIV/0!</v>
      </c>
      <c r="W66" s="597"/>
    </row>
    <row r="67" spans="1:23" x14ac:dyDescent="0.2">
      <c r="A67" s="202" t="s">
        <v>280</v>
      </c>
      <c r="B67" s="203"/>
      <c r="C67" s="204">
        <f>C66</f>
        <v>0</v>
      </c>
      <c r="D67" s="205" t="e">
        <f t="shared" ref="D67:D71" si="0">(B67-C67)/C67</f>
        <v>#DIV/0!</v>
      </c>
      <c r="E67" s="582"/>
      <c r="F67" s="163"/>
      <c r="G67" s="202" t="s">
        <v>280</v>
      </c>
      <c r="H67" s="593"/>
      <c r="I67" s="204">
        <f>I66</f>
        <v>0</v>
      </c>
      <c r="J67" s="594" t="e">
        <f t="shared" ref="J67:J71" si="1">(H67-I67)/I67</f>
        <v>#DIV/0!</v>
      </c>
      <c r="K67" s="598"/>
      <c r="M67" s="202" t="s">
        <v>280</v>
      </c>
      <c r="N67" s="593"/>
      <c r="O67" s="204">
        <f>O66</f>
        <v>0</v>
      </c>
      <c r="P67" s="600" t="e">
        <f t="shared" ref="P67:P71" si="2">(N67-O67)/O67</f>
        <v>#DIV/0!</v>
      </c>
      <c r="Q67" s="598"/>
      <c r="S67" s="202" t="s">
        <v>280</v>
      </c>
      <c r="T67" s="593"/>
      <c r="U67" s="204">
        <f>U66</f>
        <v>0</v>
      </c>
      <c r="V67" s="600" t="e">
        <f t="shared" ref="V67:V71" si="3">(T67-U67)/U67</f>
        <v>#DIV/0!</v>
      </c>
      <c r="W67" s="598"/>
    </row>
    <row r="68" spans="1:23" x14ac:dyDescent="0.2">
      <c r="A68" s="202" t="s">
        <v>281</v>
      </c>
      <c r="B68" s="203"/>
      <c r="C68" s="204">
        <f>C66</f>
        <v>0</v>
      </c>
      <c r="D68" s="205" t="e">
        <f t="shared" si="0"/>
        <v>#DIV/0!</v>
      </c>
      <c r="E68" s="582"/>
      <c r="F68" s="163"/>
      <c r="G68" s="202" t="s">
        <v>281</v>
      </c>
      <c r="H68" s="593"/>
      <c r="I68" s="204">
        <f>I66</f>
        <v>0</v>
      </c>
      <c r="J68" s="594" t="e">
        <f t="shared" si="1"/>
        <v>#DIV/0!</v>
      </c>
      <c r="K68" s="598"/>
      <c r="M68" s="202" t="s">
        <v>281</v>
      </c>
      <c r="N68" s="593"/>
      <c r="O68" s="204">
        <f>O66</f>
        <v>0</v>
      </c>
      <c r="P68" s="600" t="e">
        <f t="shared" si="2"/>
        <v>#DIV/0!</v>
      </c>
      <c r="Q68" s="598"/>
      <c r="S68" s="202" t="s">
        <v>281</v>
      </c>
      <c r="T68" s="593"/>
      <c r="U68" s="204">
        <f>U66</f>
        <v>0</v>
      </c>
      <c r="V68" s="600" t="e">
        <f t="shared" si="3"/>
        <v>#DIV/0!</v>
      </c>
      <c r="W68" s="598"/>
    </row>
    <row r="69" spans="1:23" x14ac:dyDescent="0.2">
      <c r="A69" s="202" t="s">
        <v>282</v>
      </c>
      <c r="B69" s="203"/>
      <c r="C69" s="204">
        <f>C66</f>
        <v>0</v>
      </c>
      <c r="D69" s="205" t="e">
        <f t="shared" si="0"/>
        <v>#DIV/0!</v>
      </c>
      <c r="E69" s="582"/>
      <c r="F69" s="163"/>
      <c r="G69" s="202" t="s">
        <v>282</v>
      </c>
      <c r="H69" s="593"/>
      <c r="I69" s="204">
        <f>I66</f>
        <v>0</v>
      </c>
      <c r="J69" s="594" t="e">
        <f t="shared" si="1"/>
        <v>#DIV/0!</v>
      </c>
      <c r="K69" s="598"/>
      <c r="M69" s="202" t="s">
        <v>282</v>
      </c>
      <c r="N69" s="593"/>
      <c r="O69" s="204">
        <f>O66</f>
        <v>0</v>
      </c>
      <c r="P69" s="600" t="e">
        <f t="shared" si="2"/>
        <v>#DIV/0!</v>
      </c>
      <c r="Q69" s="598"/>
      <c r="S69" s="202" t="s">
        <v>282</v>
      </c>
      <c r="T69" s="593"/>
      <c r="U69" s="204">
        <f>U66</f>
        <v>0</v>
      </c>
      <c r="V69" s="600" t="e">
        <f t="shared" si="3"/>
        <v>#DIV/0!</v>
      </c>
      <c r="W69" s="598"/>
    </row>
    <row r="70" spans="1:23" ht="13.5" thickBot="1" x14ac:dyDescent="0.25">
      <c r="A70" s="202" t="s">
        <v>283</v>
      </c>
      <c r="B70" s="203"/>
      <c r="C70" s="204">
        <f>C66</f>
        <v>0</v>
      </c>
      <c r="D70" s="205" t="e">
        <f t="shared" si="0"/>
        <v>#DIV/0!</v>
      </c>
      <c r="E70" s="582"/>
      <c r="F70" s="163"/>
      <c r="G70" s="206" t="s">
        <v>283</v>
      </c>
      <c r="H70" s="595"/>
      <c r="I70" s="207">
        <f>I66</f>
        <v>0</v>
      </c>
      <c r="J70" s="596" t="e">
        <f t="shared" si="1"/>
        <v>#DIV/0!</v>
      </c>
      <c r="K70" s="599"/>
      <c r="M70" s="206" t="s">
        <v>283</v>
      </c>
      <c r="N70" s="595"/>
      <c r="O70" s="207">
        <f>O66</f>
        <v>0</v>
      </c>
      <c r="P70" s="601" t="e">
        <f t="shared" si="2"/>
        <v>#DIV/0!</v>
      </c>
      <c r="Q70" s="599"/>
      <c r="S70" s="206" t="s">
        <v>283</v>
      </c>
      <c r="T70" s="595"/>
      <c r="U70" s="207">
        <f>U66</f>
        <v>0</v>
      </c>
      <c r="V70" s="601" t="e">
        <f t="shared" si="3"/>
        <v>#DIV/0!</v>
      </c>
      <c r="W70" s="599"/>
    </row>
    <row r="71" spans="1:23" ht="13.5" thickBot="1" x14ac:dyDescent="0.25">
      <c r="A71" s="626" t="s">
        <v>376</v>
      </c>
      <c r="B71" s="628" t="e">
        <f>AVERAGE(B66:B70)</f>
        <v>#DIV/0!</v>
      </c>
      <c r="C71" s="627">
        <f>C66</f>
        <v>0</v>
      </c>
      <c r="D71" s="623" t="e">
        <f t="shared" si="0"/>
        <v>#DIV/0!</v>
      </c>
      <c r="E71" s="624" t="e">
        <f>AVERAGE(E66:E70)</f>
        <v>#DIV/0!</v>
      </c>
      <c r="F71" s="163"/>
      <c r="G71" s="620" t="s">
        <v>376</v>
      </c>
      <c r="H71" s="621" t="e">
        <f>AVERAGE(H66:H70)</f>
        <v>#DIV/0!</v>
      </c>
      <c r="I71" s="622">
        <f>I66</f>
        <v>0</v>
      </c>
      <c r="J71" s="623" t="e">
        <f t="shared" si="1"/>
        <v>#DIV/0!</v>
      </c>
      <c r="K71" s="624" t="e">
        <f>AVERAGE(K66:K70)</f>
        <v>#DIV/0!</v>
      </c>
      <c r="M71" s="620" t="s">
        <v>376</v>
      </c>
      <c r="N71" s="621" t="e">
        <f>AVERAGE(N66:N70)</f>
        <v>#DIV/0!</v>
      </c>
      <c r="O71" s="622">
        <f>O66</f>
        <v>0</v>
      </c>
      <c r="P71" s="623" t="e">
        <f t="shared" si="2"/>
        <v>#DIV/0!</v>
      </c>
      <c r="Q71" s="624" t="e">
        <f>AVERAGE(Q66:Q70)</f>
        <v>#DIV/0!</v>
      </c>
      <c r="S71" s="620" t="s">
        <v>376</v>
      </c>
      <c r="T71" s="621" t="e">
        <f>AVERAGE(T66:T70)</f>
        <v>#DIV/0!</v>
      </c>
      <c r="U71" s="622">
        <f>U66</f>
        <v>0</v>
      </c>
      <c r="V71" s="623" t="e">
        <f t="shared" si="3"/>
        <v>#DIV/0!</v>
      </c>
      <c r="W71" s="624" t="e">
        <f>AVERAGE(W66:W70)</f>
        <v>#DIV/0!</v>
      </c>
    </row>
    <row r="72" spans="1:23" x14ac:dyDescent="0.2">
      <c r="A72" s="208"/>
      <c r="B72" s="612"/>
      <c r="C72" s="587"/>
      <c r="D72" s="613"/>
      <c r="E72" s="614"/>
      <c r="F72" s="163"/>
      <c r="G72" s="208"/>
      <c r="H72" s="615"/>
      <c r="I72" s="587"/>
      <c r="J72" s="616"/>
      <c r="K72" s="615"/>
      <c r="M72" s="208"/>
      <c r="N72" s="615"/>
      <c r="O72" s="587"/>
      <c r="P72" s="617"/>
      <c r="Q72" s="615"/>
    </row>
    <row r="73" spans="1:23" ht="13.5" thickBot="1" x14ac:dyDescent="0.25">
      <c r="A73" s="208"/>
      <c r="B73" s="163"/>
      <c r="C73" s="163"/>
      <c r="D73" s="208"/>
      <c r="E73" s="163"/>
      <c r="F73" s="163"/>
    </row>
    <row r="74" spans="1:23" ht="13.5" thickBot="1" x14ac:dyDescent="0.25">
      <c r="A74" s="903" t="s">
        <v>294</v>
      </c>
      <c r="B74" s="904"/>
      <c r="C74" s="904"/>
      <c r="D74" s="904"/>
      <c r="E74" s="905"/>
      <c r="F74" s="163"/>
      <c r="G74" s="906" t="s">
        <v>295</v>
      </c>
      <c r="H74" s="907"/>
      <c r="I74" s="907"/>
      <c r="J74" s="907"/>
      <c r="K74" s="908"/>
      <c r="M74" s="912" t="s">
        <v>297</v>
      </c>
      <c r="N74" s="913"/>
      <c r="O74" s="913"/>
      <c r="P74" s="913"/>
      <c r="Q74" s="914"/>
    </row>
    <row r="75" spans="1:23" x14ac:dyDescent="0.2">
      <c r="A75" s="209" t="s">
        <v>290</v>
      </c>
      <c r="B75" s="210" t="s">
        <v>288</v>
      </c>
      <c r="C75" s="169" t="s">
        <v>178</v>
      </c>
      <c r="D75" s="169" t="s">
        <v>277</v>
      </c>
      <c r="E75" s="211" t="s">
        <v>160</v>
      </c>
      <c r="F75" s="163"/>
      <c r="G75" s="212" t="s">
        <v>290</v>
      </c>
      <c r="H75" s="213" t="s">
        <v>288</v>
      </c>
      <c r="I75" s="174" t="s">
        <v>178</v>
      </c>
      <c r="J75" s="174" t="s">
        <v>277</v>
      </c>
      <c r="K75" s="214" t="s">
        <v>160</v>
      </c>
      <c r="M75" s="215" t="s">
        <v>290</v>
      </c>
      <c r="N75" s="216" t="s">
        <v>288</v>
      </c>
      <c r="O75" s="179" t="s">
        <v>178</v>
      </c>
      <c r="P75" s="179" t="s">
        <v>277</v>
      </c>
      <c r="Q75" s="217" t="s">
        <v>160</v>
      </c>
    </row>
    <row r="76" spans="1:23" ht="13.5" thickBot="1" x14ac:dyDescent="0.25">
      <c r="A76" s="218" t="s">
        <v>289</v>
      </c>
      <c r="B76" s="219" t="s">
        <v>275</v>
      </c>
      <c r="C76" s="184" t="s">
        <v>275</v>
      </c>
      <c r="D76" s="184" t="s">
        <v>276</v>
      </c>
      <c r="E76" s="185"/>
      <c r="F76" s="163"/>
      <c r="G76" s="220" t="s">
        <v>289</v>
      </c>
      <c r="H76" s="221" t="s">
        <v>275</v>
      </c>
      <c r="I76" s="189" t="s">
        <v>275</v>
      </c>
      <c r="J76" s="189" t="s">
        <v>276</v>
      </c>
      <c r="K76" s="190"/>
      <c r="M76" s="222" t="s">
        <v>289</v>
      </c>
      <c r="N76" s="223" t="s">
        <v>275</v>
      </c>
      <c r="O76" s="194" t="s">
        <v>275</v>
      </c>
      <c r="P76" s="194" t="s">
        <v>276</v>
      </c>
      <c r="Q76" s="195"/>
    </row>
    <row r="77" spans="1:23" x14ac:dyDescent="0.2">
      <c r="A77" s="196" t="s">
        <v>291</v>
      </c>
      <c r="B77" s="583"/>
      <c r="C77" s="584"/>
      <c r="D77" s="585" t="e">
        <f>(B77-C77)/C77</f>
        <v>#DIV/0!</v>
      </c>
      <c r="E77" s="583"/>
      <c r="F77" s="163"/>
      <c r="G77" s="196" t="s">
        <v>291</v>
      </c>
      <c r="H77" s="583"/>
      <c r="I77" s="225"/>
      <c r="J77" s="240" t="e">
        <f>(H77-I77)/I77</f>
        <v>#DIV/0!</v>
      </c>
      <c r="K77" s="224"/>
      <c r="M77" s="196" t="s">
        <v>291</v>
      </c>
      <c r="N77" s="583"/>
      <c r="O77" s="602"/>
      <c r="P77" s="585" t="e">
        <f>(N77-O77)/O77</f>
        <v>#DIV/0!</v>
      </c>
      <c r="Q77" s="583"/>
    </row>
    <row r="78" spans="1:23" x14ac:dyDescent="0.2">
      <c r="A78" s="202" t="s">
        <v>292</v>
      </c>
      <c r="B78" s="586"/>
      <c r="C78" s="587">
        <f>C77</f>
        <v>0</v>
      </c>
      <c r="D78" s="588" t="e">
        <f t="shared" ref="D78:D79" si="4">(B78-C78)/C78</f>
        <v>#DIV/0!</v>
      </c>
      <c r="E78" s="586"/>
      <c r="F78" s="163"/>
      <c r="G78" s="202" t="s">
        <v>292</v>
      </c>
      <c r="H78" s="586"/>
      <c r="I78" s="226">
        <f>I77</f>
        <v>0</v>
      </c>
      <c r="J78" s="241" t="e">
        <f t="shared" ref="J78:J79" si="5">(H78-I78)/I78</f>
        <v>#DIV/0!</v>
      </c>
      <c r="K78" s="227"/>
      <c r="M78" s="202" t="s">
        <v>292</v>
      </c>
      <c r="N78" s="586"/>
      <c r="O78" s="587">
        <f>O77</f>
        <v>0</v>
      </c>
      <c r="P78" s="588" t="e">
        <f t="shared" ref="P78:P79" si="6">(N78-O78)/O78</f>
        <v>#DIV/0!</v>
      </c>
      <c r="Q78" s="586"/>
    </row>
    <row r="79" spans="1:23" ht="13.5" thickBot="1" x14ac:dyDescent="0.25">
      <c r="A79" s="206" t="s">
        <v>293</v>
      </c>
      <c r="B79" s="589"/>
      <c r="C79" s="590">
        <f>C77</f>
        <v>0</v>
      </c>
      <c r="D79" s="591" t="e">
        <f t="shared" si="4"/>
        <v>#DIV/0!</v>
      </c>
      <c r="E79" s="589"/>
      <c r="G79" s="206" t="s">
        <v>293</v>
      </c>
      <c r="H79" s="589"/>
      <c r="I79" s="228">
        <f>I77</f>
        <v>0</v>
      </c>
      <c r="J79" s="242" t="e">
        <f t="shared" si="5"/>
        <v>#DIV/0!</v>
      </c>
      <c r="K79" s="229"/>
      <c r="M79" s="206" t="s">
        <v>293</v>
      </c>
      <c r="N79" s="589"/>
      <c r="O79" s="590">
        <f>O77</f>
        <v>0</v>
      </c>
      <c r="P79" s="591" t="e">
        <f t="shared" si="6"/>
        <v>#DIV/0!</v>
      </c>
      <c r="Q79" s="589"/>
    </row>
    <row r="80" spans="1:23" x14ac:dyDescent="0.2">
      <c r="A80" s="208"/>
      <c r="B80" s="619"/>
      <c r="C80" s="587"/>
      <c r="D80" s="613"/>
      <c r="E80" s="618"/>
      <c r="F80" s="162"/>
      <c r="G80" s="208"/>
      <c r="H80" s="619"/>
      <c r="I80" s="587"/>
      <c r="J80" s="613"/>
      <c r="K80" s="618"/>
      <c r="M80" s="208"/>
      <c r="N80" s="619"/>
      <c r="O80" s="587"/>
      <c r="P80" s="613"/>
      <c r="Q80" s="618"/>
    </row>
    <row r="81" spans="1:49" ht="13.5" thickBot="1" x14ac:dyDescent="0.25">
      <c r="F81" s="162"/>
      <c r="M81" s="162"/>
    </row>
    <row r="82" spans="1:49" x14ac:dyDescent="0.2">
      <c r="A82" s="415" t="s">
        <v>9</v>
      </c>
      <c r="B82" s="415" t="s">
        <v>24</v>
      </c>
      <c r="C82" s="415" t="s">
        <v>10</v>
      </c>
      <c r="D82" s="243" t="s">
        <v>11</v>
      </c>
      <c r="E82" s="243" t="s">
        <v>11</v>
      </c>
      <c r="F82" s="243" t="s">
        <v>11</v>
      </c>
      <c r="G82" s="243" t="s">
        <v>11</v>
      </c>
      <c r="H82" s="243" t="s">
        <v>11</v>
      </c>
      <c r="I82" s="243" t="s">
        <v>11</v>
      </c>
      <c r="J82" s="243" t="s">
        <v>11</v>
      </c>
      <c r="K82" s="243" t="s">
        <v>11</v>
      </c>
      <c r="L82" s="243" t="s">
        <v>11</v>
      </c>
      <c r="M82" s="243" t="s">
        <v>11</v>
      </c>
      <c r="N82" s="243" t="s">
        <v>11</v>
      </c>
      <c r="O82" s="243" t="s">
        <v>11</v>
      </c>
      <c r="P82" s="243" t="s">
        <v>11</v>
      </c>
      <c r="Q82" s="243" t="s">
        <v>11</v>
      </c>
      <c r="R82" s="243" t="s">
        <v>11</v>
      </c>
      <c r="S82" s="244" t="s">
        <v>11</v>
      </c>
      <c r="T82" s="244" t="s">
        <v>11</v>
      </c>
      <c r="U82" s="244" t="s">
        <v>11</v>
      </c>
      <c r="V82" s="244" t="s">
        <v>11</v>
      </c>
      <c r="W82" s="244" t="s">
        <v>11</v>
      </c>
      <c r="X82" s="244" t="s">
        <v>11</v>
      </c>
      <c r="Y82" s="244" t="s">
        <v>11</v>
      </c>
      <c r="Z82" s="244" t="s">
        <v>11</v>
      </c>
      <c r="AA82" s="244" t="s">
        <v>11</v>
      </c>
      <c r="AB82" s="244" t="s">
        <v>11</v>
      </c>
      <c r="AC82" s="245" t="s">
        <v>11</v>
      </c>
      <c r="AD82" s="245" t="s">
        <v>11</v>
      </c>
      <c r="AE82" s="245" t="s">
        <v>11</v>
      </c>
      <c r="AF82" s="245" t="s">
        <v>11</v>
      </c>
      <c r="AG82" s="245" t="s">
        <v>11</v>
      </c>
      <c r="AH82" s="246" t="s">
        <v>11</v>
      </c>
      <c r="AI82" s="246" t="s">
        <v>11</v>
      </c>
      <c r="AJ82" s="246" t="s">
        <v>11</v>
      </c>
      <c r="AK82" s="246" t="s">
        <v>11</v>
      </c>
      <c r="AL82" s="246" t="s">
        <v>11</v>
      </c>
      <c r="AM82" s="246" t="s">
        <v>11</v>
      </c>
      <c r="AN82" s="246" t="s">
        <v>11</v>
      </c>
      <c r="AO82" s="247" t="s">
        <v>11</v>
      </c>
      <c r="AP82" s="247" t="s">
        <v>11</v>
      </c>
      <c r="AQ82" s="247" t="s">
        <v>11</v>
      </c>
      <c r="AR82" s="247" t="s">
        <v>11</v>
      </c>
      <c r="AS82" s="247" t="s">
        <v>11</v>
      </c>
      <c r="AT82" s="247" t="s">
        <v>11</v>
      </c>
      <c r="AU82" s="248" t="s">
        <v>25</v>
      </c>
      <c r="AV82" s="894" t="s">
        <v>137</v>
      </c>
      <c r="AW82" s="895" t="s">
        <v>138</v>
      </c>
    </row>
    <row r="83" spans="1:49" ht="13.5" thickBot="1" x14ac:dyDescent="0.25">
      <c r="A83" s="416"/>
      <c r="B83" s="416"/>
      <c r="C83" s="416"/>
      <c r="D83" s="249" t="s">
        <v>23</v>
      </c>
      <c r="E83" s="249" t="s">
        <v>23</v>
      </c>
      <c r="F83" s="249" t="s">
        <v>23</v>
      </c>
      <c r="G83" s="249" t="s">
        <v>23</v>
      </c>
      <c r="H83" s="249" t="s">
        <v>23</v>
      </c>
      <c r="I83" s="249" t="s">
        <v>23</v>
      </c>
      <c r="J83" s="249" t="s">
        <v>23</v>
      </c>
      <c r="K83" s="249" t="s">
        <v>23</v>
      </c>
      <c r="L83" s="249" t="s">
        <v>23</v>
      </c>
      <c r="M83" s="249" t="s">
        <v>23</v>
      </c>
      <c r="N83" s="249" t="s">
        <v>23</v>
      </c>
      <c r="O83" s="249" t="s">
        <v>23</v>
      </c>
      <c r="P83" s="249" t="s">
        <v>23</v>
      </c>
      <c r="Q83" s="249" t="s">
        <v>23</v>
      </c>
      <c r="R83" s="249" t="s">
        <v>23</v>
      </c>
      <c r="S83" s="250" t="s">
        <v>23</v>
      </c>
      <c r="T83" s="250" t="s">
        <v>23</v>
      </c>
      <c r="U83" s="250" t="s">
        <v>23</v>
      </c>
      <c r="V83" s="250" t="s">
        <v>23</v>
      </c>
      <c r="W83" s="250" t="s">
        <v>23</v>
      </c>
      <c r="X83" s="250" t="s">
        <v>23</v>
      </c>
      <c r="Y83" s="250" t="s">
        <v>23</v>
      </c>
      <c r="Z83" s="250" t="s">
        <v>23</v>
      </c>
      <c r="AA83" s="250" t="s">
        <v>23</v>
      </c>
      <c r="AB83" s="250" t="s">
        <v>23</v>
      </c>
      <c r="AC83" s="251" t="s">
        <v>23</v>
      </c>
      <c r="AD83" s="251" t="s">
        <v>23</v>
      </c>
      <c r="AE83" s="251" t="s">
        <v>23</v>
      </c>
      <c r="AF83" s="251" t="s">
        <v>23</v>
      </c>
      <c r="AG83" s="251" t="s">
        <v>23</v>
      </c>
      <c r="AH83" s="252" t="s">
        <v>23</v>
      </c>
      <c r="AI83" s="252" t="s">
        <v>23</v>
      </c>
      <c r="AJ83" s="252" t="s">
        <v>23</v>
      </c>
      <c r="AK83" s="252" t="s">
        <v>23</v>
      </c>
      <c r="AL83" s="252" t="s">
        <v>23</v>
      </c>
      <c r="AM83" s="252" t="s">
        <v>23</v>
      </c>
      <c r="AN83" s="252" t="s">
        <v>23</v>
      </c>
      <c r="AO83" s="253" t="s">
        <v>23</v>
      </c>
      <c r="AP83" s="253" t="s">
        <v>23</v>
      </c>
      <c r="AQ83" s="253" t="s">
        <v>23</v>
      </c>
      <c r="AR83" s="253" t="s">
        <v>23</v>
      </c>
      <c r="AS83" s="253" t="s">
        <v>23</v>
      </c>
      <c r="AT83" s="253" t="s">
        <v>23</v>
      </c>
      <c r="AU83" s="254" t="s">
        <v>37</v>
      </c>
      <c r="AV83" s="894"/>
      <c r="AW83" s="895"/>
    </row>
    <row r="84" spans="1:49" ht="42" customHeight="1" thickBot="1" x14ac:dyDescent="0.25">
      <c r="A84" s="416"/>
      <c r="B84" s="416"/>
      <c r="C84" s="416"/>
      <c r="D84" s="230" t="s">
        <v>142</v>
      </c>
      <c r="E84" s="230" t="s">
        <v>72</v>
      </c>
      <c r="F84" s="230" t="s">
        <v>143</v>
      </c>
      <c r="G84" s="230" t="s">
        <v>73</v>
      </c>
      <c r="H84" s="230" t="s">
        <v>67</v>
      </c>
      <c r="I84" s="230" t="s">
        <v>144</v>
      </c>
      <c r="J84" s="230" t="s">
        <v>68</v>
      </c>
      <c r="K84" s="230" t="s">
        <v>145</v>
      </c>
      <c r="L84" s="230" t="s">
        <v>69</v>
      </c>
      <c r="M84" s="230" t="s">
        <v>146</v>
      </c>
      <c r="N84" s="230" t="s">
        <v>259</v>
      </c>
      <c r="O84" s="230" t="s">
        <v>70</v>
      </c>
      <c r="P84" s="230" t="s">
        <v>147</v>
      </c>
      <c r="Q84" s="230" t="s">
        <v>71</v>
      </c>
      <c r="R84" s="230" t="s">
        <v>148</v>
      </c>
      <c r="S84" s="231" t="s">
        <v>62</v>
      </c>
      <c r="T84" s="231" t="s">
        <v>155</v>
      </c>
      <c r="U84" s="231" t="s">
        <v>141</v>
      </c>
      <c r="V84" s="231" t="s">
        <v>156</v>
      </c>
      <c r="W84" s="231" t="s">
        <v>61</v>
      </c>
      <c r="X84" s="231" t="s">
        <v>63</v>
      </c>
      <c r="Y84" s="231" t="s">
        <v>64</v>
      </c>
      <c r="Z84" s="231" t="s">
        <v>260</v>
      </c>
      <c r="AA84" s="231" t="s">
        <v>65</v>
      </c>
      <c r="AB84" s="231" t="s">
        <v>66</v>
      </c>
      <c r="AC84" s="232" t="s">
        <v>157</v>
      </c>
      <c r="AD84" s="232" t="s">
        <v>75</v>
      </c>
      <c r="AE84" s="232" t="s">
        <v>76</v>
      </c>
      <c r="AF84" s="232" t="s">
        <v>77</v>
      </c>
      <c r="AG84" s="232" t="s">
        <v>78</v>
      </c>
      <c r="AH84" s="233" t="s">
        <v>261</v>
      </c>
      <c r="AI84" s="233" t="s">
        <v>262</v>
      </c>
      <c r="AJ84" s="233" t="s">
        <v>263</v>
      </c>
      <c r="AK84" s="233" t="s">
        <v>264</v>
      </c>
      <c r="AL84" s="233" t="s">
        <v>265</v>
      </c>
      <c r="AM84" s="233" t="s">
        <v>266</v>
      </c>
      <c r="AN84" s="233" t="s">
        <v>267</v>
      </c>
      <c r="AO84" s="234" t="s">
        <v>268</v>
      </c>
      <c r="AP84" s="234" t="s">
        <v>269</v>
      </c>
      <c r="AQ84" s="234" t="s">
        <v>270</v>
      </c>
      <c r="AR84" s="234" t="s">
        <v>271</v>
      </c>
      <c r="AS84" s="234" t="s">
        <v>272</v>
      </c>
      <c r="AT84" s="234" t="s">
        <v>273</v>
      </c>
      <c r="AU84" s="255" t="s">
        <v>160</v>
      </c>
      <c r="AV84" s="235"/>
      <c r="AW84" s="235"/>
    </row>
    <row r="85" spans="1:49" ht="13.5" thickBot="1" x14ac:dyDescent="0.25">
      <c r="A85" s="417"/>
      <c r="B85" s="417"/>
      <c r="C85" s="417"/>
      <c r="D85" s="256" t="s">
        <v>26</v>
      </c>
      <c r="E85" s="256" t="s">
        <v>26</v>
      </c>
      <c r="F85" s="256" t="s">
        <v>26</v>
      </c>
      <c r="G85" s="256" t="s">
        <v>26</v>
      </c>
      <c r="H85" s="256" t="s">
        <v>26</v>
      </c>
      <c r="I85" s="256" t="s">
        <v>26</v>
      </c>
      <c r="J85" s="256" t="s">
        <v>26</v>
      </c>
      <c r="K85" s="256" t="s">
        <v>26</v>
      </c>
      <c r="L85" s="256" t="s">
        <v>26</v>
      </c>
      <c r="M85" s="256" t="s">
        <v>26</v>
      </c>
      <c r="N85" s="256" t="s">
        <v>26</v>
      </c>
      <c r="O85" s="256" t="s">
        <v>26</v>
      </c>
      <c r="P85" s="256" t="s">
        <v>26</v>
      </c>
      <c r="Q85" s="256" t="s">
        <v>26</v>
      </c>
      <c r="R85" s="256" t="s">
        <v>26</v>
      </c>
      <c r="S85" s="257" t="s">
        <v>26</v>
      </c>
      <c r="T85" s="257" t="s">
        <v>26</v>
      </c>
      <c r="U85" s="257" t="s">
        <v>26</v>
      </c>
      <c r="V85" s="257" t="s">
        <v>26</v>
      </c>
      <c r="W85" s="257" t="s">
        <v>26</v>
      </c>
      <c r="X85" s="257" t="s">
        <v>26</v>
      </c>
      <c r="Y85" s="257" t="s">
        <v>26</v>
      </c>
      <c r="Z85" s="257" t="s">
        <v>26</v>
      </c>
      <c r="AA85" s="257" t="s">
        <v>26</v>
      </c>
      <c r="AB85" s="257" t="s">
        <v>26</v>
      </c>
      <c r="AC85" s="258" t="s">
        <v>26</v>
      </c>
      <c r="AD85" s="258" t="s">
        <v>26</v>
      </c>
      <c r="AE85" s="258" t="s">
        <v>26</v>
      </c>
      <c r="AF85" s="258" t="s">
        <v>26</v>
      </c>
      <c r="AG85" s="258" t="s">
        <v>26</v>
      </c>
      <c r="AH85" s="259" t="s">
        <v>26</v>
      </c>
      <c r="AI85" s="259" t="s">
        <v>26</v>
      </c>
      <c r="AJ85" s="259" t="s">
        <v>26</v>
      </c>
      <c r="AK85" s="259" t="s">
        <v>26</v>
      </c>
      <c r="AL85" s="259" t="s">
        <v>26</v>
      </c>
      <c r="AM85" s="259" t="s">
        <v>26</v>
      </c>
      <c r="AN85" s="259" t="s">
        <v>26</v>
      </c>
      <c r="AO85" s="260" t="s">
        <v>26</v>
      </c>
      <c r="AP85" s="260" t="s">
        <v>26</v>
      </c>
      <c r="AQ85" s="260" t="s">
        <v>26</v>
      </c>
      <c r="AR85" s="260" t="s">
        <v>26</v>
      </c>
      <c r="AS85" s="260" t="s">
        <v>26</v>
      </c>
      <c r="AT85" s="260" t="s">
        <v>26</v>
      </c>
      <c r="AU85" s="261" t="s">
        <v>26</v>
      </c>
      <c r="AV85" s="262" t="e">
        <f>AVERAGE(AU86:AU281)</f>
        <v>#DIV/0!</v>
      </c>
      <c r="AW85" s="263" t="e">
        <f>(STDEV(AU86:AU281))/AV85</f>
        <v>#DIV/0!</v>
      </c>
    </row>
    <row r="86" spans="1:49" x14ac:dyDescent="0.2">
      <c r="F86" s="162"/>
      <c r="M86" s="162"/>
      <c r="P86" s="236"/>
      <c r="S86" s="237"/>
    </row>
    <row r="87" spans="1:49" x14ac:dyDescent="0.2">
      <c r="F87" s="162"/>
      <c r="M87" s="162"/>
    </row>
    <row r="88" spans="1:49" x14ac:dyDescent="0.2">
      <c r="F88" s="162"/>
      <c r="M88" s="162"/>
    </row>
    <row r="89" spans="1:49" x14ac:dyDescent="0.2">
      <c r="F89" s="162"/>
      <c r="M89" s="162"/>
    </row>
    <row r="90" spans="1:49" x14ac:dyDescent="0.2">
      <c r="F90" s="162"/>
      <c r="M90" s="162"/>
    </row>
    <row r="91" spans="1:49" x14ac:dyDescent="0.2">
      <c r="F91" s="162"/>
      <c r="M91" s="162"/>
    </row>
    <row r="92" spans="1:49" x14ac:dyDescent="0.2">
      <c r="F92" s="162"/>
      <c r="M92" s="162"/>
    </row>
    <row r="93" spans="1:49" x14ac:dyDescent="0.2">
      <c r="F93" s="162"/>
      <c r="M93" s="162"/>
    </row>
    <row r="94" spans="1:49" x14ac:dyDescent="0.2">
      <c r="F94" s="162"/>
      <c r="M94" s="162"/>
    </row>
    <row r="95" spans="1:49" x14ac:dyDescent="0.2">
      <c r="F95" s="162"/>
      <c r="M95" s="162"/>
    </row>
    <row r="96" spans="1:49" x14ac:dyDescent="0.2">
      <c r="F96" s="162"/>
      <c r="M96" s="162"/>
    </row>
    <row r="97" spans="6:13" x14ac:dyDescent="0.2">
      <c r="F97" s="162"/>
      <c r="M97" s="162"/>
    </row>
    <row r="98" spans="6:13" x14ac:dyDescent="0.2">
      <c r="F98" s="162"/>
      <c r="M98" s="162"/>
    </row>
    <row r="99" spans="6:13" x14ac:dyDescent="0.2">
      <c r="F99" s="162"/>
      <c r="M99" s="162"/>
    </row>
    <row r="100" spans="6:13" x14ac:dyDescent="0.2">
      <c r="F100" s="162"/>
      <c r="M100" s="162"/>
    </row>
  </sheetData>
  <customSheetViews>
    <customSheetView guid="{5E68BFAA-02A3-468A-8EFD-948021A5A5EC}" scale="70">
      <selection activeCell="L3" sqref="L3"/>
      <pageMargins left="0.75" right="0.75" top="1" bottom="1" header="0.5" footer="0.5"/>
      <headerFooter alignWithMargins="0"/>
    </customSheetView>
  </customSheetViews>
  <mergeCells count="11">
    <mergeCell ref="AV82:AV83"/>
    <mergeCell ref="AW82:AW83"/>
    <mergeCell ref="C3:E3"/>
    <mergeCell ref="J3:L3"/>
    <mergeCell ref="A63:E63"/>
    <mergeCell ref="G63:K63"/>
    <mergeCell ref="A74:E74"/>
    <mergeCell ref="G74:K74"/>
    <mergeCell ref="M63:Q63"/>
    <mergeCell ref="M74:Q74"/>
    <mergeCell ref="S63:W63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1:K36"/>
  <sheetViews>
    <sheetView workbookViewId="0">
      <selection activeCell="G26" sqref="G26"/>
    </sheetView>
  </sheetViews>
  <sheetFormatPr defaultRowHeight="12.75" x14ac:dyDescent="0.2"/>
  <cols>
    <col min="1" max="1" width="10.28515625" bestFit="1" customWidth="1"/>
    <col min="2" max="2" width="34.85546875" customWidth="1"/>
    <col min="3" max="3" width="14.42578125" customWidth="1"/>
    <col min="4" max="4" width="16.7109375" style="1" customWidth="1"/>
    <col min="5" max="5" width="22.140625" style="1" bestFit="1" customWidth="1"/>
    <col min="6" max="6" width="22.85546875" style="1" bestFit="1" customWidth="1"/>
    <col min="7" max="7" width="20.7109375" style="1" customWidth="1"/>
    <col min="8" max="8" width="6.7109375" style="1" bestFit="1" customWidth="1"/>
    <col min="9" max="9" width="26.7109375" style="1" customWidth="1"/>
    <col min="10" max="10" width="14.42578125" style="1" bestFit="1" customWidth="1"/>
    <col min="11" max="11" width="7.140625" style="1" bestFit="1" customWidth="1"/>
  </cols>
  <sheetData>
    <row r="1" spans="1:11" ht="16.5" thickBot="1" x14ac:dyDescent="0.3">
      <c r="A1" s="81" t="s">
        <v>59</v>
      </c>
      <c r="B1" s="82" t="s">
        <v>4</v>
      </c>
      <c r="C1" s="81" t="s">
        <v>51</v>
      </c>
      <c r="D1" s="81" t="s">
        <v>54</v>
      </c>
      <c r="E1" s="81" t="s">
        <v>52</v>
      </c>
      <c r="F1" s="81" t="s">
        <v>53</v>
      </c>
      <c r="G1" s="81" t="s">
        <v>6</v>
      </c>
      <c r="H1" s="81" t="s">
        <v>5</v>
      </c>
      <c r="I1" s="81" t="s">
        <v>55</v>
      </c>
      <c r="J1" s="81" t="s">
        <v>56</v>
      </c>
      <c r="K1" s="81" t="s">
        <v>58</v>
      </c>
    </row>
    <row r="6" spans="1:11" x14ac:dyDescent="0.2">
      <c r="H6" s="2"/>
    </row>
    <row r="7" spans="1:11" x14ac:dyDescent="0.2">
      <c r="H7" s="2"/>
    </row>
    <row r="8" spans="1:11" x14ac:dyDescent="0.2">
      <c r="H8" s="2"/>
    </row>
    <row r="9" spans="1:11" x14ac:dyDescent="0.2">
      <c r="H9" s="2"/>
    </row>
    <row r="10" spans="1:11" x14ac:dyDescent="0.2">
      <c r="H10" s="2"/>
    </row>
    <row r="11" spans="1:11" x14ac:dyDescent="0.2">
      <c r="H11" s="2"/>
    </row>
    <row r="12" spans="1:11" x14ac:dyDescent="0.2">
      <c r="H12" s="2"/>
    </row>
    <row r="13" spans="1:11" x14ac:dyDescent="0.2">
      <c r="H13" s="2"/>
    </row>
    <row r="14" spans="1:11" x14ac:dyDescent="0.2">
      <c r="H14" s="2"/>
    </row>
    <row r="15" spans="1:11" x14ac:dyDescent="0.2">
      <c r="H15" s="2"/>
    </row>
    <row r="16" spans="1:11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</sheetData>
  <customSheetViews>
    <customSheetView guid="{5E68BFAA-02A3-468A-8EFD-948021A5A5EC}">
      <selection activeCell="I31" sqref="I31"/>
      <pageMargins left="0.75" right="0.75" top="1" bottom="1" header="0.5" footer="0.5"/>
      <pageSetup orientation="portrait" r:id="rId1"/>
      <headerFooter alignWithMargins="0"/>
    </customSheetView>
  </customSheetViews>
  <phoneticPr fontId="1" type="noConversion"/>
  <pageMargins left="0.75" right="0.75" top="1" bottom="1" header="0.5" footer="0.5"/>
  <pageSetup orientation="portrait" r:id="rId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L100"/>
  <sheetViews>
    <sheetView workbookViewId="0">
      <selection activeCell="K44" sqref="K44"/>
    </sheetView>
  </sheetViews>
  <sheetFormatPr defaultRowHeight="12.75" x14ac:dyDescent="0.2"/>
  <cols>
    <col min="1" max="1" width="5.42578125" bestFit="1" customWidth="1"/>
    <col min="2" max="2" width="15.85546875" bestFit="1" customWidth="1"/>
    <col min="3" max="3" width="15.28515625" style="1" bestFit="1" customWidth="1"/>
    <col min="4" max="4" width="9.140625" style="1"/>
    <col min="5" max="5" width="9.42578125" style="1" bestFit="1" customWidth="1"/>
    <col min="6" max="6" width="9.140625" style="1"/>
    <col min="7" max="7" width="9.28515625" style="1" bestFit="1" customWidth="1"/>
    <col min="8" max="8" width="11" style="1" bestFit="1" customWidth="1"/>
    <col min="9" max="9" width="9.140625" style="1"/>
    <col min="10" max="10" width="10.5703125" style="1" bestFit="1" customWidth="1"/>
    <col min="11" max="11" width="12" style="1" bestFit="1" customWidth="1"/>
    <col min="12" max="12" width="9.140625" style="1"/>
  </cols>
  <sheetData>
    <row r="1" spans="1:12" ht="15" x14ac:dyDescent="0.25">
      <c r="A1" s="23" t="s">
        <v>9</v>
      </c>
      <c r="B1" s="3" t="s">
        <v>10</v>
      </c>
      <c r="C1" s="6" t="s">
        <v>11</v>
      </c>
      <c r="D1" s="6" t="s">
        <v>11</v>
      </c>
      <c r="E1" s="6" t="s">
        <v>11</v>
      </c>
      <c r="F1" s="6" t="s">
        <v>11</v>
      </c>
      <c r="G1" s="6" t="s">
        <v>11</v>
      </c>
      <c r="H1" s="6" t="s">
        <v>11</v>
      </c>
      <c r="I1" s="6" t="s">
        <v>11</v>
      </c>
      <c r="J1" s="6" t="s">
        <v>11</v>
      </c>
      <c r="K1" s="6" t="s">
        <v>11</v>
      </c>
      <c r="L1" s="27"/>
    </row>
    <row r="2" spans="1:12" ht="15" x14ac:dyDescent="0.25">
      <c r="A2" s="4" t="s">
        <v>171</v>
      </c>
      <c r="B2" s="47" t="s">
        <v>170</v>
      </c>
      <c r="C2" s="49" t="s">
        <v>12</v>
      </c>
      <c r="D2" s="49" t="s">
        <v>12</v>
      </c>
      <c r="E2" s="49" t="s">
        <v>12</v>
      </c>
      <c r="F2" s="49" t="s">
        <v>12</v>
      </c>
      <c r="G2" s="49" t="s">
        <v>12</v>
      </c>
      <c r="H2" s="49" t="s">
        <v>12</v>
      </c>
      <c r="I2" s="49" t="s">
        <v>12</v>
      </c>
      <c r="J2" s="49" t="s">
        <v>12</v>
      </c>
      <c r="K2" s="49" t="s">
        <v>23</v>
      </c>
      <c r="L2" s="27"/>
    </row>
    <row r="3" spans="1:12" ht="15" x14ac:dyDescent="0.25">
      <c r="A3" s="4"/>
      <c r="B3" s="4"/>
      <c r="C3" s="7" t="s">
        <v>13</v>
      </c>
      <c r="D3" s="7" t="s">
        <v>14</v>
      </c>
      <c r="E3" s="7" t="s">
        <v>15</v>
      </c>
      <c r="F3" s="7" t="s">
        <v>16</v>
      </c>
      <c r="G3" s="7" t="s">
        <v>17</v>
      </c>
      <c r="H3" s="7" t="s">
        <v>18</v>
      </c>
      <c r="I3" s="7" t="s">
        <v>19</v>
      </c>
      <c r="J3" s="7" t="s">
        <v>20</v>
      </c>
      <c r="K3" s="7" t="s">
        <v>32</v>
      </c>
      <c r="L3" s="27"/>
    </row>
    <row r="4" spans="1:12" ht="15.75" thickBot="1" x14ac:dyDescent="0.3">
      <c r="A4" s="5"/>
      <c r="B4" s="5"/>
      <c r="C4" s="8" t="s">
        <v>21</v>
      </c>
      <c r="D4" s="8" t="s">
        <v>21</v>
      </c>
      <c r="E4" s="8" t="s">
        <v>21</v>
      </c>
      <c r="F4" s="8" t="s">
        <v>21</v>
      </c>
      <c r="G4" s="8" t="s">
        <v>21</v>
      </c>
      <c r="H4" s="8" t="s">
        <v>21</v>
      </c>
      <c r="I4" s="8" t="s">
        <v>21</v>
      </c>
      <c r="J4" s="8" t="s">
        <v>22</v>
      </c>
      <c r="K4" s="8" t="s">
        <v>21</v>
      </c>
      <c r="L4" s="27"/>
    </row>
    <row r="5" spans="1:12" x14ac:dyDescent="0.2">
      <c r="A5" s="22"/>
    </row>
    <row r="6" spans="1:12" x14ac:dyDescent="0.2">
      <c r="A6" s="9"/>
    </row>
    <row r="7" spans="1:12" x14ac:dyDescent="0.2">
      <c r="A7" s="9"/>
    </row>
    <row r="8" spans="1:12" x14ac:dyDescent="0.2">
      <c r="A8" s="9"/>
    </row>
    <row r="9" spans="1:12" x14ac:dyDescent="0.2">
      <c r="A9" s="9"/>
    </row>
    <row r="10" spans="1:12" x14ac:dyDescent="0.2">
      <c r="A10" s="9"/>
    </row>
    <row r="11" spans="1:12" x14ac:dyDescent="0.2">
      <c r="A11" s="9"/>
    </row>
    <row r="12" spans="1:12" x14ac:dyDescent="0.2">
      <c r="A12" s="9"/>
    </row>
    <row r="13" spans="1:12" x14ac:dyDescent="0.2">
      <c r="A13" s="9"/>
    </row>
    <row r="14" spans="1:12" x14ac:dyDescent="0.2">
      <c r="A14" s="9"/>
    </row>
    <row r="15" spans="1:12" x14ac:dyDescent="0.2">
      <c r="A15" s="9"/>
    </row>
    <row r="16" spans="1:12" x14ac:dyDescent="0.2">
      <c r="A16" s="9"/>
    </row>
    <row r="17" spans="1:1" x14ac:dyDescent="0.2">
      <c r="A17" s="9"/>
    </row>
    <row r="18" spans="1:1" x14ac:dyDescent="0.2">
      <c r="A18" s="9"/>
    </row>
    <row r="19" spans="1:1" x14ac:dyDescent="0.2">
      <c r="A19" s="9"/>
    </row>
    <row r="20" spans="1:1" x14ac:dyDescent="0.2">
      <c r="A20" s="9"/>
    </row>
    <row r="21" spans="1:1" x14ac:dyDescent="0.2">
      <c r="A21" s="9"/>
    </row>
    <row r="22" spans="1:1" x14ac:dyDescent="0.2">
      <c r="A22" s="9"/>
    </row>
    <row r="23" spans="1:1" x14ac:dyDescent="0.2">
      <c r="A23" s="9"/>
    </row>
    <row r="24" spans="1:1" x14ac:dyDescent="0.2">
      <c r="A24" s="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  <row r="32" spans="1:1" x14ac:dyDescent="0.2">
      <c r="A32" s="9"/>
    </row>
    <row r="33" spans="1:1" x14ac:dyDescent="0.2">
      <c r="A33" s="9"/>
    </row>
    <row r="34" spans="1:1" x14ac:dyDescent="0.2">
      <c r="A34" s="9"/>
    </row>
    <row r="35" spans="1:1" x14ac:dyDescent="0.2">
      <c r="A35" s="9"/>
    </row>
    <row r="36" spans="1:1" x14ac:dyDescent="0.2">
      <c r="A36" s="9"/>
    </row>
    <row r="37" spans="1:1" x14ac:dyDescent="0.2">
      <c r="A37" s="9"/>
    </row>
    <row r="38" spans="1:1" x14ac:dyDescent="0.2">
      <c r="A38" s="9"/>
    </row>
    <row r="39" spans="1:1" x14ac:dyDescent="0.2">
      <c r="A39" s="9"/>
    </row>
    <row r="40" spans="1:1" x14ac:dyDescent="0.2">
      <c r="A40" s="9"/>
    </row>
    <row r="41" spans="1:1" x14ac:dyDescent="0.2">
      <c r="A41" s="9"/>
    </row>
    <row r="42" spans="1:1" x14ac:dyDescent="0.2">
      <c r="A42" s="9"/>
    </row>
    <row r="43" spans="1:1" x14ac:dyDescent="0.2">
      <c r="A43" s="9"/>
    </row>
    <row r="44" spans="1:1" x14ac:dyDescent="0.2">
      <c r="A44" s="9"/>
    </row>
    <row r="45" spans="1:1" x14ac:dyDescent="0.2">
      <c r="A45" s="9"/>
    </row>
    <row r="46" spans="1:1" x14ac:dyDescent="0.2">
      <c r="A46" s="9"/>
    </row>
    <row r="47" spans="1:1" x14ac:dyDescent="0.2">
      <c r="A47" s="9"/>
    </row>
    <row r="48" spans="1:1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  <row r="57" spans="1:1" x14ac:dyDescent="0.2">
      <c r="A57" s="9"/>
    </row>
    <row r="58" spans="1:1" x14ac:dyDescent="0.2">
      <c r="A58" s="9"/>
    </row>
    <row r="59" spans="1:1" x14ac:dyDescent="0.2">
      <c r="A59" s="9"/>
    </row>
    <row r="60" spans="1:1" x14ac:dyDescent="0.2">
      <c r="A60" s="9"/>
    </row>
    <row r="61" spans="1:1" x14ac:dyDescent="0.2">
      <c r="A61" s="9"/>
    </row>
    <row r="62" spans="1:1" x14ac:dyDescent="0.2">
      <c r="A62" s="9"/>
    </row>
    <row r="63" spans="1:1" x14ac:dyDescent="0.2">
      <c r="A63" s="9"/>
    </row>
    <row r="64" spans="1:1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</sheetData>
  <customSheetViews>
    <customSheetView guid="{5E68BFAA-02A3-468A-8EFD-948021A5A5EC}">
      <selection activeCell="F48" sqref="F48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Glossary</vt:lpstr>
      <vt:lpstr>GC&amp;LC Submissions</vt:lpstr>
      <vt:lpstr>GC List</vt:lpstr>
      <vt:lpstr>LC List</vt:lpstr>
      <vt:lpstr>Analytical Only (GL-Sub)</vt:lpstr>
      <vt:lpstr>Analytical Comments</vt:lpstr>
      <vt:lpstr>Calibrations</vt:lpstr>
      <vt:lpstr>LC Sequence</vt:lpstr>
      <vt:lpstr>L1 Results (mM)</vt:lpstr>
      <vt:lpstr>L1 Results (gL)</vt:lpstr>
      <vt:lpstr>L2 Results (mM )</vt:lpstr>
      <vt:lpstr>L2 Results (gL)</vt:lpstr>
      <vt:lpstr>L3 Results</vt:lpstr>
      <vt:lpstr>GC Sequence</vt:lpstr>
      <vt:lpstr>G1 Results</vt:lpstr>
      <vt:lpstr>G2 Results</vt:lpstr>
    </vt:vector>
  </TitlesOfParts>
  <Company>Verdezyne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AGREGORIAN</dc:creator>
  <cp:lastModifiedBy>Christine Eisenberg</cp:lastModifiedBy>
  <cp:lastPrinted>2014-03-31T18:51:35Z</cp:lastPrinted>
  <dcterms:created xsi:type="dcterms:W3CDTF">2010-03-09T21:26:15Z</dcterms:created>
  <dcterms:modified xsi:type="dcterms:W3CDTF">2014-05-09T19:32:29Z</dcterms:modified>
</cp:coreProperties>
</file>