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hbo\Documents\MPSA\6050\"/>
    </mc:Choice>
  </mc:AlternateContent>
  <bookViews>
    <workbookView xWindow="0" yWindow="0" windowWidth="24000" windowHeight="9510"/>
  </bookViews>
  <sheets>
    <sheet name="Regression-Residuals" sheetId="3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2" i="3"/>
  <c r="C12" i="3"/>
  <c r="C1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2" i="3"/>
  <c r="C7" i="3"/>
  <c r="C8" i="3"/>
  <c r="C6" i="3"/>
  <c r="C5" i="3"/>
</calcChain>
</file>

<file path=xl/sharedStrings.xml><?xml version="1.0" encoding="utf-8"?>
<sst xmlns="http://schemas.openxmlformats.org/spreadsheetml/2006/main" count="37" uniqueCount="35">
  <si>
    <t>x</t>
  </si>
  <si>
    <t xml:space="preserve"> </t>
  </si>
  <si>
    <r>
      <t>χ</t>
    </r>
    <r>
      <rPr>
        <b/>
        <i/>
        <vertAlign val="superscript"/>
        <sz val="12"/>
        <color theme="1"/>
        <rFont val="Calibri"/>
        <family val="2"/>
      </rPr>
      <t xml:space="preserve">2 </t>
    </r>
  </si>
  <si>
    <t>Observed y</t>
  </si>
  <si>
    <t>SLOPE</t>
  </si>
  <si>
    <t>INTERCEPT</t>
  </si>
  <si>
    <t>Correlation R</t>
  </si>
  <si>
    <r>
      <t>Determination R</t>
    </r>
    <r>
      <rPr>
        <b/>
        <vertAlign val="superscript"/>
        <sz val="11"/>
        <color theme="8" tint="-0.249977111117893"/>
        <rFont val="Calibri"/>
        <family val="2"/>
        <scheme val="minor"/>
      </rPr>
      <t>2</t>
    </r>
  </si>
  <si>
    <t>Predicted y</t>
  </si>
  <si>
    <t>Residual=Observed - Predicted</t>
  </si>
  <si>
    <t>Residual Mean</t>
  </si>
  <si>
    <t>Residual standard dev</t>
  </si>
  <si>
    <t>Residuals have to be:</t>
  </si>
  <si>
    <t xml:space="preserve">1. Normally distributed </t>
  </si>
  <si>
    <t>2. Have a zero mean</t>
  </si>
  <si>
    <t xml:space="preserve">3. Have a constant variance </t>
  </si>
  <si>
    <t xml:space="preserve">    they are Homoscedastic</t>
  </si>
  <si>
    <t>4. Are independent</t>
  </si>
  <si>
    <t xml:space="preserve">For Homoscedasticity, plot the resiuals </t>
  </si>
  <si>
    <t>vs the predicted Y values.</t>
  </si>
  <si>
    <t>There should not exist and pattern in the plot</t>
  </si>
  <si>
    <t xml:space="preserve">For independency, plot the residuals vs </t>
  </si>
  <si>
    <t>the independent variable (or vs time if possible).</t>
  </si>
  <si>
    <t>There should be any distinguishing pattern</t>
  </si>
  <si>
    <t>Bin</t>
  </si>
  <si>
    <t>More</t>
  </si>
  <si>
    <t>Frequency</t>
  </si>
  <si>
    <t>Normal Probability Plot of Residuals</t>
  </si>
  <si>
    <t>Z = (x - mean(s))/ (SD(x))</t>
  </si>
  <si>
    <t xml:space="preserve">Standardized Residual </t>
  </si>
  <si>
    <t>ranks  i</t>
  </si>
  <si>
    <t>(i - 0.5) / n</t>
  </si>
  <si>
    <t>Standard Z values</t>
  </si>
  <si>
    <t>Standardizing:</t>
  </si>
  <si>
    <r>
      <t xml:space="preserve">Regression Model: </t>
    </r>
    <r>
      <rPr>
        <b/>
        <sz val="16"/>
        <color theme="1"/>
        <rFont val="Calibri"/>
        <family val="2"/>
        <scheme val="minor"/>
      </rPr>
      <t xml:space="preserve">    </t>
    </r>
    <r>
      <rPr>
        <b/>
        <i/>
        <sz val="16"/>
        <color theme="8" tint="-0.249977111117893"/>
        <rFont val="Calibri"/>
        <family val="2"/>
        <scheme val="minor"/>
      </rPr>
      <t xml:space="preserve"> Predicted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i/>
        <sz val="16"/>
        <color theme="8" tint="-0.249977111117893"/>
        <rFont val="Calibri"/>
        <family val="2"/>
        <scheme val="minor"/>
      </rPr>
      <t>y = b</t>
    </r>
    <r>
      <rPr>
        <b/>
        <i/>
        <vertAlign val="subscript"/>
        <sz val="16"/>
        <color theme="8" tint="-0.249977111117893"/>
        <rFont val="Calibri"/>
        <family val="2"/>
        <scheme val="minor"/>
      </rPr>
      <t>0</t>
    </r>
    <r>
      <rPr>
        <b/>
        <i/>
        <sz val="16"/>
        <color theme="8" tint="-0.249977111117893"/>
        <rFont val="Calibri"/>
        <family val="2"/>
        <scheme val="minor"/>
      </rPr>
      <t xml:space="preserve"> x + b</t>
    </r>
    <r>
      <rPr>
        <b/>
        <i/>
        <vertAlign val="subscript"/>
        <sz val="16"/>
        <color theme="8" tint="-0.249977111117893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</si>
</sst>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b/>
      <i/>
      <vertAlign val="superscript"/>
      <sz val="12"/>
      <color theme="1"/>
      <name val="Calibri"/>
      <family val="2"/>
    </font>
    <font>
      <b/>
      <i/>
      <sz val="20"/>
      <color theme="1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i/>
      <sz val="16"/>
      <color theme="8" tint="-0.249977111117893"/>
      <name val="Calibri"/>
      <family val="2"/>
      <scheme val="minor"/>
    </font>
    <font>
      <b/>
      <i/>
      <vertAlign val="subscript"/>
      <sz val="16"/>
      <color theme="8" tint="-0.249977111117893"/>
      <name val="Calibri"/>
      <family val="2"/>
      <scheme val="minor"/>
    </font>
    <font>
      <b/>
      <vertAlign val="superscript"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6" fillId="0" borderId="0" xfId="0" applyFont="1"/>
    <xf numFmtId="2" fontId="6" fillId="0" borderId="0" xfId="0" applyNumberFormat="1" applyFont="1"/>
    <xf numFmtId="165" fontId="6" fillId="0" borderId="0" xfId="0" applyNumberFormat="1" applyFont="1"/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0604111986001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906824146981625E-2"/>
                  <c:y val="-0.171712962962962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2.5286 x - 2.2566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0.9907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'Regression-Residuals'!$D$2:$D$65</c:f>
              <c:numCache>
                <c:formatCode>General</c:formatCode>
                <c:ptCount val="64"/>
                <c:pt idx="0">
                  <c:v>16</c:v>
                </c:pt>
                <c:pt idx="1">
                  <c:v>14</c:v>
                </c:pt>
                <c:pt idx="2">
                  <c:v>13</c:v>
                </c:pt>
                <c:pt idx="3">
                  <c:v>19</c:v>
                </c:pt>
                <c:pt idx="4">
                  <c:v>9</c:v>
                </c:pt>
                <c:pt idx="5">
                  <c:v>9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8</c:v>
                </c:pt>
                <c:pt idx="10">
                  <c:v>15</c:v>
                </c:pt>
                <c:pt idx="11">
                  <c:v>11</c:v>
                </c:pt>
                <c:pt idx="12">
                  <c:v>3</c:v>
                </c:pt>
                <c:pt idx="13">
                  <c:v>5</c:v>
                </c:pt>
                <c:pt idx="14">
                  <c:v>15</c:v>
                </c:pt>
                <c:pt idx="15">
                  <c:v>11</c:v>
                </c:pt>
                <c:pt idx="16">
                  <c:v>14</c:v>
                </c:pt>
                <c:pt idx="17">
                  <c:v>8</c:v>
                </c:pt>
                <c:pt idx="18">
                  <c:v>17</c:v>
                </c:pt>
                <c:pt idx="19">
                  <c:v>15</c:v>
                </c:pt>
                <c:pt idx="20">
                  <c:v>6</c:v>
                </c:pt>
                <c:pt idx="21">
                  <c:v>6</c:v>
                </c:pt>
                <c:pt idx="22">
                  <c:v>10</c:v>
                </c:pt>
                <c:pt idx="23">
                  <c:v>4</c:v>
                </c:pt>
                <c:pt idx="24">
                  <c:v>17</c:v>
                </c:pt>
                <c:pt idx="25">
                  <c:v>4</c:v>
                </c:pt>
                <c:pt idx="26">
                  <c:v>9</c:v>
                </c:pt>
                <c:pt idx="27">
                  <c:v>10</c:v>
                </c:pt>
                <c:pt idx="28">
                  <c:v>12</c:v>
                </c:pt>
                <c:pt idx="29">
                  <c:v>8</c:v>
                </c:pt>
                <c:pt idx="30">
                  <c:v>17</c:v>
                </c:pt>
                <c:pt idx="31">
                  <c:v>19</c:v>
                </c:pt>
                <c:pt idx="32">
                  <c:v>14</c:v>
                </c:pt>
                <c:pt idx="33">
                  <c:v>14</c:v>
                </c:pt>
                <c:pt idx="34">
                  <c:v>5</c:v>
                </c:pt>
                <c:pt idx="35">
                  <c:v>16</c:v>
                </c:pt>
                <c:pt idx="36">
                  <c:v>14</c:v>
                </c:pt>
                <c:pt idx="37">
                  <c:v>8</c:v>
                </c:pt>
                <c:pt idx="38">
                  <c:v>12</c:v>
                </c:pt>
                <c:pt idx="39">
                  <c:v>8</c:v>
                </c:pt>
                <c:pt idx="40">
                  <c:v>16</c:v>
                </c:pt>
                <c:pt idx="41">
                  <c:v>10</c:v>
                </c:pt>
                <c:pt idx="42">
                  <c:v>13</c:v>
                </c:pt>
                <c:pt idx="43">
                  <c:v>15</c:v>
                </c:pt>
                <c:pt idx="44">
                  <c:v>13</c:v>
                </c:pt>
                <c:pt idx="45">
                  <c:v>19</c:v>
                </c:pt>
                <c:pt idx="46">
                  <c:v>10</c:v>
                </c:pt>
                <c:pt idx="47">
                  <c:v>19</c:v>
                </c:pt>
                <c:pt idx="48">
                  <c:v>9</c:v>
                </c:pt>
                <c:pt idx="49">
                  <c:v>17</c:v>
                </c:pt>
                <c:pt idx="50">
                  <c:v>9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14</c:v>
                </c:pt>
                <c:pt idx="55">
                  <c:v>8</c:v>
                </c:pt>
                <c:pt idx="56">
                  <c:v>9</c:v>
                </c:pt>
                <c:pt idx="57">
                  <c:v>11</c:v>
                </c:pt>
                <c:pt idx="58">
                  <c:v>11</c:v>
                </c:pt>
                <c:pt idx="59">
                  <c:v>17</c:v>
                </c:pt>
                <c:pt idx="60">
                  <c:v>15</c:v>
                </c:pt>
                <c:pt idx="61">
                  <c:v>7</c:v>
                </c:pt>
                <c:pt idx="62">
                  <c:v>10</c:v>
                </c:pt>
                <c:pt idx="63">
                  <c:v>4</c:v>
                </c:pt>
              </c:numCache>
            </c:numRef>
          </c:xVal>
          <c:yVal>
            <c:numRef>
              <c:f>'Regression-Residuals'!$E$2:$E$65</c:f>
              <c:numCache>
                <c:formatCode>General</c:formatCode>
                <c:ptCount val="64"/>
                <c:pt idx="0">
                  <c:v>37.1</c:v>
                </c:pt>
                <c:pt idx="1">
                  <c:v>33.5</c:v>
                </c:pt>
                <c:pt idx="2">
                  <c:v>30.3</c:v>
                </c:pt>
                <c:pt idx="3">
                  <c:v>46.7</c:v>
                </c:pt>
                <c:pt idx="4">
                  <c:v>20.2</c:v>
                </c:pt>
                <c:pt idx="5">
                  <c:v>20.3</c:v>
                </c:pt>
                <c:pt idx="6">
                  <c:v>40.1</c:v>
                </c:pt>
                <c:pt idx="7">
                  <c:v>38</c:v>
                </c:pt>
                <c:pt idx="8">
                  <c:v>38.700000000000003</c:v>
                </c:pt>
                <c:pt idx="9">
                  <c:v>18.399999999999999</c:v>
                </c:pt>
                <c:pt idx="10">
                  <c:v>35.299999999999997</c:v>
                </c:pt>
                <c:pt idx="11">
                  <c:v>26.3</c:v>
                </c:pt>
                <c:pt idx="12">
                  <c:v>5.93</c:v>
                </c:pt>
                <c:pt idx="13">
                  <c:v>8.81</c:v>
                </c:pt>
                <c:pt idx="14">
                  <c:v>36.1</c:v>
                </c:pt>
                <c:pt idx="15">
                  <c:v>25.5</c:v>
                </c:pt>
                <c:pt idx="16">
                  <c:v>33</c:v>
                </c:pt>
                <c:pt idx="17">
                  <c:v>17.5</c:v>
                </c:pt>
                <c:pt idx="18">
                  <c:v>40.5</c:v>
                </c:pt>
                <c:pt idx="19">
                  <c:v>35.299999999999997</c:v>
                </c:pt>
                <c:pt idx="20">
                  <c:v>13.2</c:v>
                </c:pt>
                <c:pt idx="21">
                  <c:v>14.1</c:v>
                </c:pt>
                <c:pt idx="22">
                  <c:v>24.3</c:v>
                </c:pt>
                <c:pt idx="23">
                  <c:v>7.12</c:v>
                </c:pt>
                <c:pt idx="24">
                  <c:v>40.1</c:v>
                </c:pt>
                <c:pt idx="25">
                  <c:v>9.33</c:v>
                </c:pt>
                <c:pt idx="26">
                  <c:v>18</c:v>
                </c:pt>
                <c:pt idx="27">
                  <c:v>20.7</c:v>
                </c:pt>
                <c:pt idx="28">
                  <c:v>28.3</c:v>
                </c:pt>
                <c:pt idx="29">
                  <c:v>19</c:v>
                </c:pt>
                <c:pt idx="30">
                  <c:v>39.700000000000003</c:v>
                </c:pt>
                <c:pt idx="31">
                  <c:v>46.6</c:v>
                </c:pt>
                <c:pt idx="32">
                  <c:v>32.1</c:v>
                </c:pt>
                <c:pt idx="33">
                  <c:v>33.9</c:v>
                </c:pt>
                <c:pt idx="34">
                  <c:v>11.3</c:v>
                </c:pt>
                <c:pt idx="35">
                  <c:v>39.299999999999997</c:v>
                </c:pt>
                <c:pt idx="36">
                  <c:v>33.200000000000003</c:v>
                </c:pt>
                <c:pt idx="37">
                  <c:v>18</c:v>
                </c:pt>
                <c:pt idx="38">
                  <c:v>27.4</c:v>
                </c:pt>
                <c:pt idx="39">
                  <c:v>18</c:v>
                </c:pt>
                <c:pt idx="40">
                  <c:v>39.1</c:v>
                </c:pt>
                <c:pt idx="41">
                  <c:v>20.8</c:v>
                </c:pt>
                <c:pt idx="42">
                  <c:v>29.6</c:v>
                </c:pt>
                <c:pt idx="43">
                  <c:v>36.1</c:v>
                </c:pt>
                <c:pt idx="44">
                  <c:v>29.1</c:v>
                </c:pt>
                <c:pt idx="45">
                  <c:v>46.3</c:v>
                </c:pt>
                <c:pt idx="46">
                  <c:v>24.5</c:v>
                </c:pt>
                <c:pt idx="47">
                  <c:v>46.5</c:v>
                </c:pt>
                <c:pt idx="48">
                  <c:v>19.5</c:v>
                </c:pt>
                <c:pt idx="49">
                  <c:v>40.799999999999997</c:v>
                </c:pt>
                <c:pt idx="50">
                  <c:v>20.8</c:v>
                </c:pt>
                <c:pt idx="51">
                  <c:v>20</c:v>
                </c:pt>
                <c:pt idx="52">
                  <c:v>12.1</c:v>
                </c:pt>
                <c:pt idx="53">
                  <c:v>9.32</c:v>
                </c:pt>
                <c:pt idx="54">
                  <c:v>32.5</c:v>
                </c:pt>
                <c:pt idx="55">
                  <c:v>20.100000000000001</c:v>
                </c:pt>
                <c:pt idx="56">
                  <c:v>19.399999999999999</c:v>
                </c:pt>
                <c:pt idx="57">
                  <c:v>27</c:v>
                </c:pt>
                <c:pt idx="58">
                  <c:v>24.9</c:v>
                </c:pt>
                <c:pt idx="59">
                  <c:v>42.5</c:v>
                </c:pt>
                <c:pt idx="60">
                  <c:v>36.299999999999997</c:v>
                </c:pt>
                <c:pt idx="61">
                  <c:v>17.399999999999999</c:v>
                </c:pt>
                <c:pt idx="62">
                  <c:v>23.4</c:v>
                </c:pt>
                <c:pt idx="63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3-4671-86ED-B5FF968F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51320"/>
        <c:axId val="545445416"/>
      </c:scatterChart>
      <c:valAx>
        <c:axId val="54545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5416"/>
        <c:crosses val="autoZero"/>
        <c:crossBetween val="midCat"/>
      </c:valAx>
      <c:valAx>
        <c:axId val="5454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Predicted Y for Homoscedasticity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'Regression-Residuals'!$F$2:$F$65</c:f>
              <c:numCache>
                <c:formatCode>0.0</c:formatCode>
                <c:ptCount val="64"/>
                <c:pt idx="0">
                  <c:v>38.200751471483656</c:v>
                </c:pt>
                <c:pt idx="1">
                  <c:v>33.143581794195242</c:v>
                </c:pt>
                <c:pt idx="2">
                  <c:v>30.614996955551042</c:v>
                </c:pt>
                <c:pt idx="3">
                  <c:v>45.78650598741627</c:v>
                </c:pt>
                <c:pt idx="4">
                  <c:v>20.500657600974218</c:v>
                </c:pt>
                <c:pt idx="5">
                  <c:v>20.500657600974218</c:v>
                </c:pt>
                <c:pt idx="6">
                  <c:v>40.729336310127863</c:v>
                </c:pt>
                <c:pt idx="7">
                  <c:v>38.200751471483656</c:v>
                </c:pt>
                <c:pt idx="8">
                  <c:v>38.200751471483656</c:v>
                </c:pt>
                <c:pt idx="9">
                  <c:v>17.972072762330011</c:v>
                </c:pt>
                <c:pt idx="10">
                  <c:v>35.672166632839449</c:v>
                </c:pt>
                <c:pt idx="11">
                  <c:v>25.557827278262629</c:v>
                </c:pt>
                <c:pt idx="12">
                  <c:v>5.3291485691089839</c:v>
                </c:pt>
                <c:pt idx="13">
                  <c:v>10.386318246397394</c:v>
                </c:pt>
                <c:pt idx="14">
                  <c:v>35.672166632839449</c:v>
                </c:pt>
                <c:pt idx="15">
                  <c:v>25.557827278262629</c:v>
                </c:pt>
                <c:pt idx="16">
                  <c:v>33.143581794195242</c:v>
                </c:pt>
                <c:pt idx="17">
                  <c:v>17.972072762330011</c:v>
                </c:pt>
                <c:pt idx="18">
                  <c:v>40.729336310127863</c:v>
                </c:pt>
                <c:pt idx="19">
                  <c:v>35.672166632839449</c:v>
                </c:pt>
                <c:pt idx="20">
                  <c:v>12.914903085041601</c:v>
                </c:pt>
                <c:pt idx="21">
                  <c:v>12.914903085041601</c:v>
                </c:pt>
                <c:pt idx="22">
                  <c:v>23.029242439618422</c:v>
                </c:pt>
                <c:pt idx="23">
                  <c:v>7.8577334077531891</c:v>
                </c:pt>
                <c:pt idx="24">
                  <c:v>40.729336310127863</c:v>
                </c:pt>
                <c:pt idx="25">
                  <c:v>7.8577334077531891</c:v>
                </c:pt>
                <c:pt idx="26">
                  <c:v>20.500657600974218</c:v>
                </c:pt>
                <c:pt idx="27">
                  <c:v>23.029242439618422</c:v>
                </c:pt>
                <c:pt idx="28">
                  <c:v>28.086412116906835</c:v>
                </c:pt>
                <c:pt idx="29">
                  <c:v>17.972072762330011</c:v>
                </c:pt>
                <c:pt idx="30">
                  <c:v>40.729336310127863</c:v>
                </c:pt>
                <c:pt idx="31">
                  <c:v>45.78650598741627</c:v>
                </c:pt>
                <c:pt idx="32">
                  <c:v>33.143581794195242</c:v>
                </c:pt>
                <c:pt idx="33">
                  <c:v>33.143581794195242</c:v>
                </c:pt>
                <c:pt idx="34">
                  <c:v>10.386318246397394</c:v>
                </c:pt>
                <c:pt idx="35">
                  <c:v>38.200751471483656</c:v>
                </c:pt>
                <c:pt idx="36">
                  <c:v>33.143581794195242</c:v>
                </c:pt>
                <c:pt idx="37">
                  <c:v>17.972072762330011</c:v>
                </c:pt>
                <c:pt idx="38">
                  <c:v>28.086412116906835</c:v>
                </c:pt>
                <c:pt idx="39">
                  <c:v>17.972072762330011</c:v>
                </c:pt>
                <c:pt idx="40">
                  <c:v>38.200751471483656</c:v>
                </c:pt>
                <c:pt idx="41">
                  <c:v>23.029242439618422</c:v>
                </c:pt>
                <c:pt idx="42">
                  <c:v>30.614996955551042</c:v>
                </c:pt>
                <c:pt idx="43">
                  <c:v>35.672166632839449</c:v>
                </c:pt>
                <c:pt idx="44">
                  <c:v>30.614996955551042</c:v>
                </c:pt>
                <c:pt idx="45">
                  <c:v>45.78650598741627</c:v>
                </c:pt>
                <c:pt idx="46">
                  <c:v>23.029242439618422</c:v>
                </c:pt>
                <c:pt idx="47">
                  <c:v>45.78650598741627</c:v>
                </c:pt>
                <c:pt idx="48">
                  <c:v>20.500657600974218</c:v>
                </c:pt>
                <c:pt idx="49">
                  <c:v>40.729336310127863</c:v>
                </c:pt>
                <c:pt idx="50">
                  <c:v>20.500657600974218</c:v>
                </c:pt>
                <c:pt idx="51">
                  <c:v>23.029242439618422</c:v>
                </c:pt>
                <c:pt idx="52">
                  <c:v>12.914903085041601</c:v>
                </c:pt>
                <c:pt idx="53">
                  <c:v>7.8577334077531891</c:v>
                </c:pt>
                <c:pt idx="54">
                  <c:v>33.143581794195242</c:v>
                </c:pt>
                <c:pt idx="55">
                  <c:v>17.972072762330011</c:v>
                </c:pt>
                <c:pt idx="56">
                  <c:v>20.500657600974218</c:v>
                </c:pt>
                <c:pt idx="57">
                  <c:v>25.557827278262629</c:v>
                </c:pt>
                <c:pt idx="58">
                  <c:v>25.557827278262629</c:v>
                </c:pt>
                <c:pt idx="59">
                  <c:v>40.729336310127863</c:v>
                </c:pt>
                <c:pt idx="60">
                  <c:v>35.672166632839449</c:v>
                </c:pt>
                <c:pt idx="61">
                  <c:v>15.443487923685804</c:v>
                </c:pt>
                <c:pt idx="62">
                  <c:v>23.029242439618422</c:v>
                </c:pt>
                <c:pt idx="63">
                  <c:v>7.8577334077531891</c:v>
                </c:pt>
              </c:numCache>
            </c:numRef>
          </c:xVal>
          <c:yVal>
            <c:numRef>
              <c:f>'Regression-Residuals'!$G$2:$G$65</c:f>
              <c:numCache>
                <c:formatCode>0.0</c:formatCode>
                <c:ptCount val="64"/>
                <c:pt idx="0">
                  <c:v>-1.1007514714836546</c:v>
                </c:pt>
                <c:pt idx="1">
                  <c:v>0.3564182058047578</c:v>
                </c:pt>
                <c:pt idx="2">
                  <c:v>-0.31499695555104168</c:v>
                </c:pt>
                <c:pt idx="3">
                  <c:v>0.91349401258373319</c:v>
                </c:pt>
                <c:pt idx="4">
                  <c:v>-0.30065760097421901</c:v>
                </c:pt>
                <c:pt idx="5">
                  <c:v>-0.20065760097421759</c:v>
                </c:pt>
                <c:pt idx="6">
                  <c:v>-0.62933631012786151</c:v>
                </c:pt>
                <c:pt idx="7">
                  <c:v>-0.20075147148365602</c:v>
                </c:pt>
                <c:pt idx="8">
                  <c:v>0.49924852851634682</c:v>
                </c:pt>
                <c:pt idx="9">
                  <c:v>0.42792723766998719</c:v>
                </c:pt>
                <c:pt idx="10">
                  <c:v>-0.37216663283945195</c:v>
                </c:pt>
                <c:pt idx="11">
                  <c:v>0.74217272173737214</c:v>
                </c:pt>
                <c:pt idx="12">
                  <c:v>0.60085143089101578</c:v>
                </c:pt>
                <c:pt idx="13">
                  <c:v>-1.5763182463973937</c:v>
                </c:pt>
                <c:pt idx="14">
                  <c:v>0.42783336716055231</c:v>
                </c:pt>
                <c:pt idx="15">
                  <c:v>-5.7827278262628568E-2</c:v>
                </c:pt>
                <c:pt idx="16">
                  <c:v>-0.1435817941952422</c:v>
                </c:pt>
                <c:pt idx="17">
                  <c:v>-0.47207276233001139</c:v>
                </c:pt>
                <c:pt idx="18">
                  <c:v>-0.22933631012786293</c:v>
                </c:pt>
                <c:pt idx="19">
                  <c:v>-0.37216663283945195</c:v>
                </c:pt>
                <c:pt idx="20">
                  <c:v>0.28509691495839817</c:v>
                </c:pt>
                <c:pt idx="21">
                  <c:v>1.1850969149583985</c:v>
                </c:pt>
                <c:pt idx="22">
                  <c:v>1.2707575603815791</c:v>
                </c:pt>
                <c:pt idx="23">
                  <c:v>-0.73773340775318896</c:v>
                </c:pt>
                <c:pt idx="24">
                  <c:v>-0.62933631012786151</c:v>
                </c:pt>
                <c:pt idx="25">
                  <c:v>1.472266592246811</c:v>
                </c:pt>
                <c:pt idx="26">
                  <c:v>-2.5006576009742183</c:v>
                </c:pt>
                <c:pt idx="27">
                  <c:v>-2.3292424396184224</c:v>
                </c:pt>
                <c:pt idx="28">
                  <c:v>0.21358788309316523</c:v>
                </c:pt>
                <c:pt idx="29">
                  <c:v>1.0279272376699886</c:v>
                </c:pt>
                <c:pt idx="30">
                  <c:v>-1.0293363101278601</c:v>
                </c:pt>
                <c:pt idx="31">
                  <c:v>0.81349401258373177</c:v>
                </c:pt>
                <c:pt idx="32">
                  <c:v>-1.0435817941952408</c:v>
                </c:pt>
                <c:pt idx="33">
                  <c:v>0.75641820580475638</c:v>
                </c:pt>
                <c:pt idx="34">
                  <c:v>0.91368175360260651</c:v>
                </c:pt>
                <c:pt idx="35">
                  <c:v>1.0992485285163411</c:v>
                </c:pt>
                <c:pt idx="36">
                  <c:v>5.6418205804760646E-2</c:v>
                </c:pt>
                <c:pt idx="37">
                  <c:v>2.7927237669988614E-2</c:v>
                </c:pt>
                <c:pt idx="38">
                  <c:v>-0.6864121169068369</c:v>
                </c:pt>
                <c:pt idx="39">
                  <c:v>2.7927237669988614E-2</c:v>
                </c:pt>
                <c:pt idx="40">
                  <c:v>0.8992485285163454</c:v>
                </c:pt>
                <c:pt idx="41">
                  <c:v>-2.2292424396184209</c:v>
                </c:pt>
                <c:pt idx="42">
                  <c:v>-1.014996955551041</c:v>
                </c:pt>
                <c:pt idx="43">
                  <c:v>0.42783336716055231</c:v>
                </c:pt>
                <c:pt idx="44">
                  <c:v>-1.514996955551041</c:v>
                </c:pt>
                <c:pt idx="45">
                  <c:v>0.51349401258372751</c:v>
                </c:pt>
                <c:pt idx="46">
                  <c:v>1.4707575603815783</c:v>
                </c:pt>
                <c:pt idx="47">
                  <c:v>0.71349401258373035</c:v>
                </c:pt>
                <c:pt idx="48">
                  <c:v>-1.0006576009742183</c:v>
                </c:pt>
                <c:pt idx="49">
                  <c:v>7.0663689872134228E-2</c:v>
                </c:pt>
                <c:pt idx="50">
                  <c:v>0.29934239902578241</c:v>
                </c:pt>
                <c:pt idx="51">
                  <c:v>-3.0292424396184217</c:v>
                </c:pt>
                <c:pt idx="52">
                  <c:v>-0.81490308504160147</c:v>
                </c:pt>
                <c:pt idx="53">
                  <c:v>1.4622665922468112</c:v>
                </c:pt>
                <c:pt idx="54">
                  <c:v>-0.6435817941952422</c:v>
                </c:pt>
                <c:pt idx="55">
                  <c:v>2.12792723766999</c:v>
                </c:pt>
                <c:pt idx="56">
                  <c:v>-1.1006576009742197</c:v>
                </c:pt>
                <c:pt idx="57">
                  <c:v>1.4421727217373714</c:v>
                </c:pt>
                <c:pt idx="58">
                  <c:v>-0.65782727826262999</c:v>
                </c:pt>
                <c:pt idx="59">
                  <c:v>1.7706636898721371</c:v>
                </c:pt>
                <c:pt idx="60">
                  <c:v>0.62783336716054805</c:v>
                </c:pt>
                <c:pt idx="61">
                  <c:v>1.9565120763141941</c:v>
                </c:pt>
                <c:pt idx="62">
                  <c:v>0.37075756038157692</c:v>
                </c:pt>
                <c:pt idx="63">
                  <c:v>-0.3377334077531895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6-472C-96E6-4416F5FE3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80616"/>
        <c:axId val="553073072"/>
      </c:scatterChart>
      <c:valAx>
        <c:axId val="55308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73072"/>
        <c:crosses val="autoZero"/>
        <c:crossBetween val="midCat"/>
      </c:valAx>
      <c:valAx>
        <c:axId val="5530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8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x for Independency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'Regression-Residuals'!$D$2:$D$65</c:f>
              <c:numCache>
                <c:formatCode>General</c:formatCode>
                <c:ptCount val="64"/>
                <c:pt idx="0">
                  <c:v>16</c:v>
                </c:pt>
                <c:pt idx="1">
                  <c:v>14</c:v>
                </c:pt>
                <c:pt idx="2">
                  <c:v>13</c:v>
                </c:pt>
                <c:pt idx="3">
                  <c:v>19</c:v>
                </c:pt>
                <c:pt idx="4">
                  <c:v>9</c:v>
                </c:pt>
                <c:pt idx="5">
                  <c:v>9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8</c:v>
                </c:pt>
                <c:pt idx="10">
                  <c:v>15</c:v>
                </c:pt>
                <c:pt idx="11">
                  <c:v>11</c:v>
                </c:pt>
                <c:pt idx="12">
                  <c:v>3</c:v>
                </c:pt>
                <c:pt idx="13">
                  <c:v>5</c:v>
                </c:pt>
                <c:pt idx="14">
                  <c:v>15</c:v>
                </c:pt>
                <c:pt idx="15">
                  <c:v>11</c:v>
                </c:pt>
                <c:pt idx="16">
                  <c:v>14</c:v>
                </c:pt>
                <c:pt idx="17">
                  <c:v>8</c:v>
                </c:pt>
                <c:pt idx="18">
                  <c:v>17</c:v>
                </c:pt>
                <c:pt idx="19">
                  <c:v>15</c:v>
                </c:pt>
                <c:pt idx="20">
                  <c:v>6</c:v>
                </c:pt>
                <c:pt idx="21">
                  <c:v>6</c:v>
                </c:pt>
                <c:pt idx="22">
                  <c:v>10</c:v>
                </c:pt>
                <c:pt idx="23">
                  <c:v>4</c:v>
                </c:pt>
                <c:pt idx="24">
                  <c:v>17</c:v>
                </c:pt>
                <c:pt idx="25">
                  <c:v>4</c:v>
                </c:pt>
                <c:pt idx="26">
                  <c:v>9</c:v>
                </c:pt>
                <c:pt idx="27">
                  <c:v>10</c:v>
                </c:pt>
                <c:pt idx="28">
                  <c:v>12</c:v>
                </c:pt>
                <c:pt idx="29">
                  <c:v>8</c:v>
                </c:pt>
                <c:pt idx="30">
                  <c:v>17</c:v>
                </c:pt>
                <c:pt idx="31">
                  <c:v>19</c:v>
                </c:pt>
                <c:pt idx="32">
                  <c:v>14</c:v>
                </c:pt>
                <c:pt idx="33">
                  <c:v>14</c:v>
                </c:pt>
                <c:pt idx="34">
                  <c:v>5</c:v>
                </c:pt>
                <c:pt idx="35">
                  <c:v>16</c:v>
                </c:pt>
                <c:pt idx="36">
                  <c:v>14</c:v>
                </c:pt>
                <c:pt idx="37">
                  <c:v>8</c:v>
                </c:pt>
                <c:pt idx="38">
                  <c:v>12</c:v>
                </c:pt>
                <c:pt idx="39">
                  <c:v>8</c:v>
                </c:pt>
                <c:pt idx="40">
                  <c:v>16</c:v>
                </c:pt>
                <c:pt idx="41">
                  <c:v>10</c:v>
                </c:pt>
                <c:pt idx="42">
                  <c:v>13</c:v>
                </c:pt>
                <c:pt idx="43">
                  <c:v>15</c:v>
                </c:pt>
                <c:pt idx="44">
                  <c:v>13</c:v>
                </c:pt>
                <c:pt idx="45">
                  <c:v>19</c:v>
                </c:pt>
                <c:pt idx="46">
                  <c:v>10</c:v>
                </c:pt>
                <c:pt idx="47">
                  <c:v>19</c:v>
                </c:pt>
                <c:pt idx="48">
                  <c:v>9</c:v>
                </c:pt>
                <c:pt idx="49">
                  <c:v>17</c:v>
                </c:pt>
                <c:pt idx="50">
                  <c:v>9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14</c:v>
                </c:pt>
                <c:pt idx="55">
                  <c:v>8</c:v>
                </c:pt>
                <c:pt idx="56">
                  <c:v>9</c:v>
                </c:pt>
                <c:pt idx="57">
                  <c:v>11</c:v>
                </c:pt>
                <c:pt idx="58">
                  <c:v>11</c:v>
                </c:pt>
                <c:pt idx="59">
                  <c:v>17</c:v>
                </c:pt>
                <c:pt idx="60">
                  <c:v>15</c:v>
                </c:pt>
                <c:pt idx="61">
                  <c:v>7</c:v>
                </c:pt>
                <c:pt idx="62">
                  <c:v>10</c:v>
                </c:pt>
                <c:pt idx="63">
                  <c:v>4</c:v>
                </c:pt>
              </c:numCache>
            </c:numRef>
          </c:xVal>
          <c:yVal>
            <c:numRef>
              <c:f>'Regression-Residuals'!$G$2:$G$65</c:f>
              <c:numCache>
                <c:formatCode>0.0</c:formatCode>
                <c:ptCount val="64"/>
                <c:pt idx="0">
                  <c:v>-1.1007514714836546</c:v>
                </c:pt>
                <c:pt idx="1">
                  <c:v>0.3564182058047578</c:v>
                </c:pt>
                <c:pt idx="2">
                  <c:v>-0.31499695555104168</c:v>
                </c:pt>
                <c:pt idx="3">
                  <c:v>0.91349401258373319</c:v>
                </c:pt>
                <c:pt idx="4">
                  <c:v>-0.30065760097421901</c:v>
                </c:pt>
                <c:pt idx="5">
                  <c:v>-0.20065760097421759</c:v>
                </c:pt>
                <c:pt idx="6">
                  <c:v>-0.62933631012786151</c:v>
                </c:pt>
                <c:pt idx="7">
                  <c:v>-0.20075147148365602</c:v>
                </c:pt>
                <c:pt idx="8">
                  <c:v>0.49924852851634682</c:v>
                </c:pt>
                <c:pt idx="9">
                  <c:v>0.42792723766998719</c:v>
                </c:pt>
                <c:pt idx="10">
                  <c:v>-0.37216663283945195</c:v>
                </c:pt>
                <c:pt idx="11">
                  <c:v>0.74217272173737214</c:v>
                </c:pt>
                <c:pt idx="12">
                  <c:v>0.60085143089101578</c:v>
                </c:pt>
                <c:pt idx="13">
                  <c:v>-1.5763182463973937</c:v>
                </c:pt>
                <c:pt idx="14">
                  <c:v>0.42783336716055231</c:v>
                </c:pt>
                <c:pt idx="15">
                  <c:v>-5.7827278262628568E-2</c:v>
                </c:pt>
                <c:pt idx="16">
                  <c:v>-0.1435817941952422</c:v>
                </c:pt>
                <c:pt idx="17">
                  <c:v>-0.47207276233001139</c:v>
                </c:pt>
                <c:pt idx="18">
                  <c:v>-0.22933631012786293</c:v>
                </c:pt>
                <c:pt idx="19">
                  <c:v>-0.37216663283945195</c:v>
                </c:pt>
                <c:pt idx="20">
                  <c:v>0.28509691495839817</c:v>
                </c:pt>
                <c:pt idx="21">
                  <c:v>1.1850969149583985</c:v>
                </c:pt>
                <c:pt idx="22">
                  <c:v>1.2707575603815791</c:v>
                </c:pt>
                <c:pt idx="23">
                  <c:v>-0.73773340775318896</c:v>
                </c:pt>
                <c:pt idx="24">
                  <c:v>-0.62933631012786151</c:v>
                </c:pt>
                <c:pt idx="25">
                  <c:v>1.472266592246811</c:v>
                </c:pt>
                <c:pt idx="26">
                  <c:v>-2.5006576009742183</c:v>
                </c:pt>
                <c:pt idx="27">
                  <c:v>-2.3292424396184224</c:v>
                </c:pt>
                <c:pt idx="28">
                  <c:v>0.21358788309316523</c:v>
                </c:pt>
                <c:pt idx="29">
                  <c:v>1.0279272376699886</c:v>
                </c:pt>
                <c:pt idx="30">
                  <c:v>-1.0293363101278601</c:v>
                </c:pt>
                <c:pt idx="31">
                  <c:v>0.81349401258373177</c:v>
                </c:pt>
                <c:pt idx="32">
                  <c:v>-1.0435817941952408</c:v>
                </c:pt>
                <c:pt idx="33">
                  <c:v>0.75641820580475638</c:v>
                </c:pt>
                <c:pt idx="34">
                  <c:v>0.91368175360260651</c:v>
                </c:pt>
                <c:pt idx="35">
                  <c:v>1.0992485285163411</c:v>
                </c:pt>
                <c:pt idx="36">
                  <c:v>5.6418205804760646E-2</c:v>
                </c:pt>
                <c:pt idx="37">
                  <c:v>2.7927237669988614E-2</c:v>
                </c:pt>
                <c:pt idx="38">
                  <c:v>-0.6864121169068369</c:v>
                </c:pt>
                <c:pt idx="39">
                  <c:v>2.7927237669988614E-2</c:v>
                </c:pt>
                <c:pt idx="40">
                  <c:v>0.8992485285163454</c:v>
                </c:pt>
                <c:pt idx="41">
                  <c:v>-2.2292424396184209</c:v>
                </c:pt>
                <c:pt idx="42">
                  <c:v>-1.014996955551041</c:v>
                </c:pt>
                <c:pt idx="43">
                  <c:v>0.42783336716055231</c:v>
                </c:pt>
                <c:pt idx="44">
                  <c:v>-1.514996955551041</c:v>
                </c:pt>
                <c:pt idx="45">
                  <c:v>0.51349401258372751</c:v>
                </c:pt>
                <c:pt idx="46">
                  <c:v>1.4707575603815783</c:v>
                </c:pt>
                <c:pt idx="47">
                  <c:v>0.71349401258373035</c:v>
                </c:pt>
                <c:pt idx="48">
                  <c:v>-1.0006576009742183</c:v>
                </c:pt>
                <c:pt idx="49">
                  <c:v>7.0663689872134228E-2</c:v>
                </c:pt>
                <c:pt idx="50">
                  <c:v>0.29934239902578241</c:v>
                </c:pt>
                <c:pt idx="51">
                  <c:v>-3.0292424396184217</c:v>
                </c:pt>
                <c:pt idx="52">
                  <c:v>-0.81490308504160147</c:v>
                </c:pt>
                <c:pt idx="53">
                  <c:v>1.4622665922468112</c:v>
                </c:pt>
                <c:pt idx="54">
                  <c:v>-0.6435817941952422</c:v>
                </c:pt>
                <c:pt idx="55">
                  <c:v>2.12792723766999</c:v>
                </c:pt>
                <c:pt idx="56">
                  <c:v>-1.1006576009742197</c:v>
                </c:pt>
                <c:pt idx="57">
                  <c:v>1.4421727217373714</c:v>
                </c:pt>
                <c:pt idx="58">
                  <c:v>-0.65782727826262999</c:v>
                </c:pt>
                <c:pt idx="59">
                  <c:v>1.7706636898721371</c:v>
                </c:pt>
                <c:pt idx="60">
                  <c:v>0.62783336716054805</c:v>
                </c:pt>
                <c:pt idx="61">
                  <c:v>1.9565120763141941</c:v>
                </c:pt>
                <c:pt idx="62">
                  <c:v>0.37075756038157692</c:v>
                </c:pt>
                <c:pt idx="63">
                  <c:v>-0.3377334077531895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C-49DA-8EC7-7F4A9BD23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80616"/>
        <c:axId val="553073072"/>
      </c:scatterChart>
      <c:valAx>
        <c:axId val="55308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73072"/>
        <c:crosses val="autoZero"/>
        <c:crossBetween val="midCat"/>
      </c:valAx>
      <c:valAx>
        <c:axId val="5530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8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'Regression-Residuals'!$O$2:$O$10</c:f>
              <c:strCache>
                <c:ptCount val="9"/>
                <c:pt idx="0">
                  <c:v>-3.03</c:v>
                </c:pt>
                <c:pt idx="1">
                  <c:v>-2.38</c:v>
                </c:pt>
                <c:pt idx="2">
                  <c:v>-1.74</c:v>
                </c:pt>
                <c:pt idx="3">
                  <c:v>-1.10</c:v>
                </c:pt>
                <c:pt idx="4">
                  <c:v>-0.45</c:v>
                </c:pt>
                <c:pt idx="5">
                  <c:v>0.19</c:v>
                </c:pt>
                <c:pt idx="6">
                  <c:v>0.84</c:v>
                </c:pt>
                <c:pt idx="7">
                  <c:v>1.48</c:v>
                </c:pt>
                <c:pt idx="8">
                  <c:v>More</c:v>
                </c:pt>
              </c:strCache>
            </c:strRef>
          </c:cat>
          <c:val>
            <c:numRef>
              <c:f>'Regression-Residuals'!$P$2:$P$10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C-4BEB-961B-F9B95327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0486952"/>
        <c:axId val="330487936"/>
        <c:axId val="0"/>
      </c:bar3DChart>
      <c:catAx>
        <c:axId val="33048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87936"/>
        <c:crosses val="autoZero"/>
        <c:auto val="1"/>
        <c:lblAlgn val="ctr"/>
        <c:lblOffset val="100"/>
        <c:noMultiLvlLbl val="0"/>
      </c:catAx>
      <c:valAx>
        <c:axId val="330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8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 of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'Regression-Residuals'!$W$2:$W$65</c:f>
              <c:numCache>
                <c:formatCode>0.00</c:formatCode>
                <c:ptCount val="64"/>
                <c:pt idx="0">
                  <c:v>-2.4175590162365048</c:v>
                </c:pt>
                <c:pt idx="1">
                  <c:v>-1.9874278859298957</c:v>
                </c:pt>
                <c:pt idx="2">
                  <c:v>-1.7616704103630663</c:v>
                </c:pt>
                <c:pt idx="3">
                  <c:v>-1.6010086648860757</c:v>
                </c:pt>
                <c:pt idx="4">
                  <c:v>-1.4734675779471014</c:v>
                </c:pt>
                <c:pt idx="5">
                  <c:v>-1.3662038163720986</c:v>
                </c:pt>
                <c:pt idx="6">
                  <c:v>-1.2726986411905357</c:v>
                </c:pt>
                <c:pt idx="7">
                  <c:v>-1.1891643501993372</c:v>
                </c:pt>
                <c:pt idx="8">
                  <c:v>-1.1131942771609289</c:v>
                </c:pt>
                <c:pt idx="9">
                  <c:v>-1.043158263318454</c:v>
                </c:pt>
                <c:pt idx="10">
                  <c:v>-0.97789754394054018</c:v>
                </c:pt>
                <c:pt idx="11">
                  <c:v>-0.91655666753311338</c:v>
                </c:pt>
                <c:pt idx="12">
                  <c:v>-0.85848447414183249</c:v>
                </c:pt>
                <c:pt idx="13">
                  <c:v>-0.8031725655979175</c:v>
                </c:pt>
                <c:pt idx="14">
                  <c:v>-0.75021537546794015</c:v>
                </c:pt>
                <c:pt idx="15">
                  <c:v>-0.69928330238321956</c:v>
                </c:pt>
                <c:pt idx="16">
                  <c:v>-0.65010407064799569</c:v>
                </c:pt>
                <c:pt idx="17">
                  <c:v>-0.60244945316442367</c:v>
                </c:pt>
                <c:pt idx="18">
                  <c:v>-0.55612559361869141</c:v>
                </c:pt>
                <c:pt idx="19">
                  <c:v>-0.51096580673824743</c:v>
                </c:pt>
                <c:pt idx="20">
                  <c:v>-0.4668251228525897</c:v>
                </c:pt>
                <c:pt idx="21">
                  <c:v>-0.42357608420119958</c:v>
                </c:pt>
                <c:pt idx="22">
                  <c:v>-0.38110545476355656</c:v>
                </c:pt>
                <c:pt idx="23">
                  <c:v>-0.33931160653881726</c:v>
                </c:pt>
                <c:pt idx="24">
                  <c:v>-0.29810241293048689</c:v>
                </c:pt>
                <c:pt idx="25">
                  <c:v>-0.25739352610093835</c:v>
                </c:pt>
                <c:pt idx="26">
                  <c:v>-0.21710694721012977</c:v>
                </c:pt>
                <c:pt idx="27">
                  <c:v>-0.17716982099173983</c:v>
                </c:pt>
                <c:pt idx="28">
                  <c:v>-0.13751340214433597</c:v>
                </c:pt>
                <c:pt idx="29">
                  <c:v>-9.807215248866108E-2</c:v>
                </c:pt>
                <c:pt idx="30">
                  <c:v>-5.8782936068943067E-2</c:v>
                </c:pt>
                <c:pt idx="31">
                  <c:v>-1.9584285230126924E-2</c:v>
                </c:pt>
                <c:pt idx="32">
                  <c:v>1.9584285230126924E-2</c:v>
                </c:pt>
                <c:pt idx="33">
                  <c:v>5.8782936068943067E-2</c:v>
                </c:pt>
                <c:pt idx="34">
                  <c:v>9.807215248866108E-2</c:v>
                </c:pt>
                <c:pt idx="35">
                  <c:v>0.13751340214433597</c:v>
                </c:pt>
                <c:pt idx="36">
                  <c:v>0.17716982099173983</c:v>
                </c:pt>
                <c:pt idx="37">
                  <c:v>0.21710694721012977</c:v>
                </c:pt>
                <c:pt idx="38">
                  <c:v>0.25739352610093835</c:v>
                </c:pt>
                <c:pt idx="39">
                  <c:v>0.29810241293048689</c:v>
                </c:pt>
                <c:pt idx="40">
                  <c:v>0.33931160653881726</c:v>
                </c:pt>
                <c:pt idx="41">
                  <c:v>0.38110545476355656</c:v>
                </c:pt>
                <c:pt idx="42">
                  <c:v>0.42357608420119958</c:v>
                </c:pt>
                <c:pt idx="43">
                  <c:v>0.4668251228525897</c:v>
                </c:pt>
                <c:pt idx="44">
                  <c:v>0.51096580673824743</c:v>
                </c:pt>
                <c:pt idx="45">
                  <c:v>0.55612559361869141</c:v>
                </c:pt>
                <c:pt idx="46">
                  <c:v>0.60244945316442367</c:v>
                </c:pt>
                <c:pt idx="47">
                  <c:v>0.65010407064799569</c:v>
                </c:pt>
                <c:pt idx="48">
                  <c:v>0.69928330238321956</c:v>
                </c:pt>
                <c:pt idx="49">
                  <c:v>0.75021537546794015</c:v>
                </c:pt>
                <c:pt idx="50">
                  <c:v>0.8031725655979175</c:v>
                </c:pt>
                <c:pt idx="51">
                  <c:v>0.85848447414183249</c:v>
                </c:pt>
                <c:pt idx="52">
                  <c:v>0.91655666753311338</c:v>
                </c:pt>
                <c:pt idx="53">
                  <c:v>0.97789754394054018</c:v>
                </c:pt>
                <c:pt idx="54">
                  <c:v>1.043158263318454</c:v>
                </c:pt>
                <c:pt idx="55">
                  <c:v>1.1131942771609289</c:v>
                </c:pt>
                <c:pt idx="56">
                  <c:v>1.1891643501993372</c:v>
                </c:pt>
                <c:pt idx="57">
                  <c:v>1.2726986411905357</c:v>
                </c:pt>
                <c:pt idx="58">
                  <c:v>1.3662038163720986</c:v>
                </c:pt>
                <c:pt idx="59">
                  <c:v>1.4734675779471014</c:v>
                </c:pt>
                <c:pt idx="60">
                  <c:v>1.6010086648860757</c:v>
                </c:pt>
                <c:pt idx="61">
                  <c:v>1.7616704103630663</c:v>
                </c:pt>
                <c:pt idx="62">
                  <c:v>1.9874278859298957</c:v>
                </c:pt>
                <c:pt idx="63">
                  <c:v>2.4175590162365048</c:v>
                </c:pt>
              </c:numCache>
            </c:numRef>
          </c:xVal>
          <c:yVal>
            <c:numRef>
              <c:f>'Regression-Residuals'!$T$2:$T$65</c:f>
              <c:numCache>
                <c:formatCode>0.00</c:formatCode>
                <c:ptCount val="64"/>
                <c:pt idx="0">
                  <c:v>-2.7971021827827709</c:v>
                </c:pt>
                <c:pt idx="1">
                  <c:v>-2.3090244420840711</c:v>
                </c:pt>
                <c:pt idx="2">
                  <c:v>-2.1507453569505772</c:v>
                </c:pt>
                <c:pt idx="3">
                  <c:v>-2.0584086675459767</c:v>
                </c:pt>
                <c:pt idx="4">
                  <c:v>-1.4555200832039918</c:v>
                </c:pt>
                <c:pt idx="5">
                  <c:v>-1.3988980333363044</c:v>
                </c:pt>
                <c:pt idx="6">
                  <c:v>-1.0163974673404232</c:v>
                </c:pt>
                <c:pt idx="7">
                  <c:v>-1.016310790419684</c:v>
                </c:pt>
                <c:pt idx="8">
                  <c:v>-0.9636088799890089</c:v>
                </c:pt>
                <c:pt idx="9">
                  <c:v>-0.95045507161152998</c:v>
                </c:pt>
                <c:pt idx="10">
                  <c:v>-0.93721458631330834</c:v>
                </c:pt>
                <c:pt idx="11">
                  <c:v>-0.92397410101508337</c:v>
                </c:pt>
                <c:pt idx="12">
                  <c:v>-0.75245453058336631</c:v>
                </c:pt>
                <c:pt idx="13">
                  <c:v>-0.68119860535103327</c:v>
                </c:pt>
                <c:pt idx="14">
                  <c:v>-0.63381022442380619</c:v>
                </c:pt>
                <c:pt idx="15">
                  <c:v>-0.60741593074809908</c:v>
                </c:pt>
                <c:pt idx="16">
                  <c:v>-0.59426212237061349</c:v>
                </c:pt>
                <c:pt idx="17">
                  <c:v>-0.58110831399313456</c:v>
                </c:pt>
                <c:pt idx="18">
                  <c:v>-0.58110831399313456</c:v>
                </c:pt>
                <c:pt idx="19">
                  <c:v>-0.43589636031638029</c:v>
                </c:pt>
                <c:pt idx="20">
                  <c:v>-0.34364634783252573</c:v>
                </c:pt>
                <c:pt idx="21">
                  <c:v>-0.34364634783252573</c:v>
                </c:pt>
                <c:pt idx="22">
                  <c:v>-0.31185184773263702</c:v>
                </c:pt>
                <c:pt idx="23">
                  <c:v>-0.29085776048111467</c:v>
                </c:pt>
                <c:pt idx="24">
                  <c:v>-0.27761727518288976</c:v>
                </c:pt>
                <c:pt idx="25">
                  <c:v>-0.21176155637473909</c:v>
                </c:pt>
                <c:pt idx="26">
                  <c:v>-0.18536726269903192</c:v>
                </c:pt>
                <c:pt idx="27">
                  <c:v>-0.18528058577828924</c:v>
                </c:pt>
                <c:pt idx="28">
                  <c:v>-0.13257867534761755</c:v>
                </c:pt>
                <c:pt idx="29">
                  <c:v>-5.3395794320502586E-2</c:v>
                </c:pt>
                <c:pt idx="30">
                  <c:v>2.5787086706615663E-2</c:v>
                </c:pt>
                <c:pt idx="31">
                  <c:v>2.5787086706615663E-2</c:v>
                </c:pt>
                <c:pt idx="32">
                  <c:v>5.2094703461583444E-2</c:v>
                </c:pt>
                <c:pt idx="33">
                  <c:v>6.5248511839055848E-2</c:v>
                </c:pt>
                <c:pt idx="34">
                  <c:v>0.19721998021758846</c:v>
                </c:pt>
                <c:pt idx="35">
                  <c:v>0.26324905286722444</c:v>
                </c:pt>
                <c:pt idx="36">
                  <c:v>0.2764028612447067</c:v>
                </c:pt>
                <c:pt idx="37">
                  <c:v>0.32910477167537838</c:v>
                </c:pt>
                <c:pt idx="38">
                  <c:v>0.34234525697360002</c:v>
                </c:pt>
                <c:pt idx="39">
                  <c:v>0.3950471674042717</c:v>
                </c:pt>
                <c:pt idx="40">
                  <c:v>0.3950471674042717</c:v>
                </c:pt>
                <c:pt idx="41">
                  <c:v>0.39513384432501109</c:v>
                </c:pt>
                <c:pt idx="42">
                  <c:v>0.46098956313316503</c:v>
                </c:pt>
                <c:pt idx="43">
                  <c:v>0.47414337151064401</c:v>
                </c:pt>
                <c:pt idx="44">
                  <c:v>0.55480631952492121</c:v>
                </c:pt>
                <c:pt idx="45">
                  <c:v>0.57972054621346614</c:v>
                </c:pt>
                <c:pt idx="46">
                  <c:v>0.65881675031984499</c:v>
                </c:pt>
                <c:pt idx="47">
                  <c:v>0.6852977209162916</c:v>
                </c:pt>
                <c:pt idx="48">
                  <c:v>0.69845152929377385</c:v>
                </c:pt>
                <c:pt idx="49">
                  <c:v>0.75115343972444548</c:v>
                </c:pt>
                <c:pt idx="50">
                  <c:v>0.8303363207515605</c:v>
                </c:pt>
                <c:pt idx="51">
                  <c:v>0.84349012912904597</c:v>
                </c:pt>
                <c:pt idx="52">
                  <c:v>0.84366348297052807</c:v>
                </c:pt>
                <c:pt idx="53">
                  <c:v>0.9491539807526076</c:v>
                </c:pt>
                <c:pt idx="54">
                  <c:v>1.0150096995607549</c:v>
                </c:pt>
                <c:pt idx="55">
                  <c:v>1.0942792575086175</c:v>
                </c:pt>
                <c:pt idx="56">
                  <c:v>1.1733754616149947</c:v>
                </c:pt>
                <c:pt idx="57">
                  <c:v>1.3316545467484853</c:v>
                </c:pt>
                <c:pt idx="58">
                  <c:v>1.3502085615501491</c:v>
                </c:pt>
                <c:pt idx="59">
                  <c:v>1.3580488404241924</c:v>
                </c:pt>
                <c:pt idx="60">
                  <c:v>1.3594422304906086</c:v>
                </c:pt>
                <c:pt idx="61">
                  <c:v>1.6349722317172446</c:v>
                </c:pt>
                <c:pt idx="62">
                  <c:v>1.8065784790697061</c:v>
                </c:pt>
                <c:pt idx="63">
                  <c:v>1.9648575642032002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E-4EDC-903F-A971C56F3C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'Regression-Residuals'!$W$2:$W$65</c:f>
              <c:numCache>
                <c:formatCode>0.00</c:formatCode>
                <c:ptCount val="64"/>
                <c:pt idx="0">
                  <c:v>-2.4175590162365048</c:v>
                </c:pt>
                <c:pt idx="1">
                  <c:v>-1.9874278859298957</c:v>
                </c:pt>
                <c:pt idx="2">
                  <c:v>-1.7616704103630663</c:v>
                </c:pt>
                <c:pt idx="3">
                  <c:v>-1.6010086648860757</c:v>
                </c:pt>
                <c:pt idx="4">
                  <c:v>-1.4734675779471014</c:v>
                </c:pt>
                <c:pt idx="5">
                  <c:v>-1.3662038163720986</c:v>
                </c:pt>
                <c:pt idx="6">
                  <c:v>-1.2726986411905357</c:v>
                </c:pt>
                <c:pt idx="7">
                  <c:v>-1.1891643501993372</c:v>
                </c:pt>
                <c:pt idx="8">
                  <c:v>-1.1131942771609289</c:v>
                </c:pt>
                <c:pt idx="9">
                  <c:v>-1.043158263318454</c:v>
                </c:pt>
                <c:pt idx="10">
                  <c:v>-0.97789754394054018</c:v>
                </c:pt>
                <c:pt idx="11">
                  <c:v>-0.91655666753311338</c:v>
                </c:pt>
                <c:pt idx="12">
                  <c:v>-0.85848447414183249</c:v>
                </c:pt>
                <c:pt idx="13">
                  <c:v>-0.8031725655979175</c:v>
                </c:pt>
                <c:pt idx="14">
                  <c:v>-0.75021537546794015</c:v>
                </c:pt>
                <c:pt idx="15">
                  <c:v>-0.69928330238321956</c:v>
                </c:pt>
                <c:pt idx="16">
                  <c:v>-0.65010407064799569</c:v>
                </c:pt>
                <c:pt idx="17">
                  <c:v>-0.60244945316442367</c:v>
                </c:pt>
                <c:pt idx="18">
                  <c:v>-0.55612559361869141</c:v>
                </c:pt>
                <c:pt idx="19">
                  <c:v>-0.51096580673824743</c:v>
                </c:pt>
                <c:pt idx="20">
                  <c:v>-0.4668251228525897</c:v>
                </c:pt>
                <c:pt idx="21">
                  <c:v>-0.42357608420119958</c:v>
                </c:pt>
                <c:pt idx="22">
                  <c:v>-0.38110545476355656</c:v>
                </c:pt>
                <c:pt idx="23">
                  <c:v>-0.33931160653881726</c:v>
                </c:pt>
                <c:pt idx="24">
                  <c:v>-0.29810241293048689</c:v>
                </c:pt>
                <c:pt idx="25">
                  <c:v>-0.25739352610093835</c:v>
                </c:pt>
                <c:pt idx="26">
                  <c:v>-0.21710694721012977</c:v>
                </c:pt>
                <c:pt idx="27">
                  <c:v>-0.17716982099173983</c:v>
                </c:pt>
                <c:pt idx="28">
                  <c:v>-0.13751340214433597</c:v>
                </c:pt>
                <c:pt idx="29">
                  <c:v>-9.807215248866108E-2</c:v>
                </c:pt>
                <c:pt idx="30">
                  <c:v>-5.8782936068943067E-2</c:v>
                </c:pt>
                <c:pt idx="31">
                  <c:v>-1.9584285230126924E-2</c:v>
                </c:pt>
                <c:pt idx="32">
                  <c:v>1.9584285230126924E-2</c:v>
                </c:pt>
                <c:pt idx="33">
                  <c:v>5.8782936068943067E-2</c:v>
                </c:pt>
                <c:pt idx="34">
                  <c:v>9.807215248866108E-2</c:v>
                </c:pt>
                <c:pt idx="35">
                  <c:v>0.13751340214433597</c:v>
                </c:pt>
                <c:pt idx="36">
                  <c:v>0.17716982099173983</c:v>
                </c:pt>
                <c:pt idx="37">
                  <c:v>0.21710694721012977</c:v>
                </c:pt>
                <c:pt idx="38">
                  <c:v>0.25739352610093835</c:v>
                </c:pt>
                <c:pt idx="39">
                  <c:v>0.29810241293048689</c:v>
                </c:pt>
                <c:pt idx="40">
                  <c:v>0.33931160653881726</c:v>
                </c:pt>
                <c:pt idx="41">
                  <c:v>0.38110545476355656</c:v>
                </c:pt>
                <c:pt idx="42">
                  <c:v>0.42357608420119958</c:v>
                </c:pt>
                <c:pt idx="43">
                  <c:v>0.4668251228525897</c:v>
                </c:pt>
                <c:pt idx="44">
                  <c:v>0.51096580673824743</c:v>
                </c:pt>
                <c:pt idx="45">
                  <c:v>0.55612559361869141</c:v>
                </c:pt>
                <c:pt idx="46">
                  <c:v>0.60244945316442367</c:v>
                </c:pt>
                <c:pt idx="47">
                  <c:v>0.65010407064799569</c:v>
                </c:pt>
                <c:pt idx="48">
                  <c:v>0.69928330238321956</c:v>
                </c:pt>
                <c:pt idx="49">
                  <c:v>0.75021537546794015</c:v>
                </c:pt>
                <c:pt idx="50">
                  <c:v>0.8031725655979175</c:v>
                </c:pt>
                <c:pt idx="51">
                  <c:v>0.85848447414183249</c:v>
                </c:pt>
                <c:pt idx="52">
                  <c:v>0.91655666753311338</c:v>
                </c:pt>
                <c:pt idx="53">
                  <c:v>0.97789754394054018</c:v>
                </c:pt>
                <c:pt idx="54">
                  <c:v>1.043158263318454</c:v>
                </c:pt>
                <c:pt idx="55">
                  <c:v>1.1131942771609289</c:v>
                </c:pt>
                <c:pt idx="56">
                  <c:v>1.1891643501993372</c:v>
                </c:pt>
                <c:pt idx="57">
                  <c:v>1.2726986411905357</c:v>
                </c:pt>
                <c:pt idx="58">
                  <c:v>1.3662038163720986</c:v>
                </c:pt>
                <c:pt idx="59">
                  <c:v>1.4734675779471014</c:v>
                </c:pt>
                <c:pt idx="60">
                  <c:v>1.6010086648860757</c:v>
                </c:pt>
                <c:pt idx="61">
                  <c:v>1.7616704103630663</c:v>
                </c:pt>
                <c:pt idx="62">
                  <c:v>1.9874278859298957</c:v>
                </c:pt>
                <c:pt idx="63">
                  <c:v>2.4175590162365048</c:v>
                </c:pt>
              </c:numCache>
            </c:numRef>
          </c:xVal>
          <c:yVal>
            <c:numRef>
              <c:f>'Regression-Residuals'!$W$2:$W$65</c:f>
              <c:numCache>
                <c:formatCode>0.00</c:formatCode>
                <c:ptCount val="64"/>
                <c:pt idx="0">
                  <c:v>-2.4175590162365048</c:v>
                </c:pt>
                <c:pt idx="1">
                  <c:v>-1.9874278859298957</c:v>
                </c:pt>
                <c:pt idx="2">
                  <c:v>-1.7616704103630663</c:v>
                </c:pt>
                <c:pt idx="3">
                  <c:v>-1.6010086648860757</c:v>
                </c:pt>
                <c:pt idx="4">
                  <c:v>-1.4734675779471014</c:v>
                </c:pt>
                <c:pt idx="5">
                  <c:v>-1.3662038163720986</c:v>
                </c:pt>
                <c:pt idx="6">
                  <c:v>-1.2726986411905357</c:v>
                </c:pt>
                <c:pt idx="7">
                  <c:v>-1.1891643501993372</c:v>
                </c:pt>
                <c:pt idx="8">
                  <c:v>-1.1131942771609289</c:v>
                </c:pt>
                <c:pt idx="9">
                  <c:v>-1.043158263318454</c:v>
                </c:pt>
                <c:pt idx="10">
                  <c:v>-0.97789754394054018</c:v>
                </c:pt>
                <c:pt idx="11">
                  <c:v>-0.91655666753311338</c:v>
                </c:pt>
                <c:pt idx="12">
                  <c:v>-0.85848447414183249</c:v>
                </c:pt>
                <c:pt idx="13">
                  <c:v>-0.8031725655979175</c:v>
                </c:pt>
                <c:pt idx="14">
                  <c:v>-0.75021537546794015</c:v>
                </c:pt>
                <c:pt idx="15">
                  <c:v>-0.69928330238321956</c:v>
                </c:pt>
                <c:pt idx="16">
                  <c:v>-0.65010407064799569</c:v>
                </c:pt>
                <c:pt idx="17">
                  <c:v>-0.60244945316442367</c:v>
                </c:pt>
                <c:pt idx="18">
                  <c:v>-0.55612559361869141</c:v>
                </c:pt>
                <c:pt idx="19">
                  <c:v>-0.51096580673824743</c:v>
                </c:pt>
                <c:pt idx="20">
                  <c:v>-0.4668251228525897</c:v>
                </c:pt>
                <c:pt idx="21">
                  <c:v>-0.42357608420119958</c:v>
                </c:pt>
                <c:pt idx="22">
                  <c:v>-0.38110545476355656</c:v>
                </c:pt>
                <c:pt idx="23">
                  <c:v>-0.33931160653881726</c:v>
                </c:pt>
                <c:pt idx="24">
                  <c:v>-0.29810241293048689</c:v>
                </c:pt>
                <c:pt idx="25">
                  <c:v>-0.25739352610093835</c:v>
                </c:pt>
                <c:pt idx="26">
                  <c:v>-0.21710694721012977</c:v>
                </c:pt>
                <c:pt idx="27">
                  <c:v>-0.17716982099173983</c:v>
                </c:pt>
                <c:pt idx="28">
                  <c:v>-0.13751340214433597</c:v>
                </c:pt>
                <c:pt idx="29">
                  <c:v>-9.807215248866108E-2</c:v>
                </c:pt>
                <c:pt idx="30">
                  <c:v>-5.8782936068943067E-2</c:v>
                </c:pt>
                <c:pt idx="31">
                  <c:v>-1.9584285230126924E-2</c:v>
                </c:pt>
                <c:pt idx="32">
                  <c:v>1.9584285230126924E-2</c:v>
                </c:pt>
                <c:pt idx="33">
                  <c:v>5.8782936068943067E-2</c:v>
                </c:pt>
                <c:pt idx="34">
                  <c:v>9.807215248866108E-2</c:v>
                </c:pt>
                <c:pt idx="35">
                  <c:v>0.13751340214433597</c:v>
                </c:pt>
                <c:pt idx="36">
                  <c:v>0.17716982099173983</c:v>
                </c:pt>
                <c:pt idx="37">
                  <c:v>0.21710694721012977</c:v>
                </c:pt>
                <c:pt idx="38">
                  <c:v>0.25739352610093835</c:v>
                </c:pt>
                <c:pt idx="39">
                  <c:v>0.29810241293048689</c:v>
                </c:pt>
                <c:pt idx="40">
                  <c:v>0.33931160653881726</c:v>
                </c:pt>
                <c:pt idx="41">
                  <c:v>0.38110545476355656</c:v>
                </c:pt>
                <c:pt idx="42">
                  <c:v>0.42357608420119958</c:v>
                </c:pt>
                <c:pt idx="43">
                  <c:v>0.4668251228525897</c:v>
                </c:pt>
                <c:pt idx="44">
                  <c:v>0.51096580673824743</c:v>
                </c:pt>
                <c:pt idx="45">
                  <c:v>0.55612559361869141</c:v>
                </c:pt>
                <c:pt idx="46">
                  <c:v>0.60244945316442367</c:v>
                </c:pt>
                <c:pt idx="47">
                  <c:v>0.65010407064799569</c:v>
                </c:pt>
                <c:pt idx="48">
                  <c:v>0.69928330238321956</c:v>
                </c:pt>
                <c:pt idx="49">
                  <c:v>0.75021537546794015</c:v>
                </c:pt>
                <c:pt idx="50">
                  <c:v>0.8031725655979175</c:v>
                </c:pt>
                <c:pt idx="51">
                  <c:v>0.85848447414183249</c:v>
                </c:pt>
                <c:pt idx="52">
                  <c:v>0.91655666753311338</c:v>
                </c:pt>
                <c:pt idx="53">
                  <c:v>0.97789754394054018</c:v>
                </c:pt>
                <c:pt idx="54">
                  <c:v>1.043158263318454</c:v>
                </c:pt>
                <c:pt idx="55">
                  <c:v>1.1131942771609289</c:v>
                </c:pt>
                <c:pt idx="56">
                  <c:v>1.1891643501993372</c:v>
                </c:pt>
                <c:pt idx="57">
                  <c:v>1.2726986411905357</c:v>
                </c:pt>
                <c:pt idx="58">
                  <c:v>1.3662038163720986</c:v>
                </c:pt>
                <c:pt idx="59">
                  <c:v>1.4734675779471014</c:v>
                </c:pt>
                <c:pt idx="60">
                  <c:v>1.6010086648860757</c:v>
                </c:pt>
                <c:pt idx="61">
                  <c:v>1.7616704103630663</c:v>
                </c:pt>
                <c:pt idx="62">
                  <c:v>1.9874278859298957</c:v>
                </c:pt>
                <c:pt idx="63">
                  <c:v>2.4175590162365048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E-4EDC-903F-A971C56F3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19640"/>
        <c:axId val="591221936"/>
      </c:scatterChart>
      <c:valAx>
        <c:axId val="59121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21936"/>
        <c:crosses val="autoZero"/>
        <c:crossBetween val="midCat"/>
      </c:valAx>
      <c:valAx>
        <c:axId val="5912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1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95250</xdr:rowOff>
    </xdr:from>
    <xdr:to>
      <xdr:col>0</xdr:col>
      <xdr:colOff>4591050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8F998-80FF-4ACB-9328-8AC4DD386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7</xdr:row>
      <xdr:rowOff>180975</xdr:rowOff>
    </xdr:from>
    <xdr:to>
      <xdr:col>8</xdr:col>
      <xdr:colOff>2219325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E94729-8D56-4E73-A195-79BEEECD1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2247900</xdr:colOff>
      <xdr:row>7</xdr:row>
      <xdr:rowOff>200025</xdr:rowOff>
    </xdr:from>
    <xdr:to>
      <xdr:col>11</xdr:col>
      <xdr:colOff>304800</xdr:colOff>
      <xdr:row>21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6344A7-CBAA-49D2-BF2B-07E7BED43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1333499</xdr:colOff>
      <xdr:row>11</xdr:row>
      <xdr:rowOff>66675</xdr:rowOff>
    </xdr:from>
    <xdr:to>
      <xdr:col>17</xdr:col>
      <xdr:colOff>2000249</xdr:colOff>
      <xdr:row>23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B93AE1-3CD4-47AB-82F8-0DEE5BBEA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66675</xdr:colOff>
      <xdr:row>0</xdr:row>
      <xdr:rowOff>104775</xdr:rowOff>
    </xdr:from>
    <xdr:to>
      <xdr:col>30</xdr:col>
      <xdr:colOff>371475</xdr:colOff>
      <xdr:row>13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9ACE8B-6FFC-4C74-8D8E-B04D183FA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workbookViewId="0">
      <selection activeCell="B17" sqref="B17"/>
    </sheetView>
  </sheetViews>
  <sheetFormatPr defaultRowHeight="15" x14ac:dyDescent="0.25"/>
  <cols>
    <col min="1" max="1" width="74.140625" customWidth="1"/>
    <col min="2" max="2" width="23.140625" customWidth="1"/>
    <col min="3" max="3" width="11.42578125" customWidth="1"/>
    <col min="4" max="4" width="9.140625" style="10"/>
    <col min="5" max="5" width="12.7109375" style="10" customWidth="1"/>
    <col min="6" max="6" width="16.28515625" style="1" customWidth="1"/>
    <col min="7" max="7" width="28.42578125" customWidth="1"/>
    <col min="8" max="8" width="36.140625" customWidth="1"/>
    <col min="9" max="9" width="43.140625" customWidth="1"/>
    <col min="10" max="10" width="45.42578125" customWidth="1"/>
    <col min="13" max="13" width="28.42578125" customWidth="1"/>
    <col min="15" max="15" width="12.7109375" bestFit="1" customWidth="1"/>
    <col min="16" max="16" width="13" customWidth="1"/>
    <col min="18" max="18" width="34.140625" customWidth="1"/>
    <col min="19" max="19" width="28.85546875" bestFit="1" customWidth="1"/>
    <col min="20" max="20" width="22.5703125" customWidth="1"/>
    <col min="21" max="21" width="13" style="9" customWidth="1"/>
    <col min="22" max="22" width="19.85546875" style="13" customWidth="1"/>
    <col min="23" max="23" width="22" style="13" customWidth="1"/>
  </cols>
  <sheetData>
    <row r="1" spans="1:23" ht="24.75" thickBot="1" x14ac:dyDescent="0.5">
      <c r="A1" s="23" t="s">
        <v>34</v>
      </c>
      <c r="D1" s="14" t="s">
        <v>0</v>
      </c>
      <c r="E1" s="14" t="s">
        <v>3</v>
      </c>
      <c r="F1" s="14" t="s">
        <v>8</v>
      </c>
      <c r="G1" s="15" t="s">
        <v>9</v>
      </c>
      <c r="H1" s="15"/>
      <c r="I1" s="15"/>
      <c r="J1" s="15"/>
      <c r="K1" s="15"/>
      <c r="M1" s="15" t="s">
        <v>9</v>
      </c>
      <c r="O1" s="2" t="s">
        <v>24</v>
      </c>
      <c r="P1" s="2" t="s">
        <v>26</v>
      </c>
      <c r="R1" s="23" t="s">
        <v>27</v>
      </c>
      <c r="S1" s="15" t="s">
        <v>9</v>
      </c>
      <c r="T1" s="15" t="s">
        <v>29</v>
      </c>
      <c r="U1" s="9" t="s">
        <v>30</v>
      </c>
      <c r="V1" s="13" t="s">
        <v>31</v>
      </c>
      <c r="W1" s="13" t="s">
        <v>32</v>
      </c>
    </row>
    <row r="2" spans="1:23" ht="18.75" thickTop="1" x14ac:dyDescent="0.25">
      <c r="A2" s="4"/>
      <c r="B2" s="3" t="s">
        <v>2</v>
      </c>
      <c r="D2" s="10">
        <v>16</v>
      </c>
      <c r="E2" s="10">
        <v>37.1</v>
      </c>
      <c r="F2" s="5">
        <f>$C$5*D2+$C$6</f>
        <v>38.200751471483656</v>
      </c>
      <c r="G2" s="5">
        <f>E2-F2</f>
        <v>-1.1007514714836546</v>
      </c>
      <c r="H2" t="s">
        <v>12</v>
      </c>
      <c r="M2" s="5">
        <v>-1.1007514714836546</v>
      </c>
      <c r="O2" s="19">
        <v>-3.0292424396184217</v>
      </c>
      <c r="P2" s="11">
        <v>1</v>
      </c>
      <c r="R2" t="s">
        <v>1</v>
      </c>
      <c r="S2" s="5">
        <v>-3.0292424396184217</v>
      </c>
      <c r="T2" s="21">
        <f>STANDARDIZE(S2,AVERAGE($S$2:$S$65),_xlfn.STDEV.S($S$2:$S$65))</f>
        <v>-2.7971021827827709</v>
      </c>
      <c r="U2" s="9">
        <v>1</v>
      </c>
      <c r="V2" s="13">
        <f>(U2-0.5)/64</f>
        <v>7.8125E-3</v>
      </c>
      <c r="W2" s="21">
        <f>_xlfn.NORM.S.INV(V2)</f>
        <v>-2.4175590162365048</v>
      </c>
    </row>
    <row r="3" spans="1:23" x14ac:dyDescent="0.25">
      <c r="D3" s="10">
        <v>14</v>
      </c>
      <c r="E3" s="10">
        <v>33.5</v>
      </c>
      <c r="F3" s="5">
        <f t="shared" ref="F3:F65" si="0">$C$5*D3+$C$6</f>
        <v>33.143581794195242</v>
      </c>
      <c r="G3" s="5">
        <f t="shared" ref="G3:G65" si="1">E3-F3</f>
        <v>0.3564182058047578</v>
      </c>
      <c r="H3" t="s">
        <v>13</v>
      </c>
      <c r="I3" t="s">
        <v>18</v>
      </c>
      <c r="J3" t="s">
        <v>21</v>
      </c>
      <c r="M3" s="5">
        <v>0.3564182058047578</v>
      </c>
      <c r="O3" s="19">
        <v>-2.3845962299573702</v>
      </c>
      <c r="P3" s="11">
        <v>1</v>
      </c>
      <c r="S3" s="5">
        <v>-2.5006576009742183</v>
      </c>
      <c r="T3" s="21">
        <f t="shared" ref="T3:T65" si="2">STANDARDIZE(S3,AVERAGE($S$2:$S$65),_xlfn.STDEV.S($S$2:$S$65))</f>
        <v>-2.3090244420840711</v>
      </c>
      <c r="U3" s="9">
        <v>2</v>
      </c>
      <c r="V3" s="13">
        <f t="shared" ref="V3:V65" si="3">(U3-0.5)/64</f>
        <v>2.34375E-2</v>
      </c>
      <c r="W3" s="21">
        <f t="shared" ref="W3:W65" si="4">_xlfn.NORM.S.INV(V3)</f>
        <v>-1.9874278859298957</v>
      </c>
    </row>
    <row r="4" spans="1:23" x14ac:dyDescent="0.25">
      <c r="D4" s="10">
        <v>13</v>
      </c>
      <c r="E4" s="10">
        <v>30.3</v>
      </c>
      <c r="F4" s="5">
        <f t="shared" si="0"/>
        <v>30.614996955551042</v>
      </c>
      <c r="G4" s="5">
        <f t="shared" si="1"/>
        <v>-0.31499695555104168</v>
      </c>
      <c r="H4" t="s">
        <v>14</v>
      </c>
      <c r="I4" t="s">
        <v>19</v>
      </c>
      <c r="J4" t="s">
        <v>22</v>
      </c>
      <c r="M4" s="5">
        <v>-0.31499695555104168</v>
      </c>
      <c r="O4" s="19">
        <v>-1.7399500202963187</v>
      </c>
      <c r="P4" s="11">
        <v>2</v>
      </c>
      <c r="S4" s="5">
        <v>-2.3292424396184224</v>
      </c>
      <c r="T4" s="21">
        <f t="shared" si="2"/>
        <v>-2.1507453569505772</v>
      </c>
      <c r="U4" s="9">
        <v>3</v>
      </c>
      <c r="V4" s="13">
        <f t="shared" si="3"/>
        <v>3.90625E-2</v>
      </c>
      <c r="W4" s="21">
        <f t="shared" si="4"/>
        <v>-1.7616704103630663</v>
      </c>
    </row>
    <row r="5" spans="1:23" x14ac:dyDescent="0.25">
      <c r="B5" s="16" t="s">
        <v>4</v>
      </c>
      <c r="C5" s="17">
        <f>SLOPE(E2:E65,D2:D65)</f>
        <v>2.5285848386442056</v>
      </c>
      <c r="D5" s="10">
        <v>19</v>
      </c>
      <c r="E5" s="10">
        <v>46.7</v>
      </c>
      <c r="F5" s="5">
        <f t="shared" si="0"/>
        <v>45.78650598741627</v>
      </c>
      <c r="G5" s="5">
        <f t="shared" si="1"/>
        <v>0.91349401258373319</v>
      </c>
      <c r="H5" t="s">
        <v>15</v>
      </c>
      <c r="I5" t="s">
        <v>20</v>
      </c>
      <c r="J5" t="s">
        <v>23</v>
      </c>
      <c r="M5" s="5">
        <v>0.91349401258373319</v>
      </c>
      <c r="O5" s="19">
        <v>-1.0953038106352673</v>
      </c>
      <c r="P5" s="11">
        <v>4</v>
      </c>
      <c r="R5" s="22" t="s">
        <v>33</v>
      </c>
      <c r="S5" s="5">
        <v>-2.2292424396184209</v>
      </c>
      <c r="T5" s="21">
        <f t="shared" si="2"/>
        <v>-2.0584086675459767</v>
      </c>
      <c r="U5" s="9">
        <v>4</v>
      </c>
      <c r="V5" s="13">
        <f t="shared" si="3"/>
        <v>5.46875E-2</v>
      </c>
      <c r="W5" s="21">
        <f t="shared" si="4"/>
        <v>-1.6010086648860757</v>
      </c>
    </row>
    <row r="6" spans="1:23" x14ac:dyDescent="0.25">
      <c r="B6" s="16" t="s">
        <v>5</v>
      </c>
      <c r="C6" s="17">
        <f>INTERCEPT(E2:E65,D2:D65)</f>
        <v>-2.2566059468236332</v>
      </c>
      <c r="D6" s="10">
        <v>9</v>
      </c>
      <c r="E6" s="10">
        <v>20.2</v>
      </c>
      <c r="F6" s="5">
        <f t="shared" si="0"/>
        <v>20.500657600974218</v>
      </c>
      <c r="G6" s="5">
        <f t="shared" si="1"/>
        <v>-0.30065760097421901</v>
      </c>
      <c r="H6" t="s">
        <v>16</v>
      </c>
      <c r="M6" s="5">
        <v>-0.30065760097421901</v>
      </c>
      <c r="O6" s="19">
        <v>-0.45065760097421581</v>
      </c>
      <c r="P6" s="11">
        <v>12</v>
      </c>
      <c r="R6" s="22" t="s">
        <v>28</v>
      </c>
      <c r="S6" s="5">
        <v>-1.5763182463973937</v>
      </c>
      <c r="T6" s="21">
        <f t="shared" si="2"/>
        <v>-1.4555200832039918</v>
      </c>
      <c r="U6" s="9">
        <v>5</v>
      </c>
      <c r="V6" s="13">
        <f t="shared" si="3"/>
        <v>7.03125E-2</v>
      </c>
      <c r="W6" s="21">
        <f t="shared" si="4"/>
        <v>-1.4734675779471014</v>
      </c>
    </row>
    <row r="7" spans="1:23" x14ac:dyDescent="0.25">
      <c r="B7" s="16" t="s">
        <v>6</v>
      </c>
      <c r="C7" s="18">
        <f>CORREL(E2:E65,D2:D65)</f>
        <v>0.99534155102973876</v>
      </c>
      <c r="D7" s="10">
        <v>9</v>
      </c>
      <c r="E7" s="10">
        <v>20.3</v>
      </c>
      <c r="F7" s="5">
        <f t="shared" si="0"/>
        <v>20.500657600974218</v>
      </c>
      <c r="G7" s="5">
        <f t="shared" si="1"/>
        <v>-0.20065760097421759</v>
      </c>
      <c r="H7" t="s">
        <v>17</v>
      </c>
      <c r="M7" s="5">
        <v>-0.20065760097421759</v>
      </c>
      <c r="O7" s="19">
        <v>0.19398860868683565</v>
      </c>
      <c r="P7" s="11">
        <v>14</v>
      </c>
      <c r="S7" s="5">
        <v>-1.514996955551041</v>
      </c>
      <c r="T7" s="21">
        <f t="shared" si="2"/>
        <v>-1.3988980333363044</v>
      </c>
      <c r="U7" s="9">
        <v>6</v>
      </c>
      <c r="V7" s="13">
        <f t="shared" si="3"/>
        <v>8.59375E-2</v>
      </c>
      <c r="W7" s="21">
        <f t="shared" si="4"/>
        <v>-1.3662038163720986</v>
      </c>
    </row>
    <row r="8" spans="1:23" ht="17.25" x14ac:dyDescent="0.25">
      <c r="B8" s="16" t="s">
        <v>7</v>
      </c>
      <c r="C8" s="18">
        <f>C7^2</f>
        <v>0.99070480320628607</v>
      </c>
      <c r="D8" s="10">
        <v>17</v>
      </c>
      <c r="E8" s="10">
        <v>40.1</v>
      </c>
      <c r="F8" s="5">
        <f t="shared" si="0"/>
        <v>40.729336310127863</v>
      </c>
      <c r="G8" s="5">
        <f t="shared" si="1"/>
        <v>-0.62933631012786151</v>
      </c>
      <c r="M8" s="5">
        <v>-0.62933631012786151</v>
      </c>
      <c r="O8" s="19">
        <v>0.83863481834788711</v>
      </c>
      <c r="P8" s="11">
        <v>16</v>
      </c>
      <c r="S8" s="5">
        <v>-1.1007514714836546</v>
      </c>
      <c r="T8" s="21">
        <f t="shared" si="2"/>
        <v>-1.0163974673404232</v>
      </c>
      <c r="U8" s="9">
        <v>7</v>
      </c>
      <c r="V8" s="13">
        <f t="shared" si="3"/>
        <v>0.1015625</v>
      </c>
      <c r="W8" s="21">
        <f t="shared" si="4"/>
        <v>-1.2726986411905357</v>
      </c>
    </row>
    <row r="9" spans="1:23" x14ac:dyDescent="0.25">
      <c r="D9" s="10">
        <v>16</v>
      </c>
      <c r="E9" s="10">
        <v>38</v>
      </c>
      <c r="F9" s="5">
        <f t="shared" si="0"/>
        <v>38.200751471483656</v>
      </c>
      <c r="G9" s="5">
        <f t="shared" si="1"/>
        <v>-0.20075147148365602</v>
      </c>
      <c r="M9" s="5">
        <v>-0.20075147148365602</v>
      </c>
      <c r="O9" s="19">
        <v>1.483281028008939</v>
      </c>
      <c r="P9" s="11">
        <v>11</v>
      </c>
      <c r="S9" s="5">
        <v>-1.1006576009742197</v>
      </c>
      <c r="T9" s="21">
        <f t="shared" si="2"/>
        <v>-1.016310790419684</v>
      </c>
      <c r="U9" s="9">
        <v>8</v>
      </c>
      <c r="V9" s="13">
        <f t="shared" si="3"/>
        <v>0.1171875</v>
      </c>
      <c r="W9" s="21">
        <f t="shared" si="4"/>
        <v>-1.1891643501993372</v>
      </c>
    </row>
    <row r="10" spans="1:23" ht="15.75" thickBot="1" x14ac:dyDescent="0.3">
      <c r="D10" s="10">
        <v>16</v>
      </c>
      <c r="E10" s="10">
        <v>38.700000000000003</v>
      </c>
      <c r="F10" s="5">
        <f t="shared" si="0"/>
        <v>38.200751471483656</v>
      </c>
      <c r="G10" s="5">
        <f t="shared" si="1"/>
        <v>0.49924852851634682</v>
      </c>
      <c r="M10" s="5">
        <v>0.49924852851634682</v>
      </c>
      <c r="O10" s="20" t="s">
        <v>25</v>
      </c>
      <c r="P10" s="12">
        <v>3</v>
      </c>
      <c r="S10" s="5">
        <v>-1.0435817941952408</v>
      </c>
      <c r="T10" s="21">
        <f t="shared" si="2"/>
        <v>-0.9636088799890089</v>
      </c>
      <c r="U10" s="9">
        <v>9</v>
      </c>
      <c r="V10" s="13">
        <f t="shared" si="3"/>
        <v>0.1328125</v>
      </c>
      <c r="W10" s="21">
        <f t="shared" si="4"/>
        <v>-1.1131942771609289</v>
      </c>
    </row>
    <row r="11" spans="1:23" x14ac:dyDescent="0.25">
      <c r="B11" s="16" t="s">
        <v>10</v>
      </c>
      <c r="C11" s="17">
        <f>AVERAGE(G2:G65)</f>
        <v>6.4254157550180935E-15</v>
      </c>
      <c r="D11" s="10">
        <v>8</v>
      </c>
      <c r="E11" s="10">
        <v>18.399999999999999</v>
      </c>
      <c r="F11" s="5">
        <f t="shared" si="0"/>
        <v>17.972072762330011</v>
      </c>
      <c r="G11" s="5">
        <f t="shared" si="1"/>
        <v>0.42792723766998719</v>
      </c>
      <c r="M11" s="5">
        <v>0.42792723766998719</v>
      </c>
      <c r="S11" s="5">
        <v>-1.0293363101278601</v>
      </c>
      <c r="T11" s="21">
        <f t="shared" si="2"/>
        <v>-0.95045507161152998</v>
      </c>
      <c r="U11" s="9">
        <v>10</v>
      </c>
      <c r="V11" s="13">
        <f t="shared" si="3"/>
        <v>0.1484375</v>
      </c>
      <c r="W11" s="21">
        <f t="shared" si="4"/>
        <v>-1.043158263318454</v>
      </c>
    </row>
    <row r="12" spans="1:23" x14ac:dyDescent="0.25">
      <c r="B12" s="16" t="s">
        <v>11</v>
      </c>
      <c r="C12" s="17">
        <f>_xlfn.STDEV.S(G2:G65)</f>
        <v>1.0829931270529083</v>
      </c>
      <c r="D12" s="10">
        <v>15</v>
      </c>
      <c r="E12" s="10">
        <v>35.299999999999997</v>
      </c>
      <c r="F12" s="5">
        <f t="shared" si="0"/>
        <v>35.672166632839449</v>
      </c>
      <c r="G12" s="5">
        <f t="shared" si="1"/>
        <v>-0.37216663283945195</v>
      </c>
      <c r="M12" s="5">
        <v>-0.37216663283945195</v>
      </c>
      <c r="S12" s="5">
        <v>-1.014996955551041</v>
      </c>
      <c r="T12" s="21">
        <f t="shared" si="2"/>
        <v>-0.93721458631330834</v>
      </c>
      <c r="U12" s="9">
        <v>11</v>
      </c>
      <c r="V12" s="13">
        <f t="shared" si="3"/>
        <v>0.1640625</v>
      </c>
      <c r="W12" s="21">
        <f t="shared" si="4"/>
        <v>-0.97789754394054018</v>
      </c>
    </row>
    <row r="13" spans="1:23" x14ac:dyDescent="0.25">
      <c r="D13" s="10">
        <v>11</v>
      </c>
      <c r="E13" s="10">
        <v>26.3</v>
      </c>
      <c r="F13" s="5">
        <f t="shared" si="0"/>
        <v>25.557827278262629</v>
      </c>
      <c r="G13" s="5">
        <f t="shared" si="1"/>
        <v>0.74217272173737214</v>
      </c>
      <c r="M13" s="5">
        <v>0.74217272173737214</v>
      </c>
      <c r="S13" s="5">
        <v>-1.0006576009742183</v>
      </c>
      <c r="T13" s="21">
        <f t="shared" si="2"/>
        <v>-0.92397410101508337</v>
      </c>
      <c r="U13" s="9">
        <v>12</v>
      </c>
      <c r="V13" s="13">
        <f t="shared" si="3"/>
        <v>0.1796875</v>
      </c>
      <c r="W13" s="21">
        <f t="shared" si="4"/>
        <v>-0.91655666753311338</v>
      </c>
    </row>
    <row r="14" spans="1:23" x14ac:dyDescent="0.25">
      <c r="C14" s="6"/>
      <c r="D14" s="10">
        <v>3</v>
      </c>
      <c r="E14" s="10">
        <v>5.93</v>
      </c>
      <c r="F14" s="5">
        <f t="shared" si="0"/>
        <v>5.3291485691089839</v>
      </c>
      <c r="G14" s="5">
        <f t="shared" si="1"/>
        <v>0.60085143089101578</v>
      </c>
      <c r="M14" s="5">
        <v>0.60085143089101578</v>
      </c>
      <c r="S14" s="5">
        <v>-0.81490308504160147</v>
      </c>
      <c r="T14" s="21">
        <f t="shared" si="2"/>
        <v>-0.75245453058336631</v>
      </c>
      <c r="U14" s="9">
        <v>13</v>
      </c>
      <c r="V14" s="13">
        <f t="shared" si="3"/>
        <v>0.1953125</v>
      </c>
      <c r="W14" s="21">
        <f t="shared" si="4"/>
        <v>-0.85848447414183249</v>
      </c>
    </row>
    <row r="15" spans="1:23" x14ac:dyDescent="0.25">
      <c r="D15" s="10">
        <v>5</v>
      </c>
      <c r="E15" s="10">
        <v>8.81</v>
      </c>
      <c r="F15" s="5">
        <f t="shared" si="0"/>
        <v>10.386318246397394</v>
      </c>
      <c r="G15" s="5">
        <f t="shared" si="1"/>
        <v>-1.5763182463973937</v>
      </c>
      <c r="M15" s="5">
        <v>-1.5763182463973937</v>
      </c>
      <c r="S15" s="5">
        <v>-0.73773340775318896</v>
      </c>
      <c r="T15" s="21">
        <f t="shared" si="2"/>
        <v>-0.68119860535103327</v>
      </c>
      <c r="U15" s="9">
        <v>14</v>
      </c>
      <c r="V15" s="13">
        <f t="shared" si="3"/>
        <v>0.2109375</v>
      </c>
      <c r="W15" s="21">
        <f t="shared" si="4"/>
        <v>-0.8031725655979175</v>
      </c>
    </row>
    <row r="16" spans="1:23" x14ac:dyDescent="0.25">
      <c r="D16" s="10">
        <v>15</v>
      </c>
      <c r="E16" s="10">
        <v>36.1</v>
      </c>
      <c r="F16" s="5">
        <f t="shared" si="0"/>
        <v>35.672166632839449</v>
      </c>
      <c r="G16" s="5">
        <f t="shared" si="1"/>
        <v>0.42783336716055231</v>
      </c>
      <c r="M16" s="5">
        <v>0.42783336716055231</v>
      </c>
      <c r="S16" s="5">
        <v>-0.6864121169068369</v>
      </c>
      <c r="T16" s="21">
        <f t="shared" si="2"/>
        <v>-0.63381022442380619</v>
      </c>
      <c r="U16" s="9">
        <v>15</v>
      </c>
      <c r="V16" s="13">
        <f t="shared" si="3"/>
        <v>0.2265625</v>
      </c>
      <c r="W16" s="21">
        <f t="shared" si="4"/>
        <v>-0.75021537546794015</v>
      </c>
    </row>
    <row r="17" spans="1:23" ht="26.25" x14ac:dyDescent="0.4">
      <c r="A17" s="7"/>
      <c r="D17" s="10">
        <v>11</v>
      </c>
      <c r="E17" s="10">
        <v>25.5</v>
      </c>
      <c r="F17" s="5">
        <f t="shared" si="0"/>
        <v>25.557827278262629</v>
      </c>
      <c r="G17" s="5">
        <f t="shared" si="1"/>
        <v>-5.7827278262628568E-2</v>
      </c>
      <c r="M17" s="5">
        <v>-5.7827278262628568E-2</v>
      </c>
      <c r="S17" s="5">
        <v>-0.65782727826262999</v>
      </c>
      <c r="T17" s="21">
        <f t="shared" si="2"/>
        <v>-0.60741593074809908</v>
      </c>
      <c r="U17" s="9">
        <v>16</v>
      </c>
      <c r="V17" s="13">
        <f t="shared" si="3"/>
        <v>0.2421875</v>
      </c>
      <c r="W17" s="21">
        <f t="shared" si="4"/>
        <v>-0.69928330238321956</v>
      </c>
    </row>
    <row r="18" spans="1:23" x14ac:dyDescent="0.25">
      <c r="D18" s="10">
        <v>14</v>
      </c>
      <c r="E18" s="10">
        <v>33</v>
      </c>
      <c r="F18" s="5">
        <f t="shared" si="0"/>
        <v>33.143581794195242</v>
      </c>
      <c r="G18" s="5">
        <f t="shared" si="1"/>
        <v>-0.1435817941952422</v>
      </c>
      <c r="M18" s="5">
        <v>-0.1435817941952422</v>
      </c>
      <c r="S18" s="5">
        <v>-0.6435817941952422</v>
      </c>
      <c r="T18" s="21">
        <f t="shared" si="2"/>
        <v>-0.59426212237061349</v>
      </c>
      <c r="U18" s="9">
        <v>17</v>
      </c>
      <c r="V18" s="13">
        <f t="shared" si="3"/>
        <v>0.2578125</v>
      </c>
      <c r="W18" s="21">
        <f t="shared" si="4"/>
        <v>-0.65010407064799569</v>
      </c>
    </row>
    <row r="19" spans="1:23" x14ac:dyDescent="0.25">
      <c r="D19" s="10">
        <v>8</v>
      </c>
      <c r="E19" s="10">
        <v>17.5</v>
      </c>
      <c r="F19" s="5">
        <f t="shared" si="0"/>
        <v>17.972072762330011</v>
      </c>
      <c r="G19" s="5">
        <f t="shared" si="1"/>
        <v>-0.47207276233001139</v>
      </c>
      <c r="M19" s="5">
        <v>-0.47207276233001139</v>
      </c>
      <c r="S19" s="5">
        <v>-0.62933631012786151</v>
      </c>
      <c r="T19" s="21">
        <f t="shared" si="2"/>
        <v>-0.58110831399313456</v>
      </c>
      <c r="U19" s="9">
        <v>18</v>
      </c>
      <c r="V19" s="13">
        <f t="shared" si="3"/>
        <v>0.2734375</v>
      </c>
      <c r="W19" s="21">
        <f t="shared" si="4"/>
        <v>-0.60244945316442367</v>
      </c>
    </row>
    <row r="20" spans="1:23" x14ac:dyDescent="0.25">
      <c r="D20" s="10">
        <v>17</v>
      </c>
      <c r="E20" s="10">
        <v>40.5</v>
      </c>
      <c r="F20" s="5">
        <f t="shared" si="0"/>
        <v>40.729336310127863</v>
      </c>
      <c r="G20" s="5">
        <f t="shared" si="1"/>
        <v>-0.22933631012786293</v>
      </c>
      <c r="M20" s="5">
        <v>-0.22933631012786293</v>
      </c>
      <c r="S20" s="5">
        <v>-0.62933631012786151</v>
      </c>
      <c r="T20" s="21">
        <f t="shared" si="2"/>
        <v>-0.58110831399313456</v>
      </c>
      <c r="U20" s="9">
        <v>19</v>
      </c>
      <c r="V20" s="13">
        <f t="shared" si="3"/>
        <v>0.2890625</v>
      </c>
      <c r="W20" s="21">
        <f t="shared" si="4"/>
        <v>-0.55612559361869141</v>
      </c>
    </row>
    <row r="21" spans="1:23" x14ac:dyDescent="0.25">
      <c r="D21" s="10">
        <v>15</v>
      </c>
      <c r="E21" s="10">
        <v>35.299999999999997</v>
      </c>
      <c r="F21" s="5">
        <f t="shared" si="0"/>
        <v>35.672166632839449</v>
      </c>
      <c r="G21" s="5">
        <f t="shared" si="1"/>
        <v>-0.37216663283945195</v>
      </c>
      <c r="M21" s="5">
        <v>-0.37216663283945195</v>
      </c>
      <c r="S21" s="5">
        <v>-0.47207276233001139</v>
      </c>
      <c r="T21" s="21">
        <f t="shared" si="2"/>
        <v>-0.43589636031638029</v>
      </c>
      <c r="U21" s="9">
        <v>20</v>
      </c>
      <c r="V21" s="13">
        <f t="shared" si="3"/>
        <v>0.3046875</v>
      </c>
      <c r="W21" s="21">
        <f t="shared" si="4"/>
        <v>-0.51096580673824743</v>
      </c>
    </row>
    <row r="22" spans="1:23" x14ac:dyDescent="0.25">
      <c r="D22" s="10">
        <v>6</v>
      </c>
      <c r="E22" s="10">
        <v>13.2</v>
      </c>
      <c r="F22" s="5">
        <f t="shared" si="0"/>
        <v>12.914903085041601</v>
      </c>
      <c r="G22" s="5">
        <f t="shared" si="1"/>
        <v>0.28509691495839817</v>
      </c>
      <c r="M22" s="5">
        <v>0.28509691495839817</v>
      </c>
      <c r="S22" s="5">
        <v>-0.37216663283945195</v>
      </c>
      <c r="T22" s="21">
        <f t="shared" si="2"/>
        <v>-0.34364634783252573</v>
      </c>
      <c r="U22" s="9">
        <v>21</v>
      </c>
      <c r="V22" s="13">
        <f t="shared" si="3"/>
        <v>0.3203125</v>
      </c>
      <c r="W22" s="21">
        <f t="shared" si="4"/>
        <v>-0.4668251228525897</v>
      </c>
    </row>
    <row r="23" spans="1:23" ht="26.25" x14ac:dyDescent="0.4">
      <c r="A23" s="7"/>
      <c r="D23" s="10">
        <v>6</v>
      </c>
      <c r="E23" s="10">
        <v>14.1</v>
      </c>
      <c r="F23" s="5">
        <f t="shared" si="0"/>
        <v>12.914903085041601</v>
      </c>
      <c r="G23" s="5">
        <f t="shared" si="1"/>
        <v>1.1850969149583985</v>
      </c>
      <c r="M23" s="5">
        <v>1.1850969149583985</v>
      </c>
      <c r="S23" s="5">
        <v>-0.37216663283945195</v>
      </c>
      <c r="T23" s="21">
        <f t="shared" si="2"/>
        <v>-0.34364634783252573</v>
      </c>
      <c r="U23" s="9">
        <v>22</v>
      </c>
      <c r="V23" s="13">
        <f t="shared" si="3"/>
        <v>0.3359375</v>
      </c>
      <c r="W23" s="21">
        <f t="shared" si="4"/>
        <v>-0.42357608420119958</v>
      </c>
    </row>
    <row r="24" spans="1:23" x14ac:dyDescent="0.25">
      <c r="D24" s="10">
        <v>10</v>
      </c>
      <c r="E24" s="10">
        <v>24.3</v>
      </c>
      <c r="F24" s="5">
        <f t="shared" si="0"/>
        <v>23.029242439618422</v>
      </c>
      <c r="G24" s="5">
        <f t="shared" si="1"/>
        <v>1.2707575603815791</v>
      </c>
      <c r="M24" s="5">
        <v>1.2707575603815791</v>
      </c>
      <c r="S24" s="5">
        <v>-0.3377334077531895</v>
      </c>
      <c r="T24" s="21">
        <f t="shared" si="2"/>
        <v>-0.31185184773263702</v>
      </c>
      <c r="U24" s="9">
        <v>23</v>
      </c>
      <c r="V24" s="13">
        <f t="shared" si="3"/>
        <v>0.3515625</v>
      </c>
      <c r="W24" s="21">
        <f t="shared" si="4"/>
        <v>-0.38110545476355656</v>
      </c>
    </row>
    <row r="25" spans="1:23" ht="26.25" x14ac:dyDescent="0.4">
      <c r="A25" s="8"/>
      <c r="D25" s="10">
        <v>4</v>
      </c>
      <c r="E25" s="10">
        <v>7.12</v>
      </c>
      <c r="F25" s="5">
        <f t="shared" si="0"/>
        <v>7.8577334077531891</v>
      </c>
      <c r="G25" s="5">
        <f t="shared" si="1"/>
        <v>-0.73773340775318896</v>
      </c>
      <c r="M25" s="5">
        <v>-0.73773340775318896</v>
      </c>
      <c r="S25" s="5">
        <v>-0.31499695555104168</v>
      </c>
      <c r="T25" s="21">
        <f t="shared" si="2"/>
        <v>-0.29085776048111467</v>
      </c>
      <c r="U25" s="9">
        <v>24</v>
      </c>
      <c r="V25" s="13">
        <f t="shared" si="3"/>
        <v>0.3671875</v>
      </c>
      <c r="W25" s="21">
        <f t="shared" si="4"/>
        <v>-0.33931160653881726</v>
      </c>
    </row>
    <row r="26" spans="1:23" x14ac:dyDescent="0.25">
      <c r="D26" s="10">
        <v>17</v>
      </c>
      <c r="E26" s="10">
        <v>40.1</v>
      </c>
      <c r="F26" s="5">
        <f t="shared" si="0"/>
        <v>40.729336310127863</v>
      </c>
      <c r="G26" s="5">
        <f t="shared" si="1"/>
        <v>-0.62933631012786151</v>
      </c>
      <c r="M26" s="5">
        <v>-0.62933631012786151</v>
      </c>
      <c r="S26" s="5">
        <v>-0.30065760097421901</v>
      </c>
      <c r="T26" s="21">
        <f t="shared" si="2"/>
        <v>-0.27761727518288976</v>
      </c>
      <c r="U26" s="9">
        <v>25</v>
      </c>
      <c r="V26" s="13">
        <f t="shared" si="3"/>
        <v>0.3828125</v>
      </c>
      <c r="W26" s="21">
        <f t="shared" si="4"/>
        <v>-0.29810241293048689</v>
      </c>
    </row>
    <row r="27" spans="1:23" x14ac:dyDescent="0.25">
      <c r="D27" s="10">
        <v>4</v>
      </c>
      <c r="E27" s="10">
        <v>9.33</v>
      </c>
      <c r="F27" s="5">
        <f t="shared" si="0"/>
        <v>7.8577334077531891</v>
      </c>
      <c r="G27" s="5">
        <f t="shared" si="1"/>
        <v>1.472266592246811</v>
      </c>
      <c r="M27" s="5">
        <v>1.472266592246811</v>
      </c>
      <c r="S27" s="5">
        <v>-0.22933631012786293</v>
      </c>
      <c r="T27" s="21">
        <f t="shared" si="2"/>
        <v>-0.21176155637473909</v>
      </c>
      <c r="U27" s="9">
        <v>26</v>
      </c>
      <c r="V27" s="13">
        <f t="shared" si="3"/>
        <v>0.3984375</v>
      </c>
      <c r="W27" s="21">
        <f t="shared" si="4"/>
        <v>-0.25739352610093835</v>
      </c>
    </row>
    <row r="28" spans="1:23" x14ac:dyDescent="0.25">
      <c r="D28" s="10">
        <v>9</v>
      </c>
      <c r="E28" s="10">
        <v>18</v>
      </c>
      <c r="F28" s="5">
        <f t="shared" si="0"/>
        <v>20.500657600974218</v>
      </c>
      <c r="G28" s="5">
        <f t="shared" si="1"/>
        <v>-2.5006576009742183</v>
      </c>
      <c r="M28" s="5">
        <v>-2.5006576009742183</v>
      </c>
      <c r="S28" s="5">
        <v>-0.20075147148365602</v>
      </c>
      <c r="T28" s="21">
        <f t="shared" si="2"/>
        <v>-0.18536726269903192</v>
      </c>
      <c r="U28" s="9">
        <v>27</v>
      </c>
      <c r="V28" s="13">
        <f t="shared" si="3"/>
        <v>0.4140625</v>
      </c>
      <c r="W28" s="21">
        <f t="shared" si="4"/>
        <v>-0.21710694721012977</v>
      </c>
    </row>
    <row r="29" spans="1:23" x14ac:dyDescent="0.25">
      <c r="D29" s="10">
        <v>10</v>
      </c>
      <c r="E29" s="10">
        <v>20.7</v>
      </c>
      <c r="F29" s="5">
        <f t="shared" si="0"/>
        <v>23.029242439618422</v>
      </c>
      <c r="G29" s="5">
        <f t="shared" si="1"/>
        <v>-2.3292424396184224</v>
      </c>
      <c r="M29" s="5">
        <v>-2.3292424396184224</v>
      </c>
      <c r="S29" s="5">
        <v>-0.20065760097421759</v>
      </c>
      <c r="T29" s="21">
        <f t="shared" si="2"/>
        <v>-0.18528058577828924</v>
      </c>
      <c r="U29" s="9">
        <v>28</v>
      </c>
      <c r="V29" s="13">
        <f t="shared" si="3"/>
        <v>0.4296875</v>
      </c>
      <c r="W29" s="21">
        <f t="shared" si="4"/>
        <v>-0.17716982099173983</v>
      </c>
    </row>
    <row r="30" spans="1:23" x14ac:dyDescent="0.25">
      <c r="D30" s="10">
        <v>12</v>
      </c>
      <c r="E30" s="10">
        <v>28.3</v>
      </c>
      <c r="F30" s="5">
        <f t="shared" si="0"/>
        <v>28.086412116906835</v>
      </c>
      <c r="G30" s="5">
        <f t="shared" si="1"/>
        <v>0.21358788309316523</v>
      </c>
      <c r="M30" s="5">
        <v>0.21358788309316523</v>
      </c>
      <c r="S30" s="5">
        <v>-0.1435817941952422</v>
      </c>
      <c r="T30" s="21">
        <f t="shared" si="2"/>
        <v>-0.13257867534761755</v>
      </c>
      <c r="U30" s="9">
        <v>29</v>
      </c>
      <c r="V30" s="13">
        <f t="shared" si="3"/>
        <v>0.4453125</v>
      </c>
      <c r="W30" s="21">
        <f t="shared" si="4"/>
        <v>-0.13751340214433597</v>
      </c>
    </row>
    <row r="31" spans="1:23" x14ac:dyDescent="0.25">
      <c r="D31" s="10">
        <v>8</v>
      </c>
      <c r="E31" s="10">
        <v>19</v>
      </c>
      <c r="F31" s="5">
        <f t="shared" si="0"/>
        <v>17.972072762330011</v>
      </c>
      <c r="G31" s="5">
        <f t="shared" si="1"/>
        <v>1.0279272376699886</v>
      </c>
      <c r="M31" s="5">
        <v>1.0279272376699886</v>
      </c>
      <c r="S31" s="5">
        <v>-5.7827278262628568E-2</v>
      </c>
      <c r="T31" s="21">
        <f t="shared" si="2"/>
        <v>-5.3395794320502586E-2</v>
      </c>
      <c r="U31" s="9">
        <v>30</v>
      </c>
      <c r="V31" s="13">
        <f t="shared" si="3"/>
        <v>0.4609375</v>
      </c>
      <c r="W31" s="21">
        <f t="shared" si="4"/>
        <v>-9.807215248866108E-2</v>
      </c>
    </row>
    <row r="32" spans="1:23" x14ac:dyDescent="0.25">
      <c r="D32" s="10">
        <v>17</v>
      </c>
      <c r="E32" s="10">
        <v>39.700000000000003</v>
      </c>
      <c r="F32" s="5">
        <f t="shared" si="0"/>
        <v>40.729336310127863</v>
      </c>
      <c r="G32" s="5">
        <f t="shared" si="1"/>
        <v>-1.0293363101278601</v>
      </c>
      <c r="M32" s="5">
        <v>-1.0293363101278601</v>
      </c>
      <c r="S32" s="5">
        <v>2.7927237669988614E-2</v>
      </c>
      <c r="T32" s="21">
        <f t="shared" si="2"/>
        <v>2.5787086706615663E-2</v>
      </c>
      <c r="U32" s="9">
        <v>31</v>
      </c>
      <c r="V32" s="13">
        <f t="shared" si="3"/>
        <v>0.4765625</v>
      </c>
      <c r="W32" s="21">
        <f t="shared" si="4"/>
        <v>-5.8782936068943067E-2</v>
      </c>
    </row>
    <row r="33" spans="4:23" x14ac:dyDescent="0.25">
      <c r="D33" s="10">
        <v>19</v>
      </c>
      <c r="E33" s="10">
        <v>46.6</v>
      </c>
      <c r="F33" s="5">
        <f t="shared" si="0"/>
        <v>45.78650598741627</v>
      </c>
      <c r="G33" s="5">
        <f t="shared" si="1"/>
        <v>0.81349401258373177</v>
      </c>
      <c r="M33" s="5">
        <v>0.81349401258373177</v>
      </c>
      <c r="S33" s="5">
        <v>2.7927237669988614E-2</v>
      </c>
      <c r="T33" s="21">
        <f t="shared" si="2"/>
        <v>2.5787086706615663E-2</v>
      </c>
      <c r="U33" s="9">
        <v>32</v>
      </c>
      <c r="V33" s="13">
        <f t="shared" si="3"/>
        <v>0.4921875</v>
      </c>
      <c r="W33" s="21">
        <f t="shared" si="4"/>
        <v>-1.9584285230126924E-2</v>
      </c>
    </row>
    <row r="34" spans="4:23" x14ac:dyDescent="0.25">
      <c r="D34" s="10">
        <v>14</v>
      </c>
      <c r="E34" s="10">
        <v>32.1</v>
      </c>
      <c r="F34" s="5">
        <f t="shared" si="0"/>
        <v>33.143581794195242</v>
      </c>
      <c r="G34" s="5">
        <f t="shared" si="1"/>
        <v>-1.0435817941952408</v>
      </c>
      <c r="M34" s="5">
        <v>-1.0435817941952408</v>
      </c>
      <c r="S34" s="5">
        <v>5.6418205804760646E-2</v>
      </c>
      <c r="T34" s="21">
        <f t="shared" si="2"/>
        <v>5.2094703461583444E-2</v>
      </c>
      <c r="U34" s="9">
        <v>33</v>
      </c>
      <c r="V34" s="13">
        <f t="shared" si="3"/>
        <v>0.5078125</v>
      </c>
      <c r="W34" s="21">
        <f t="shared" si="4"/>
        <v>1.9584285230126924E-2</v>
      </c>
    </row>
    <row r="35" spans="4:23" x14ac:dyDescent="0.25">
      <c r="D35" s="10">
        <v>14</v>
      </c>
      <c r="E35" s="10">
        <v>33.9</v>
      </c>
      <c r="F35" s="5">
        <f t="shared" si="0"/>
        <v>33.143581794195242</v>
      </c>
      <c r="G35" s="5">
        <f t="shared" si="1"/>
        <v>0.75641820580475638</v>
      </c>
      <c r="M35" s="5">
        <v>0.75641820580475638</v>
      </c>
      <c r="S35" s="5">
        <v>7.0663689872134228E-2</v>
      </c>
      <c r="T35" s="21">
        <f t="shared" si="2"/>
        <v>6.5248511839055848E-2</v>
      </c>
      <c r="U35" s="9">
        <v>34</v>
      </c>
      <c r="V35" s="13">
        <f t="shared" si="3"/>
        <v>0.5234375</v>
      </c>
      <c r="W35" s="21">
        <f t="shared" si="4"/>
        <v>5.8782936068943067E-2</v>
      </c>
    </row>
    <row r="36" spans="4:23" x14ac:dyDescent="0.25">
      <c r="D36" s="10">
        <v>5</v>
      </c>
      <c r="E36" s="10">
        <v>11.3</v>
      </c>
      <c r="F36" s="5">
        <f t="shared" si="0"/>
        <v>10.386318246397394</v>
      </c>
      <c r="G36" s="5">
        <f t="shared" si="1"/>
        <v>0.91368175360260651</v>
      </c>
      <c r="M36" s="5">
        <v>0.91368175360260651</v>
      </c>
      <c r="S36" s="5">
        <v>0.21358788309316523</v>
      </c>
      <c r="T36" s="21">
        <f t="shared" si="2"/>
        <v>0.19721998021758846</v>
      </c>
      <c r="U36" s="9">
        <v>35</v>
      </c>
      <c r="V36" s="13">
        <f t="shared" si="3"/>
        <v>0.5390625</v>
      </c>
      <c r="W36" s="21">
        <f t="shared" si="4"/>
        <v>9.807215248866108E-2</v>
      </c>
    </row>
    <row r="37" spans="4:23" x14ac:dyDescent="0.25">
      <c r="D37" s="10">
        <v>16</v>
      </c>
      <c r="E37" s="10">
        <v>39.299999999999997</v>
      </c>
      <c r="F37" s="5">
        <f t="shared" si="0"/>
        <v>38.200751471483656</v>
      </c>
      <c r="G37" s="5">
        <f t="shared" si="1"/>
        <v>1.0992485285163411</v>
      </c>
      <c r="M37" s="5">
        <v>1.0992485285163411</v>
      </c>
      <c r="S37" s="5">
        <v>0.28509691495839817</v>
      </c>
      <c r="T37" s="21">
        <f t="shared" si="2"/>
        <v>0.26324905286722444</v>
      </c>
      <c r="U37" s="9">
        <v>36</v>
      </c>
      <c r="V37" s="13">
        <f t="shared" si="3"/>
        <v>0.5546875</v>
      </c>
      <c r="W37" s="21">
        <f t="shared" si="4"/>
        <v>0.13751340214433597</v>
      </c>
    </row>
    <row r="38" spans="4:23" x14ac:dyDescent="0.25">
      <c r="D38" s="10">
        <v>14</v>
      </c>
      <c r="E38" s="10">
        <v>33.200000000000003</v>
      </c>
      <c r="F38" s="5">
        <f t="shared" si="0"/>
        <v>33.143581794195242</v>
      </c>
      <c r="G38" s="5">
        <f t="shared" si="1"/>
        <v>5.6418205804760646E-2</v>
      </c>
      <c r="M38" s="5">
        <v>5.6418205804760646E-2</v>
      </c>
      <c r="S38" s="5">
        <v>0.29934239902578241</v>
      </c>
      <c r="T38" s="21">
        <f t="shared" si="2"/>
        <v>0.2764028612447067</v>
      </c>
      <c r="U38" s="9">
        <v>37</v>
      </c>
      <c r="V38" s="13">
        <f t="shared" si="3"/>
        <v>0.5703125</v>
      </c>
      <c r="W38" s="21">
        <f t="shared" si="4"/>
        <v>0.17716982099173983</v>
      </c>
    </row>
    <row r="39" spans="4:23" x14ac:dyDescent="0.25">
      <c r="D39" s="10">
        <v>8</v>
      </c>
      <c r="E39" s="10">
        <v>18</v>
      </c>
      <c r="F39" s="5">
        <f t="shared" si="0"/>
        <v>17.972072762330011</v>
      </c>
      <c r="G39" s="5">
        <f t="shared" si="1"/>
        <v>2.7927237669988614E-2</v>
      </c>
      <c r="M39" s="5">
        <v>2.7927237669988614E-2</v>
      </c>
      <c r="S39" s="5">
        <v>0.3564182058047578</v>
      </c>
      <c r="T39" s="21">
        <f t="shared" si="2"/>
        <v>0.32910477167537838</v>
      </c>
      <c r="U39" s="9">
        <v>38</v>
      </c>
      <c r="V39" s="13">
        <f t="shared" si="3"/>
        <v>0.5859375</v>
      </c>
      <c r="W39" s="21">
        <f t="shared" si="4"/>
        <v>0.21710694721012977</v>
      </c>
    </row>
    <row r="40" spans="4:23" x14ac:dyDescent="0.25">
      <c r="D40" s="10">
        <v>12</v>
      </c>
      <c r="E40" s="10">
        <v>27.4</v>
      </c>
      <c r="F40" s="5">
        <f t="shared" si="0"/>
        <v>28.086412116906835</v>
      </c>
      <c r="G40" s="5">
        <f t="shared" si="1"/>
        <v>-0.6864121169068369</v>
      </c>
      <c r="M40" s="5">
        <v>-0.6864121169068369</v>
      </c>
      <c r="S40" s="5">
        <v>0.37075756038157692</v>
      </c>
      <c r="T40" s="21">
        <f t="shared" si="2"/>
        <v>0.34234525697360002</v>
      </c>
      <c r="U40" s="9">
        <v>39</v>
      </c>
      <c r="V40" s="13">
        <f t="shared" si="3"/>
        <v>0.6015625</v>
      </c>
      <c r="W40" s="21">
        <f t="shared" si="4"/>
        <v>0.25739352610093835</v>
      </c>
    </row>
    <row r="41" spans="4:23" x14ac:dyDescent="0.25">
      <c r="D41" s="10">
        <v>8</v>
      </c>
      <c r="E41" s="10">
        <v>18</v>
      </c>
      <c r="F41" s="5">
        <f t="shared" si="0"/>
        <v>17.972072762330011</v>
      </c>
      <c r="G41" s="5">
        <f t="shared" si="1"/>
        <v>2.7927237669988614E-2</v>
      </c>
      <c r="M41" s="5">
        <v>2.7927237669988614E-2</v>
      </c>
      <c r="S41" s="5">
        <v>0.42783336716055231</v>
      </c>
      <c r="T41" s="21">
        <f t="shared" si="2"/>
        <v>0.3950471674042717</v>
      </c>
      <c r="U41" s="9">
        <v>40</v>
      </c>
      <c r="V41" s="13">
        <f t="shared" si="3"/>
        <v>0.6171875</v>
      </c>
      <c r="W41" s="21">
        <f t="shared" si="4"/>
        <v>0.29810241293048689</v>
      </c>
    </row>
    <row r="42" spans="4:23" x14ac:dyDescent="0.25">
      <c r="D42" s="10">
        <v>16</v>
      </c>
      <c r="E42" s="10">
        <v>39.1</v>
      </c>
      <c r="F42" s="5">
        <f t="shared" si="0"/>
        <v>38.200751471483656</v>
      </c>
      <c r="G42" s="5">
        <f t="shared" si="1"/>
        <v>0.8992485285163454</v>
      </c>
      <c r="M42" s="5">
        <v>0.8992485285163454</v>
      </c>
      <c r="S42" s="5">
        <v>0.42783336716055231</v>
      </c>
      <c r="T42" s="21">
        <f t="shared" si="2"/>
        <v>0.3950471674042717</v>
      </c>
      <c r="U42" s="9">
        <v>41</v>
      </c>
      <c r="V42" s="13">
        <f t="shared" si="3"/>
        <v>0.6328125</v>
      </c>
      <c r="W42" s="21">
        <f t="shared" si="4"/>
        <v>0.33931160653881726</v>
      </c>
    </row>
    <row r="43" spans="4:23" x14ac:dyDescent="0.25">
      <c r="D43" s="10">
        <v>10</v>
      </c>
      <c r="E43" s="10">
        <v>20.8</v>
      </c>
      <c r="F43" s="5">
        <f t="shared" si="0"/>
        <v>23.029242439618422</v>
      </c>
      <c r="G43" s="5">
        <f t="shared" si="1"/>
        <v>-2.2292424396184209</v>
      </c>
      <c r="M43" s="5">
        <v>-2.2292424396184209</v>
      </c>
      <c r="S43" s="5">
        <v>0.42792723766998719</v>
      </c>
      <c r="T43" s="21">
        <f t="shared" si="2"/>
        <v>0.39513384432501109</v>
      </c>
      <c r="U43" s="9">
        <v>42</v>
      </c>
      <c r="V43" s="13">
        <f t="shared" si="3"/>
        <v>0.6484375</v>
      </c>
      <c r="W43" s="21">
        <f t="shared" si="4"/>
        <v>0.38110545476355656</v>
      </c>
    </row>
    <row r="44" spans="4:23" x14ac:dyDescent="0.25">
      <c r="D44" s="10">
        <v>13</v>
      </c>
      <c r="E44" s="10">
        <v>29.6</v>
      </c>
      <c r="F44" s="5">
        <f t="shared" si="0"/>
        <v>30.614996955551042</v>
      </c>
      <c r="G44" s="5">
        <f t="shared" si="1"/>
        <v>-1.014996955551041</v>
      </c>
      <c r="M44" s="5">
        <v>-1.014996955551041</v>
      </c>
      <c r="S44" s="5">
        <v>0.49924852851634682</v>
      </c>
      <c r="T44" s="21">
        <f t="shared" si="2"/>
        <v>0.46098956313316503</v>
      </c>
      <c r="U44" s="9">
        <v>43</v>
      </c>
      <c r="V44" s="13">
        <f t="shared" si="3"/>
        <v>0.6640625</v>
      </c>
      <c r="W44" s="21">
        <f t="shared" si="4"/>
        <v>0.42357608420119958</v>
      </c>
    </row>
    <row r="45" spans="4:23" x14ac:dyDescent="0.25">
      <c r="D45" s="10">
        <v>15</v>
      </c>
      <c r="E45" s="10">
        <v>36.1</v>
      </c>
      <c r="F45" s="5">
        <f t="shared" si="0"/>
        <v>35.672166632839449</v>
      </c>
      <c r="G45" s="5">
        <f t="shared" si="1"/>
        <v>0.42783336716055231</v>
      </c>
      <c r="M45" s="5">
        <v>0.42783336716055231</v>
      </c>
      <c r="S45" s="5">
        <v>0.51349401258372751</v>
      </c>
      <c r="T45" s="21">
        <f t="shared" si="2"/>
        <v>0.47414337151064401</v>
      </c>
      <c r="U45" s="9">
        <v>44</v>
      </c>
      <c r="V45" s="13">
        <f t="shared" si="3"/>
        <v>0.6796875</v>
      </c>
      <c r="W45" s="21">
        <f t="shared" si="4"/>
        <v>0.4668251228525897</v>
      </c>
    </row>
    <row r="46" spans="4:23" x14ac:dyDescent="0.25">
      <c r="D46" s="10">
        <v>13</v>
      </c>
      <c r="E46" s="10">
        <v>29.1</v>
      </c>
      <c r="F46" s="5">
        <f t="shared" si="0"/>
        <v>30.614996955551042</v>
      </c>
      <c r="G46" s="5">
        <f t="shared" si="1"/>
        <v>-1.514996955551041</v>
      </c>
      <c r="M46" s="5">
        <v>-1.514996955551041</v>
      </c>
      <c r="S46" s="5">
        <v>0.60085143089101578</v>
      </c>
      <c r="T46" s="21">
        <f t="shared" si="2"/>
        <v>0.55480631952492121</v>
      </c>
      <c r="U46" s="9">
        <v>45</v>
      </c>
      <c r="V46" s="13">
        <f t="shared" si="3"/>
        <v>0.6953125</v>
      </c>
      <c r="W46" s="21">
        <f t="shared" si="4"/>
        <v>0.51096580673824743</v>
      </c>
    </row>
    <row r="47" spans="4:23" x14ac:dyDescent="0.25">
      <c r="D47" s="10">
        <v>19</v>
      </c>
      <c r="E47" s="10">
        <v>46.3</v>
      </c>
      <c r="F47" s="5">
        <f t="shared" si="0"/>
        <v>45.78650598741627</v>
      </c>
      <c r="G47" s="5">
        <f t="shared" si="1"/>
        <v>0.51349401258372751</v>
      </c>
      <c r="M47" s="5">
        <v>0.51349401258372751</v>
      </c>
      <c r="S47" s="5">
        <v>0.62783336716054805</v>
      </c>
      <c r="T47" s="21">
        <f t="shared" si="2"/>
        <v>0.57972054621346614</v>
      </c>
      <c r="U47" s="9">
        <v>46</v>
      </c>
      <c r="V47" s="13">
        <f t="shared" si="3"/>
        <v>0.7109375</v>
      </c>
      <c r="W47" s="21">
        <f t="shared" si="4"/>
        <v>0.55612559361869141</v>
      </c>
    </row>
    <row r="48" spans="4:23" x14ac:dyDescent="0.25">
      <c r="D48" s="10">
        <v>10</v>
      </c>
      <c r="E48" s="10">
        <v>24.5</v>
      </c>
      <c r="F48" s="5">
        <f t="shared" si="0"/>
        <v>23.029242439618422</v>
      </c>
      <c r="G48" s="5">
        <f t="shared" si="1"/>
        <v>1.4707575603815783</v>
      </c>
      <c r="M48" s="5">
        <v>1.4707575603815783</v>
      </c>
      <c r="S48" s="5">
        <v>0.71349401258373035</v>
      </c>
      <c r="T48" s="21">
        <f t="shared" si="2"/>
        <v>0.65881675031984499</v>
      </c>
      <c r="U48" s="9">
        <v>47</v>
      </c>
      <c r="V48" s="13">
        <f t="shared" si="3"/>
        <v>0.7265625</v>
      </c>
      <c r="W48" s="21">
        <f t="shared" si="4"/>
        <v>0.60244945316442367</v>
      </c>
    </row>
    <row r="49" spans="4:23" x14ac:dyDescent="0.25">
      <c r="D49" s="10">
        <v>19</v>
      </c>
      <c r="E49" s="10">
        <v>46.5</v>
      </c>
      <c r="F49" s="5">
        <f t="shared" si="0"/>
        <v>45.78650598741627</v>
      </c>
      <c r="G49" s="5">
        <f t="shared" si="1"/>
        <v>0.71349401258373035</v>
      </c>
      <c r="M49" s="5">
        <v>0.71349401258373035</v>
      </c>
      <c r="S49" s="5">
        <v>0.74217272173737214</v>
      </c>
      <c r="T49" s="21">
        <f t="shared" si="2"/>
        <v>0.6852977209162916</v>
      </c>
      <c r="U49" s="9">
        <v>48</v>
      </c>
      <c r="V49" s="13">
        <f t="shared" si="3"/>
        <v>0.7421875</v>
      </c>
      <c r="W49" s="21">
        <f t="shared" si="4"/>
        <v>0.65010407064799569</v>
      </c>
    </row>
    <row r="50" spans="4:23" x14ac:dyDescent="0.25">
      <c r="D50" s="10">
        <v>9</v>
      </c>
      <c r="E50" s="10">
        <v>19.5</v>
      </c>
      <c r="F50" s="5">
        <f t="shared" si="0"/>
        <v>20.500657600974218</v>
      </c>
      <c r="G50" s="5">
        <f t="shared" si="1"/>
        <v>-1.0006576009742183</v>
      </c>
      <c r="M50" s="5">
        <v>-1.0006576009742183</v>
      </c>
      <c r="S50" s="5">
        <v>0.75641820580475638</v>
      </c>
      <c r="T50" s="21">
        <f t="shared" si="2"/>
        <v>0.69845152929377385</v>
      </c>
      <c r="U50" s="9">
        <v>49</v>
      </c>
      <c r="V50" s="13">
        <f t="shared" si="3"/>
        <v>0.7578125</v>
      </c>
      <c r="W50" s="21">
        <f t="shared" si="4"/>
        <v>0.69928330238321956</v>
      </c>
    </row>
    <row r="51" spans="4:23" x14ac:dyDescent="0.25">
      <c r="D51" s="10">
        <v>17</v>
      </c>
      <c r="E51" s="10">
        <v>40.799999999999997</v>
      </c>
      <c r="F51" s="5">
        <f t="shared" si="0"/>
        <v>40.729336310127863</v>
      </c>
      <c r="G51" s="5">
        <f t="shared" si="1"/>
        <v>7.0663689872134228E-2</v>
      </c>
      <c r="M51" s="5">
        <v>7.0663689872134228E-2</v>
      </c>
      <c r="S51" s="5">
        <v>0.81349401258373177</v>
      </c>
      <c r="T51" s="21">
        <f t="shared" si="2"/>
        <v>0.75115343972444548</v>
      </c>
      <c r="U51" s="9">
        <v>50</v>
      </c>
      <c r="V51" s="13">
        <f t="shared" si="3"/>
        <v>0.7734375</v>
      </c>
      <c r="W51" s="21">
        <f t="shared" si="4"/>
        <v>0.75021537546794015</v>
      </c>
    </row>
    <row r="52" spans="4:23" x14ac:dyDescent="0.25">
      <c r="D52" s="10">
        <v>9</v>
      </c>
      <c r="E52" s="10">
        <v>20.8</v>
      </c>
      <c r="F52" s="5">
        <f t="shared" si="0"/>
        <v>20.500657600974218</v>
      </c>
      <c r="G52" s="5">
        <f t="shared" si="1"/>
        <v>0.29934239902578241</v>
      </c>
      <c r="M52" s="5">
        <v>0.29934239902578241</v>
      </c>
      <c r="S52" s="5">
        <v>0.8992485285163454</v>
      </c>
      <c r="T52" s="21">
        <f t="shared" si="2"/>
        <v>0.8303363207515605</v>
      </c>
      <c r="U52" s="9">
        <v>51</v>
      </c>
      <c r="V52" s="13">
        <f t="shared" si="3"/>
        <v>0.7890625</v>
      </c>
      <c r="W52" s="21">
        <f t="shared" si="4"/>
        <v>0.8031725655979175</v>
      </c>
    </row>
    <row r="53" spans="4:23" x14ac:dyDescent="0.25">
      <c r="D53" s="10">
        <v>10</v>
      </c>
      <c r="E53" s="10">
        <v>20</v>
      </c>
      <c r="F53" s="5">
        <f t="shared" si="0"/>
        <v>23.029242439618422</v>
      </c>
      <c r="G53" s="5">
        <f t="shared" si="1"/>
        <v>-3.0292424396184217</v>
      </c>
      <c r="M53" s="5">
        <v>-3.0292424396184217</v>
      </c>
      <c r="S53" s="5">
        <v>0.91349401258373319</v>
      </c>
      <c r="T53" s="21">
        <f t="shared" si="2"/>
        <v>0.84349012912904597</v>
      </c>
      <c r="U53" s="9">
        <v>52</v>
      </c>
      <c r="V53" s="13">
        <f t="shared" si="3"/>
        <v>0.8046875</v>
      </c>
      <c r="W53" s="21">
        <f t="shared" si="4"/>
        <v>0.85848447414183249</v>
      </c>
    </row>
    <row r="54" spans="4:23" x14ac:dyDescent="0.25">
      <c r="D54" s="10">
        <v>6</v>
      </c>
      <c r="E54" s="10">
        <v>12.1</v>
      </c>
      <c r="F54" s="5">
        <f t="shared" si="0"/>
        <v>12.914903085041601</v>
      </c>
      <c r="G54" s="5">
        <f t="shared" si="1"/>
        <v>-0.81490308504160147</v>
      </c>
      <c r="M54" s="5">
        <v>-0.81490308504160147</v>
      </c>
      <c r="S54" s="5">
        <v>0.91368175360260651</v>
      </c>
      <c r="T54" s="21">
        <f t="shared" si="2"/>
        <v>0.84366348297052807</v>
      </c>
      <c r="U54" s="9">
        <v>53</v>
      </c>
      <c r="V54" s="13">
        <f t="shared" si="3"/>
        <v>0.8203125</v>
      </c>
      <c r="W54" s="21">
        <f t="shared" si="4"/>
        <v>0.91655666753311338</v>
      </c>
    </row>
    <row r="55" spans="4:23" x14ac:dyDescent="0.25">
      <c r="D55" s="10">
        <v>4</v>
      </c>
      <c r="E55" s="10">
        <v>9.32</v>
      </c>
      <c r="F55" s="5">
        <f t="shared" si="0"/>
        <v>7.8577334077531891</v>
      </c>
      <c r="G55" s="5">
        <f t="shared" si="1"/>
        <v>1.4622665922468112</v>
      </c>
      <c r="M55" s="5">
        <v>1.4622665922468112</v>
      </c>
      <c r="S55" s="5">
        <v>1.0279272376699886</v>
      </c>
      <c r="T55" s="21">
        <f t="shared" si="2"/>
        <v>0.9491539807526076</v>
      </c>
      <c r="U55" s="9">
        <v>54</v>
      </c>
      <c r="V55" s="13">
        <f t="shared" si="3"/>
        <v>0.8359375</v>
      </c>
      <c r="W55" s="21">
        <f t="shared" si="4"/>
        <v>0.97789754394054018</v>
      </c>
    </row>
    <row r="56" spans="4:23" x14ac:dyDescent="0.25">
      <c r="D56" s="10">
        <v>14</v>
      </c>
      <c r="E56" s="10">
        <v>32.5</v>
      </c>
      <c r="F56" s="5">
        <f t="shared" si="0"/>
        <v>33.143581794195242</v>
      </c>
      <c r="G56" s="5">
        <f t="shared" si="1"/>
        <v>-0.6435817941952422</v>
      </c>
      <c r="M56" s="5">
        <v>-0.6435817941952422</v>
      </c>
      <c r="S56" s="5">
        <v>1.0992485285163411</v>
      </c>
      <c r="T56" s="21">
        <f t="shared" si="2"/>
        <v>1.0150096995607549</v>
      </c>
      <c r="U56" s="9">
        <v>55</v>
      </c>
      <c r="V56" s="13">
        <f t="shared" si="3"/>
        <v>0.8515625</v>
      </c>
      <c r="W56" s="21">
        <f t="shared" si="4"/>
        <v>1.043158263318454</v>
      </c>
    </row>
    <row r="57" spans="4:23" x14ac:dyDescent="0.25">
      <c r="D57" s="10">
        <v>8</v>
      </c>
      <c r="E57" s="10">
        <v>20.100000000000001</v>
      </c>
      <c r="F57" s="5">
        <f t="shared" si="0"/>
        <v>17.972072762330011</v>
      </c>
      <c r="G57" s="5">
        <f t="shared" si="1"/>
        <v>2.12792723766999</v>
      </c>
      <c r="M57" s="5">
        <v>2.12792723766999</v>
      </c>
      <c r="S57" s="5">
        <v>1.1850969149583985</v>
      </c>
      <c r="T57" s="21">
        <f t="shared" si="2"/>
        <v>1.0942792575086175</v>
      </c>
      <c r="U57" s="9">
        <v>56</v>
      </c>
      <c r="V57" s="13">
        <f t="shared" si="3"/>
        <v>0.8671875</v>
      </c>
      <c r="W57" s="21">
        <f t="shared" si="4"/>
        <v>1.1131942771609289</v>
      </c>
    </row>
    <row r="58" spans="4:23" x14ac:dyDescent="0.25">
      <c r="D58" s="10">
        <v>9</v>
      </c>
      <c r="E58" s="10">
        <v>19.399999999999999</v>
      </c>
      <c r="F58" s="5">
        <f t="shared" si="0"/>
        <v>20.500657600974218</v>
      </c>
      <c r="G58" s="5">
        <f t="shared" si="1"/>
        <v>-1.1006576009742197</v>
      </c>
      <c r="M58" s="5">
        <v>-1.1006576009742197</v>
      </c>
      <c r="S58" s="5">
        <v>1.2707575603815791</v>
      </c>
      <c r="T58" s="21">
        <f t="shared" si="2"/>
        <v>1.1733754616149947</v>
      </c>
      <c r="U58" s="9">
        <v>57</v>
      </c>
      <c r="V58" s="13">
        <f t="shared" si="3"/>
        <v>0.8828125</v>
      </c>
      <c r="W58" s="21">
        <f t="shared" si="4"/>
        <v>1.1891643501993372</v>
      </c>
    </row>
    <row r="59" spans="4:23" x14ac:dyDescent="0.25">
      <c r="D59" s="10">
        <v>11</v>
      </c>
      <c r="E59" s="10">
        <v>27</v>
      </c>
      <c r="F59" s="5">
        <f t="shared" si="0"/>
        <v>25.557827278262629</v>
      </c>
      <c r="G59" s="5">
        <f t="shared" si="1"/>
        <v>1.4421727217373714</v>
      </c>
      <c r="M59" s="5">
        <v>1.4421727217373714</v>
      </c>
      <c r="S59" s="5">
        <v>1.4421727217373714</v>
      </c>
      <c r="T59" s="21">
        <f t="shared" si="2"/>
        <v>1.3316545467484853</v>
      </c>
      <c r="U59" s="9">
        <v>58</v>
      </c>
      <c r="V59" s="13">
        <f t="shared" si="3"/>
        <v>0.8984375</v>
      </c>
      <c r="W59" s="21">
        <f t="shared" si="4"/>
        <v>1.2726986411905357</v>
      </c>
    </row>
    <row r="60" spans="4:23" x14ac:dyDescent="0.25">
      <c r="D60" s="10">
        <v>11</v>
      </c>
      <c r="E60" s="10">
        <v>24.9</v>
      </c>
      <c r="F60" s="5">
        <f t="shared" si="0"/>
        <v>25.557827278262629</v>
      </c>
      <c r="G60" s="5">
        <f t="shared" si="1"/>
        <v>-0.65782727826262999</v>
      </c>
      <c r="M60" s="5">
        <v>-0.65782727826262999</v>
      </c>
      <c r="S60" s="5">
        <v>1.4622665922468112</v>
      </c>
      <c r="T60" s="21">
        <f t="shared" si="2"/>
        <v>1.3502085615501491</v>
      </c>
      <c r="U60" s="9">
        <v>59</v>
      </c>
      <c r="V60" s="13">
        <f t="shared" si="3"/>
        <v>0.9140625</v>
      </c>
      <c r="W60" s="21">
        <f t="shared" si="4"/>
        <v>1.3662038163720986</v>
      </c>
    </row>
    <row r="61" spans="4:23" x14ac:dyDescent="0.25">
      <c r="D61" s="10">
        <v>17</v>
      </c>
      <c r="E61" s="10">
        <v>42.5</v>
      </c>
      <c r="F61" s="5">
        <f t="shared" si="0"/>
        <v>40.729336310127863</v>
      </c>
      <c r="G61" s="5">
        <f t="shared" si="1"/>
        <v>1.7706636898721371</v>
      </c>
      <c r="M61" s="5">
        <v>1.7706636898721371</v>
      </c>
      <c r="S61" s="5">
        <v>1.4707575603815783</v>
      </c>
      <c r="T61" s="21">
        <f t="shared" si="2"/>
        <v>1.3580488404241924</v>
      </c>
      <c r="U61" s="9">
        <v>60</v>
      </c>
      <c r="V61" s="13">
        <f t="shared" si="3"/>
        <v>0.9296875</v>
      </c>
      <c r="W61" s="21">
        <f t="shared" si="4"/>
        <v>1.4734675779471014</v>
      </c>
    </row>
    <row r="62" spans="4:23" x14ac:dyDescent="0.25">
      <c r="D62" s="10">
        <v>15</v>
      </c>
      <c r="E62" s="10">
        <v>36.299999999999997</v>
      </c>
      <c r="F62" s="5">
        <f t="shared" si="0"/>
        <v>35.672166632839449</v>
      </c>
      <c r="G62" s="5">
        <f t="shared" si="1"/>
        <v>0.62783336716054805</v>
      </c>
      <c r="M62" s="5">
        <v>0.62783336716054805</v>
      </c>
      <c r="S62" s="5">
        <v>1.472266592246811</v>
      </c>
      <c r="T62" s="21">
        <f t="shared" si="2"/>
        <v>1.3594422304906086</v>
      </c>
      <c r="U62" s="9">
        <v>61</v>
      </c>
      <c r="V62" s="13">
        <f t="shared" si="3"/>
        <v>0.9453125</v>
      </c>
      <c r="W62" s="21">
        <f t="shared" si="4"/>
        <v>1.6010086648860757</v>
      </c>
    </row>
    <row r="63" spans="4:23" x14ac:dyDescent="0.25">
      <c r="D63" s="10">
        <v>7</v>
      </c>
      <c r="E63" s="10">
        <v>17.399999999999999</v>
      </c>
      <c r="F63" s="5">
        <f t="shared" si="0"/>
        <v>15.443487923685804</v>
      </c>
      <c r="G63" s="5">
        <f t="shared" si="1"/>
        <v>1.9565120763141941</v>
      </c>
      <c r="M63" s="5">
        <v>1.9565120763141941</v>
      </c>
      <c r="S63" s="5">
        <v>1.7706636898721371</v>
      </c>
      <c r="T63" s="21">
        <f t="shared" si="2"/>
        <v>1.6349722317172446</v>
      </c>
      <c r="U63" s="9">
        <v>62</v>
      </c>
      <c r="V63" s="13">
        <f t="shared" si="3"/>
        <v>0.9609375</v>
      </c>
      <c r="W63" s="21">
        <f t="shared" si="4"/>
        <v>1.7616704103630663</v>
      </c>
    </row>
    <row r="64" spans="4:23" x14ac:dyDescent="0.25">
      <c r="D64" s="10">
        <v>10</v>
      </c>
      <c r="E64" s="10">
        <v>23.4</v>
      </c>
      <c r="F64" s="5">
        <f t="shared" si="0"/>
        <v>23.029242439618422</v>
      </c>
      <c r="G64" s="5">
        <f t="shared" si="1"/>
        <v>0.37075756038157692</v>
      </c>
      <c r="M64" s="5">
        <v>0.37075756038157692</v>
      </c>
      <c r="S64" s="5">
        <v>1.9565120763141941</v>
      </c>
      <c r="T64" s="21">
        <f t="shared" si="2"/>
        <v>1.8065784790697061</v>
      </c>
      <c r="U64" s="9">
        <v>63</v>
      </c>
      <c r="V64" s="13">
        <f t="shared" si="3"/>
        <v>0.9765625</v>
      </c>
      <c r="W64" s="21">
        <f t="shared" si="4"/>
        <v>1.9874278859298957</v>
      </c>
    </row>
    <row r="65" spans="4:23" x14ac:dyDescent="0.25">
      <c r="D65" s="10">
        <v>4</v>
      </c>
      <c r="E65" s="10">
        <v>7.52</v>
      </c>
      <c r="F65" s="5">
        <f t="shared" si="0"/>
        <v>7.8577334077531891</v>
      </c>
      <c r="G65" s="5">
        <f t="shared" si="1"/>
        <v>-0.3377334077531895</v>
      </c>
      <c r="M65" s="5">
        <v>-0.3377334077531895</v>
      </c>
      <c r="S65" s="5">
        <v>2.12792723766999</v>
      </c>
      <c r="T65" s="21">
        <f t="shared" si="2"/>
        <v>1.9648575642032002</v>
      </c>
      <c r="U65" s="9">
        <v>64</v>
      </c>
      <c r="V65" s="13">
        <f t="shared" si="3"/>
        <v>0.9921875</v>
      </c>
      <c r="W65" s="21">
        <f t="shared" si="4"/>
        <v>2.4175590162365048</v>
      </c>
    </row>
  </sheetData>
  <sortState ref="S2:S65">
    <sortCondition ref="S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Regression-Residuals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Rasoul Behboudi</cp:lastModifiedBy>
  <dcterms:created xsi:type="dcterms:W3CDTF">2017-03-26T22:46:19Z</dcterms:created>
  <dcterms:modified xsi:type="dcterms:W3CDTF">2017-04-25T14:08:25Z</dcterms:modified>
</cp:coreProperties>
</file>