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izhang/FCR/NEU/CPS/Analytics_2018/ALY 6050_Introduction to Enterprise Analytics/Week 5/Assignment 5/"/>
    </mc:Choice>
  </mc:AlternateContent>
  <xr:revisionPtr revIDLastSave="0" documentId="13_ncr:1_{799DC24B-D3E1-B248-9BF8-F82333FF8FEB}" xr6:coauthVersionLast="45" xr6:coauthVersionMax="45" xr10:uidLastSave="{00000000-0000-0000-0000-000000000000}"/>
  <bookViews>
    <workbookView xWindow="20980" yWindow="460" windowWidth="19980" windowHeight="11420" activeTab="1" xr2:uid="{EB66E5BF-33EB-6844-8B91-175B3DDD50EB}"/>
  </bookViews>
  <sheets>
    <sheet name="Sensitivity Report 2" sheetId="3" r:id="rId1"/>
    <sheet name="Sheet1" sheetId="1" r:id="rId2"/>
  </sheets>
  <definedNames>
    <definedName name="solver_adj" localSheetId="1" hidden="1">Sheet1!$B$12:$E$12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Sheet1!$F$13</definedName>
    <definedName name="solver_lhs2" localSheetId="1" hidden="1">Sheet1!$F$14</definedName>
    <definedName name="solver_lhs3" localSheetId="1" hidden="1">Sheet1!$F$7</definedName>
    <definedName name="solver_lhs4" localSheetId="1" hidden="1">Sheet1!$F$8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Sheet1!$G$11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hs1" localSheetId="1" hidden="1">0</definedName>
    <definedName name="solver_rhs2" localSheetId="1" hidden="1">0</definedName>
    <definedName name="solver_rhs3" localSheetId="1" hidden="1">Sheet1!$G$7</definedName>
    <definedName name="solver_rhs4" localSheetId="1" hidden="1">Sheet1!$G$8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7" i="1"/>
  <c r="C11" i="1"/>
  <c r="D11" i="1"/>
  <c r="E11" i="1"/>
  <c r="B11" i="1"/>
  <c r="G8" i="1"/>
  <c r="F8" i="1"/>
  <c r="E8" i="1"/>
  <c r="D8" i="1"/>
  <c r="C8" i="1"/>
  <c r="B8" i="1"/>
  <c r="E7" i="1"/>
  <c r="F6" i="1"/>
  <c r="G11" i="1"/>
</calcChain>
</file>

<file path=xl/sharedStrings.xml><?xml version="1.0" encoding="utf-8"?>
<sst xmlns="http://schemas.openxmlformats.org/spreadsheetml/2006/main" count="64" uniqueCount="54">
  <si>
    <t>New Location Profit Model</t>
  </si>
  <si>
    <t>Data</t>
  </si>
  <si>
    <t>Variables</t>
  </si>
  <si>
    <t>Cost</t>
  </si>
  <si>
    <t>Prices</t>
  </si>
  <si>
    <t>Space</t>
  </si>
  <si>
    <t>Model</t>
  </si>
  <si>
    <t>Quantity Produced</t>
  </si>
  <si>
    <t>Pressure Washer + Go-kart</t>
  </si>
  <si>
    <t>Generator / Case of 5 Water Pumps</t>
  </si>
  <si>
    <t>Product</t>
  </si>
  <si>
    <t>Pressure Washer</t>
  </si>
  <si>
    <t>Go-kart</t>
  </si>
  <si>
    <t>Generator</t>
  </si>
  <si>
    <t>Water Pump</t>
  </si>
  <si>
    <t>Limitation</t>
  </si>
  <si>
    <t>Total</t>
  </si>
  <si>
    <t>Profit</t>
  </si>
  <si>
    <t>Microsoft Excel 16.37 Sensitivity Report</t>
  </si>
  <si>
    <t>Worksheet: [Book2]Sheet1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</si>
  <si>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</si>
  <si>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</si>
  <si>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</si>
  <si>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</si>
  <si>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</si>
  <si>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</si>
  <si>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</si>
  <si>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</si>
  <si>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</si>
  <si>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</si>
  <si>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</si>
  <si>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</si>
  <si>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</si>
  <si>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</si>
  <si>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</si>
  <si>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</si>
  <si>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$B$12</t>
  </si>
  <si>
    <t>Quantity Produced Pressure Washer</t>
  </si>
  <si>
    <t>$C$12</t>
  </si>
  <si>
    <t>Quantity Produced Go-kart</t>
  </si>
  <si>
    <t>$D$12</t>
  </si>
  <si>
    <t>Quantity Produced Generator</t>
  </si>
  <si>
    <t>$E$12</t>
  </si>
  <si>
    <t>Quantity Produced Water Pump</t>
  </si>
  <si>
    <t>$F$13</t>
  </si>
  <si>
    <t>Pressure Washer + Go-kart Total</t>
  </si>
  <si>
    <t>$F$14</t>
  </si>
  <si>
    <t>Generator / Case of 5 Water Pumps Total</t>
  </si>
  <si>
    <t>$F$7</t>
  </si>
  <si>
    <t>Cost Total</t>
  </si>
  <si>
    <t>$F$8</t>
  </si>
  <si>
    <t>Space Total</t>
  </si>
  <si>
    <t>$B$12:$E$12</t>
  </si>
  <si>
    <t>Report Created: 6/20/20 3:25:04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</si>
</sst>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* #,##0.00_);_(* \(#,##0.00\);_(* &quot;-&quot;_);_(@_)"/>
  </numFmts>
  <fonts count="4">
    <font>
      <sz val="12"/>
      <color theme="1"/>
      <name val="ArialMT"/>
      <family val="2"/>
    </font>
    <font>
      <b/>
      <sz val="12"/>
      <color theme="1"/>
      <name val="ArialMT"/>
    </font>
    <font>
      <b/>
      <sz val="12"/>
      <color indexed="18"/>
      <name val="ArialMT"/>
      <family val="2"/>
    </font>
    <font>
      <b/>
      <sz val="12"/>
      <name val="ArialMT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44" fontId="0" fillId="0" borderId="0" xfId="0" applyNumberFormat="1"/>
    <xf numFmtId="165" fontId="0" fillId="0" borderId="0" xfId="0" applyNumberFormat="1"/>
    <xf numFmtId="41" fontId="0" fillId="0" borderId="0" xfId="0" applyNumberFormat="1"/>
    <xf numFmtId="41" fontId="0" fillId="4" borderId="0" xfId="0" applyNumberFormat="1" applyFill="1"/>
    <xf numFmtId="44" fontId="0" fillId="4" borderId="0" xfId="0" applyNumberForma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7" fontId="0" fillId="0" borderId="4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7887-BABB-9745-A1D2-7A0C76D62924}">
  <dimension ref="A1:H22"/>
  <sheetViews>
    <sheetView showGridLines="0" workbookViewId="0">
      <selection activeCell="D31" sqref="D31"/>
    </sheetView>
  </sheetViews>
  <sheetFormatPr baseColWidth="10" defaultRowHeight="16" outlineLevelRow="1"/>
  <cols>
    <col min="1" max="1" width="2.28515625" customWidth="1"/>
    <col min="2" max="2" width="6.28515625" bestFit="1" customWidth="1"/>
    <col min="3" max="3" width="33.28515625" bestFit="1" customWidth="1"/>
    <col min="4" max="5" width="12" bestFit="1" customWidth="1"/>
    <col min="6" max="6" width="9.85546875" bestFit="1" customWidth="1"/>
    <col min="7" max="8" width="12" bestFit="1" customWidth="1"/>
  </cols>
  <sheetData>
    <row r="1" spans="1:8">
      <c r="A1" s="1" t="s">
        <v>18</v>
      </c>
    </row>
    <row r="2" spans="1:8">
      <c r="A2" s="1" t="s">
        <v>19</v>
      </c>
    </row>
    <row r="3" spans="1:8">
      <c r="A3" s="1" t="s">
        <v>53</v>
      </c>
    </row>
    <row r="6" spans="1:8" ht="17" thickBot="1">
      <c r="A6" t="s">
        <v>20</v>
      </c>
    </row>
    <row r="7" spans="1:8">
      <c r="B7" s="15"/>
      <c r="C7" s="15"/>
      <c r="D7" s="15" t="s">
        <v>23</v>
      </c>
      <c r="E7" s="15" t="s">
        <v>25</v>
      </c>
      <c r="F7" s="15" t="s">
        <v>26</v>
      </c>
      <c r="G7" s="15" t="s">
        <v>28</v>
      </c>
      <c r="H7" s="15" t="s">
        <v>28</v>
      </c>
    </row>
    <row r="8" spans="1:8" ht="17" thickBot="1">
      <c r="B8" s="16" t="s">
        <v>21</v>
      </c>
      <c r="C8" s="16" t="s">
        <v>22</v>
      </c>
      <c r="D8" s="16" t="s">
        <v>24</v>
      </c>
      <c r="E8" s="16" t="s">
        <v>3</v>
      </c>
      <c r="F8" s="16" t="s">
        <v>27</v>
      </c>
      <c r="G8" s="16" t="s">
        <v>29</v>
      </c>
      <c r="H8" s="16" t="s">
        <v>30</v>
      </c>
    </row>
    <row r="9" spans="1:8">
      <c r="B9" s="19" t="s">
        <v>52</v>
      </c>
      <c r="C9" s="18"/>
      <c r="D9" s="18"/>
      <c r="E9" s="18"/>
      <c r="F9" s="18"/>
      <c r="G9" s="18"/>
      <c r="H9" s="18"/>
    </row>
    <row r="10" spans="1:8" outlineLevel="1">
      <c r="B10" s="13" t="s">
        <v>36</v>
      </c>
      <c r="C10" s="13" t="s">
        <v>37</v>
      </c>
      <c r="D10" s="13">
        <v>0</v>
      </c>
      <c r="E10" s="13">
        <v>-109.65392097264441</v>
      </c>
      <c r="F10" s="13">
        <v>169.99</v>
      </c>
      <c r="G10" s="13">
        <v>109.65392097264441</v>
      </c>
      <c r="H10" s="13">
        <v>1E+30</v>
      </c>
    </row>
    <row r="11" spans="1:8" outlineLevel="1">
      <c r="B11" s="13" t="s">
        <v>38</v>
      </c>
      <c r="C11" s="13" t="s">
        <v>39</v>
      </c>
      <c r="D11" s="13">
        <v>155.17906700145363</v>
      </c>
      <c r="E11" s="13">
        <v>0</v>
      </c>
      <c r="F11" s="13">
        <v>359.99</v>
      </c>
      <c r="G11" s="13">
        <v>204.27926829268284</v>
      </c>
      <c r="H11" s="13">
        <v>77.520200633579634</v>
      </c>
    </row>
    <row r="12" spans="1:8" outlineLevel="1">
      <c r="B12" s="13" t="s">
        <v>40</v>
      </c>
      <c r="C12" s="13" t="s">
        <v>41</v>
      </c>
      <c r="D12" s="13">
        <v>237.76926126602362</v>
      </c>
      <c r="E12" s="13">
        <v>0</v>
      </c>
      <c r="F12" s="13">
        <v>289.99</v>
      </c>
      <c r="G12" s="13">
        <v>99.204905405405256</v>
      </c>
      <c r="H12" s="13">
        <v>130.86640624999995</v>
      </c>
    </row>
    <row r="13" spans="1:8" ht="17" outlineLevel="1" thickBot="1">
      <c r="B13" s="14" t="s">
        <v>42</v>
      </c>
      <c r="C13" s="14" t="s">
        <v>43</v>
      </c>
      <c r="D13" s="14">
        <v>118.88463063301181</v>
      </c>
      <c r="E13" s="14">
        <v>0</v>
      </c>
      <c r="F13" s="14">
        <v>142.99</v>
      </c>
      <c r="G13" s="14">
        <v>198.40981081081051</v>
      </c>
      <c r="H13" s="14">
        <v>89.765461538461551</v>
      </c>
    </row>
    <row r="14" spans="1:8">
      <c r="B14" s="12"/>
      <c r="C14" s="12"/>
      <c r="D14" s="12"/>
      <c r="E14" s="12"/>
      <c r="F14" s="12"/>
      <c r="G14" s="12"/>
      <c r="H14" s="12"/>
    </row>
    <row r="16" spans="1:8" ht="17" thickBot="1">
      <c r="A16" t="s">
        <v>31</v>
      </c>
    </row>
    <row r="17" spans="2:8">
      <c r="B17" s="15"/>
      <c r="C17" s="15"/>
      <c r="D17" s="15" t="s">
        <v>23</v>
      </c>
      <c r="E17" s="15" t="s">
        <v>32</v>
      </c>
      <c r="F17" s="15" t="s">
        <v>34</v>
      </c>
      <c r="G17" s="15" t="s">
        <v>28</v>
      </c>
      <c r="H17" s="15" t="s">
        <v>28</v>
      </c>
    </row>
    <row r="18" spans="2:8" ht="17" thickBot="1">
      <c r="B18" s="16" t="s">
        <v>21</v>
      </c>
      <c r="C18" s="16" t="s">
        <v>22</v>
      </c>
      <c r="D18" s="16" t="s">
        <v>24</v>
      </c>
      <c r="E18" s="16" t="s">
        <v>33</v>
      </c>
      <c r="F18" s="16" t="s">
        <v>35</v>
      </c>
      <c r="G18" s="16" t="s">
        <v>29</v>
      </c>
      <c r="H18" s="16" t="s">
        <v>30</v>
      </c>
    </row>
    <row r="19" spans="2:8">
      <c r="B19" s="13" t="s">
        <v>44</v>
      </c>
      <c r="C19" s="13" t="s">
        <v>45</v>
      </c>
      <c r="D19" s="13">
        <v>1.6291793313069078</v>
      </c>
      <c r="E19" s="13">
        <v>0</v>
      </c>
      <c r="F19" s="13">
        <v>0</v>
      </c>
      <c r="G19" s="13">
        <v>1.6291793313068792</v>
      </c>
      <c r="H19" s="13">
        <v>1E+30</v>
      </c>
    </row>
    <row r="20" spans="2:8">
      <c r="B20" s="13" t="s">
        <v>46</v>
      </c>
      <c r="C20" s="13" t="s">
        <v>47</v>
      </c>
      <c r="D20" s="13">
        <v>0</v>
      </c>
      <c r="E20" s="13">
        <v>-33.927477203647435</v>
      </c>
      <c r="F20" s="13">
        <v>0</v>
      </c>
      <c r="G20" s="13">
        <v>27.916666666664888</v>
      </c>
      <c r="H20" s="13">
        <v>974.12019491066746</v>
      </c>
    </row>
    <row r="21" spans="2:8">
      <c r="B21" s="13" t="s">
        <v>48</v>
      </c>
      <c r="C21" s="13" t="s">
        <v>49</v>
      </c>
      <c r="D21" s="17">
        <v>170000</v>
      </c>
      <c r="E21" s="13">
        <v>0.55341945288753824</v>
      </c>
      <c r="F21" s="13">
        <v>170000</v>
      </c>
      <c r="G21" s="13">
        <v>428.79999999997023</v>
      </c>
      <c r="H21" s="13">
        <v>56224.999999999985</v>
      </c>
    </row>
    <row r="22" spans="2:8" ht="17" thickBot="1">
      <c r="B22" s="14" t="s">
        <v>50</v>
      </c>
      <c r="C22" s="14" t="s">
        <v>51</v>
      </c>
      <c r="D22" s="14">
        <v>12300</v>
      </c>
      <c r="E22" s="14">
        <v>3.8806200607902706</v>
      </c>
      <c r="F22" s="14">
        <v>12300</v>
      </c>
      <c r="G22" s="14">
        <v>6078.3783783783765</v>
      </c>
      <c r="H22" s="14">
        <v>30.946882217087932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2461-166E-CD4D-844D-6C724B5E82C9}">
  <dimension ref="A1:G15"/>
  <sheetViews>
    <sheetView showGridLines="0" tabSelected="1" zoomScale="120" zoomScaleNormal="120" workbookViewId="0">
      <selection activeCell="E16" sqref="E16"/>
    </sheetView>
  </sheetViews>
  <sheetFormatPr baseColWidth="10" defaultRowHeight="16"/>
  <cols>
    <col min="1" max="1" width="28.85546875" bestFit="1" customWidth="1"/>
    <col min="2" max="2" width="14.42578125" bestFit="1" customWidth="1"/>
    <col min="7" max="7" width="12" bestFit="1" customWidth="1"/>
  </cols>
  <sheetData>
    <row r="1" spans="1:7">
      <c r="A1" s="1" t="s">
        <v>0</v>
      </c>
    </row>
    <row r="3" spans="1:7" ht="17" thickBot="1">
      <c r="A3" s="5" t="s">
        <v>1</v>
      </c>
      <c r="B3" s="6"/>
      <c r="C3" s="6"/>
      <c r="D3" s="6"/>
      <c r="E3" s="6"/>
      <c r="F3" s="6"/>
      <c r="G3" s="6"/>
    </row>
    <row r="4" spans="1:7">
      <c r="B4" s="2" t="s">
        <v>10</v>
      </c>
    </row>
    <row r="5" spans="1:7">
      <c r="A5" s="3" t="s">
        <v>2</v>
      </c>
      <c r="B5" s="2" t="s">
        <v>11</v>
      </c>
      <c r="C5" s="2" t="s">
        <v>12</v>
      </c>
      <c r="D5" s="2" t="s">
        <v>13</v>
      </c>
      <c r="E5" s="2" t="s">
        <v>14</v>
      </c>
      <c r="F5" t="s">
        <v>16</v>
      </c>
      <c r="G5" t="s">
        <v>15</v>
      </c>
    </row>
    <row r="6" spans="1:7">
      <c r="A6" s="4" t="s">
        <v>4</v>
      </c>
      <c r="B6" s="7">
        <v>499.99</v>
      </c>
      <c r="C6" s="7">
        <v>729.99</v>
      </c>
      <c r="D6" s="7">
        <v>699.99</v>
      </c>
      <c r="E6" s="7">
        <v>269.99</v>
      </c>
      <c r="F6" s="7">
        <f>SUM(B6:E6)</f>
        <v>2199.96</v>
      </c>
      <c r="G6" s="7"/>
    </row>
    <row r="7" spans="1:7">
      <c r="A7" s="4" t="s">
        <v>3</v>
      </c>
      <c r="B7" s="8">
        <v>330</v>
      </c>
      <c r="C7" s="8">
        <v>370</v>
      </c>
      <c r="D7" s="8">
        <v>410</v>
      </c>
      <c r="E7" s="8">
        <f>635/5</f>
        <v>127</v>
      </c>
      <c r="F7" s="8">
        <f>SUMPRODUCT(B7:E7,B12:E12)</f>
        <v>170000.00000000003</v>
      </c>
      <c r="G7" s="8">
        <v>170000</v>
      </c>
    </row>
    <row r="8" spans="1:7">
      <c r="A8" s="4" t="s">
        <v>5</v>
      </c>
      <c r="B8" s="9">
        <f>5*5</f>
        <v>25</v>
      </c>
      <c r="C8" s="9">
        <f>8*5</f>
        <v>40</v>
      </c>
      <c r="D8" s="9">
        <f>5*5</f>
        <v>25</v>
      </c>
      <c r="E8" s="21">
        <f>5*5/5/4</f>
        <v>1.25</v>
      </c>
      <c r="F8" s="9">
        <f>SUMPRODUCT(B8:E8,B12:E12)</f>
        <v>12300</v>
      </c>
      <c r="G8" s="9">
        <f>82*30*5</f>
        <v>12300</v>
      </c>
    </row>
    <row r="10" spans="1:7" ht="17" thickBot="1">
      <c r="A10" s="5" t="s">
        <v>6</v>
      </c>
      <c r="B10" s="6"/>
      <c r="C10" s="6"/>
      <c r="D10" s="6"/>
      <c r="E10" s="6"/>
      <c r="F10" s="6"/>
      <c r="G10" s="6"/>
    </row>
    <row r="11" spans="1:7">
      <c r="A11" t="s">
        <v>17</v>
      </c>
      <c r="B11" s="7">
        <f>B6-B7</f>
        <v>169.99</v>
      </c>
      <c r="C11" s="7">
        <f t="shared" ref="C11:E11" si="0">C6-C7</f>
        <v>359.99</v>
      </c>
      <c r="D11" s="7">
        <f t="shared" si="0"/>
        <v>289.99</v>
      </c>
      <c r="E11" s="7">
        <f t="shared" si="0"/>
        <v>142.99</v>
      </c>
      <c r="G11" s="11">
        <f>SUMPRODUCT(B11:E11,B12:E12)</f>
        <v>141812.93373860186</v>
      </c>
    </row>
    <row r="12" spans="1:7">
      <c r="A12" t="s">
        <v>7</v>
      </c>
      <c r="B12" s="10">
        <v>0</v>
      </c>
      <c r="C12" s="10">
        <v>155.17906700145363</v>
      </c>
      <c r="D12" s="10">
        <v>237.76926126602362</v>
      </c>
      <c r="E12" s="10">
        <v>118.88463063301181</v>
      </c>
      <c r="F12" s="9"/>
      <c r="G12" s="9"/>
    </row>
    <row r="13" spans="1:7">
      <c r="A13" t="s">
        <v>8</v>
      </c>
      <c r="F13" s="9">
        <f>0.7*B12+0.7*C12-0.3*D12-0.3*E12</f>
        <v>1.6291793313069078</v>
      </c>
      <c r="G13" s="9">
        <v>0</v>
      </c>
    </row>
    <row r="14" spans="1:7">
      <c r="A14" t="s">
        <v>9</v>
      </c>
      <c r="F14" s="9">
        <f>D12-2*E12</f>
        <v>0</v>
      </c>
      <c r="G14" s="9">
        <v>0</v>
      </c>
    </row>
    <row r="15" spans="1:7">
      <c r="C15" s="20"/>
      <c r="E1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2020-06-20T22:09:41Z</dcterms:created>
  <dcterms:modified xsi:type="dcterms:W3CDTF">2020-06-21T05:41:00Z</dcterms:modified>
</cp:coreProperties>
</file>