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ellimages.xml" ContentType="application/vnd.wps-officedocument.cell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mc:AlternateContent xmlns:mc="http://schemas.openxmlformats.org/markup-compatibility/2006">
    <mc:Choice Requires="x15">
      <x15ac:absPath xmlns:x15ac="http://schemas.microsoft.com/office/spreadsheetml/2010/11/ac" url="C:\Users\Administrator\Desktop\yys\Paper\"/>
    </mc:Choice>
  </mc:AlternateContent>
  <xr:revisionPtr revIDLastSave="0" documentId="13_ncr:1_{47806AD9-B957-4E18-BC3A-7D49AFADFB53}" xr6:coauthVersionLast="47" xr6:coauthVersionMax="47" xr10:uidLastSave="{00000000-0000-0000-0000-000000000000}"/>
  <bookViews>
    <workbookView xWindow="-28920" yWindow="-60" windowWidth="29040" windowHeight="1584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7" i="1" l="1"/>
  <c r="H17" i="1"/>
  <c r="G17" i="1"/>
  <c r="G16" i="1"/>
  <c r="G15" i="1"/>
  <c r="G13" i="1"/>
  <c r="G12" i="1"/>
  <c r="G11" i="1"/>
  <c r="G10" i="1"/>
  <c r="G9" i="1"/>
  <c r="G7" i="1"/>
  <c r="G6" i="1"/>
  <c r="G5" i="1"/>
  <c r="G4" i="1"/>
  <c r="G3" i="1"/>
  <c r="G2" i="1"/>
</calcChain>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D480E7731A0B4DF1BAF2D82D62D0E9B5"/>
        <xdr:cNvPicPr>
          <a:picLocks noChangeAspect="1"/>
        </xdr:cNvPicPr>
      </xdr:nvPicPr>
      <xdr:blipFill>
        <a:blip r:embed="rId1"/>
        <a:stretch>
          <a:fillRect/>
        </a:stretch>
      </xdr:blipFill>
      <xdr:spPr>
        <a:xfrm>
          <a:off x="20036155" y="4442460"/>
          <a:ext cx="1910080" cy="1065530"/>
        </a:xfrm>
        <a:prstGeom prst="rect">
          <a:avLst/>
        </a:prstGeom>
        <a:noFill/>
        <a:ln w="9525">
          <a:noFill/>
        </a:ln>
      </xdr:spPr>
    </xdr:pic>
  </etc:cellImage>
  <etc:cellImage>
    <xdr:pic>
      <xdr:nvPicPr>
        <xdr:cNvPr id="4" name="ID_A921D54A71C24D90A3D68A853DEA0F6E"/>
        <xdr:cNvPicPr>
          <a:picLocks noChangeAspect="1"/>
        </xdr:cNvPicPr>
      </xdr:nvPicPr>
      <xdr:blipFill>
        <a:blip r:embed="rId2"/>
        <a:stretch>
          <a:fillRect/>
        </a:stretch>
      </xdr:blipFill>
      <xdr:spPr>
        <a:xfrm>
          <a:off x="20073620" y="8260080"/>
          <a:ext cx="1667510" cy="1253490"/>
        </a:xfrm>
        <a:prstGeom prst="rect">
          <a:avLst/>
        </a:prstGeom>
        <a:noFill/>
        <a:ln w="9525">
          <a:noFill/>
        </a:ln>
      </xdr:spPr>
    </xdr:pic>
  </etc:cellImage>
  <etc:cellImage>
    <xdr:pic>
      <xdr:nvPicPr>
        <xdr:cNvPr id="5" name="ID_EC5DD0234DB34E16A02AD010A2A90E4D"/>
        <xdr:cNvPicPr>
          <a:picLocks noChangeAspect="1"/>
        </xdr:cNvPicPr>
      </xdr:nvPicPr>
      <xdr:blipFill>
        <a:blip r:embed="rId3"/>
        <a:stretch>
          <a:fillRect/>
        </a:stretch>
      </xdr:blipFill>
      <xdr:spPr>
        <a:xfrm>
          <a:off x="20116800" y="777875"/>
          <a:ext cx="2684145" cy="1367155"/>
        </a:xfrm>
        <a:prstGeom prst="rect">
          <a:avLst/>
        </a:prstGeom>
        <a:noFill/>
        <a:ln w="9525">
          <a:noFill/>
        </a:ln>
      </xdr:spPr>
    </xdr:pic>
  </etc:cellImage>
  <etc:cellImage>
    <xdr:pic>
      <xdr:nvPicPr>
        <xdr:cNvPr id="7" name="ID_C82394F8F31D490E8CD4A7B4C4932D71"/>
        <xdr:cNvPicPr>
          <a:picLocks noChangeAspect="1"/>
        </xdr:cNvPicPr>
      </xdr:nvPicPr>
      <xdr:blipFill>
        <a:blip r:embed="rId4"/>
        <a:stretch>
          <a:fillRect/>
        </a:stretch>
      </xdr:blipFill>
      <xdr:spPr>
        <a:xfrm>
          <a:off x="20027265" y="2647315"/>
          <a:ext cx="2237105" cy="1692275"/>
        </a:xfrm>
        <a:prstGeom prst="rect">
          <a:avLst/>
        </a:prstGeom>
        <a:noFill/>
        <a:ln w="9525">
          <a:noFill/>
        </a:ln>
      </xdr:spPr>
    </xdr:pic>
  </etc:cellImage>
  <etc:cellImage>
    <xdr:pic>
      <xdr:nvPicPr>
        <xdr:cNvPr id="8" name="ID_4691D1B45EBF4302B8E109C9655022CA"/>
        <xdr:cNvPicPr>
          <a:picLocks noChangeAspect="1"/>
        </xdr:cNvPicPr>
      </xdr:nvPicPr>
      <xdr:blipFill>
        <a:blip r:embed="rId5"/>
        <a:stretch>
          <a:fillRect/>
        </a:stretch>
      </xdr:blipFill>
      <xdr:spPr>
        <a:xfrm>
          <a:off x="20221575" y="5654675"/>
          <a:ext cx="1583055" cy="1789430"/>
        </a:xfrm>
        <a:prstGeom prst="rect">
          <a:avLst/>
        </a:prstGeom>
        <a:noFill/>
        <a:ln w="9525">
          <a:noFill/>
        </a:ln>
      </xdr:spPr>
    </xdr:pic>
  </etc:cellImage>
  <etc:cellImage>
    <xdr:pic>
      <xdr:nvPicPr>
        <xdr:cNvPr id="9" name="ID_F26F159E4F7D4E719E50315E326FD813"/>
        <xdr:cNvPicPr>
          <a:picLocks noChangeAspect="1"/>
        </xdr:cNvPicPr>
      </xdr:nvPicPr>
      <xdr:blipFill>
        <a:blip r:embed="rId6"/>
        <a:stretch>
          <a:fillRect/>
        </a:stretch>
      </xdr:blipFill>
      <xdr:spPr>
        <a:xfrm>
          <a:off x="20430490" y="13581380"/>
          <a:ext cx="1682750" cy="1441450"/>
        </a:xfrm>
        <a:prstGeom prst="rect">
          <a:avLst/>
        </a:prstGeom>
        <a:noFill/>
        <a:ln w="9525">
          <a:noFill/>
        </a:ln>
      </xdr:spPr>
    </xdr:pic>
  </etc:cellImage>
  <etc:cellImage>
    <xdr:pic>
      <xdr:nvPicPr>
        <xdr:cNvPr id="10" name="ID_34B57C30BD5748F7A6A8660FB7453ED3"/>
        <xdr:cNvPicPr>
          <a:picLocks noChangeAspect="1"/>
        </xdr:cNvPicPr>
      </xdr:nvPicPr>
      <xdr:blipFill>
        <a:blip r:embed="rId7"/>
        <a:stretch>
          <a:fillRect/>
        </a:stretch>
      </xdr:blipFill>
      <xdr:spPr>
        <a:xfrm>
          <a:off x="20163155" y="15429865"/>
          <a:ext cx="2186940" cy="1536700"/>
        </a:xfrm>
        <a:prstGeom prst="rect">
          <a:avLst/>
        </a:prstGeom>
        <a:noFill/>
        <a:ln w="9525">
          <a:noFill/>
        </a:ln>
      </xdr:spPr>
    </xdr:pic>
  </etc:cellImage>
  <etc:cellImage>
    <xdr:pic>
      <xdr:nvPicPr>
        <xdr:cNvPr id="13" name="ID_63CE853FEBD7476D92FD0764BC5F6E30"/>
        <xdr:cNvPicPr>
          <a:picLocks noChangeAspect="1"/>
        </xdr:cNvPicPr>
      </xdr:nvPicPr>
      <xdr:blipFill>
        <a:blip r:embed="rId8"/>
        <a:stretch>
          <a:fillRect/>
        </a:stretch>
      </xdr:blipFill>
      <xdr:spPr>
        <a:xfrm>
          <a:off x="15771495" y="21761450"/>
          <a:ext cx="6438900" cy="2146300"/>
        </a:xfrm>
        <a:prstGeom prst="rect">
          <a:avLst/>
        </a:prstGeom>
        <a:noFill/>
        <a:ln w="9525">
          <a:noFill/>
        </a:ln>
      </xdr:spPr>
    </xdr:pic>
  </etc:cellImage>
  <etc:cellImage>
    <xdr:pic>
      <xdr:nvPicPr>
        <xdr:cNvPr id="14" name="ID_78C7A40AA5954604BEEF5FD843C7AEE7"/>
        <xdr:cNvPicPr>
          <a:picLocks noChangeAspect="1"/>
        </xdr:cNvPicPr>
      </xdr:nvPicPr>
      <xdr:blipFill>
        <a:blip r:embed="rId9"/>
        <a:stretch>
          <a:fillRect/>
        </a:stretch>
      </xdr:blipFill>
      <xdr:spPr>
        <a:xfrm>
          <a:off x="20029170" y="37499925"/>
          <a:ext cx="3752850" cy="1943100"/>
        </a:xfrm>
        <a:prstGeom prst="rect">
          <a:avLst/>
        </a:prstGeom>
        <a:noFill/>
        <a:ln w="9525">
          <a:noFill/>
        </a:ln>
      </xdr:spPr>
    </xdr:pic>
  </etc:cellImage>
  <etc:cellImage>
    <xdr:pic>
      <xdr:nvPicPr>
        <xdr:cNvPr id="3" name="ID_330C0FED45B54E36BA05CC94C6B384FC"/>
        <xdr:cNvPicPr>
          <a:picLocks noChangeAspect="1"/>
        </xdr:cNvPicPr>
      </xdr:nvPicPr>
      <xdr:blipFill>
        <a:blip r:embed="rId10"/>
        <a:stretch>
          <a:fillRect/>
        </a:stretch>
      </xdr:blipFill>
      <xdr:spPr>
        <a:xfrm>
          <a:off x="15661640" y="39985950"/>
          <a:ext cx="1797050" cy="1441450"/>
        </a:xfrm>
        <a:prstGeom prst="rect">
          <a:avLst/>
        </a:prstGeom>
        <a:noFill/>
        <a:ln w="9525">
          <a:noFill/>
        </a:ln>
      </xdr:spPr>
    </xdr:pic>
  </etc:cellImage>
  <etc:cellImage>
    <xdr:pic>
      <xdr:nvPicPr>
        <xdr:cNvPr id="6" name="ID_234A87D75339476E9A29007457828E28"/>
        <xdr:cNvPicPr>
          <a:picLocks noChangeAspect="1"/>
        </xdr:cNvPicPr>
      </xdr:nvPicPr>
      <xdr:blipFill>
        <a:blip r:embed="rId11"/>
        <a:stretch>
          <a:fillRect/>
        </a:stretch>
      </xdr:blipFill>
      <xdr:spPr>
        <a:xfrm>
          <a:off x="16101695" y="44177585"/>
          <a:ext cx="1672590" cy="1732915"/>
        </a:xfrm>
        <a:prstGeom prst="rect">
          <a:avLst/>
        </a:prstGeom>
        <a:noFill/>
        <a:ln w="9525">
          <a:noFill/>
        </a:ln>
      </xdr:spPr>
    </xdr:pic>
  </etc:cellImage>
  <etc:cellImage>
    <xdr:pic>
      <xdr:nvPicPr>
        <xdr:cNvPr id="11" name="ID_6184EC66026E4957A7943F6F2C73339D"/>
        <xdr:cNvPicPr>
          <a:picLocks noChangeAspect="1"/>
        </xdr:cNvPicPr>
      </xdr:nvPicPr>
      <xdr:blipFill>
        <a:blip r:embed="rId12"/>
        <a:stretch>
          <a:fillRect/>
        </a:stretch>
      </xdr:blipFill>
      <xdr:spPr>
        <a:xfrm>
          <a:off x="15661640" y="50653950"/>
          <a:ext cx="2159000" cy="1276350"/>
        </a:xfrm>
        <a:prstGeom prst="rect">
          <a:avLst/>
        </a:prstGeom>
        <a:noFill/>
        <a:ln w="9525">
          <a:noFill/>
        </a:ln>
      </xdr:spPr>
    </xdr:pic>
  </etc:cellImage>
  <etc:cellImage>
    <xdr:pic>
      <xdr:nvPicPr>
        <xdr:cNvPr id="12" name="ID_21D8BB4BDF71416B99901314C3088C7B"/>
        <xdr:cNvPicPr>
          <a:picLocks noChangeAspect="1"/>
        </xdr:cNvPicPr>
      </xdr:nvPicPr>
      <xdr:blipFill>
        <a:blip r:embed="rId13"/>
        <a:stretch>
          <a:fillRect/>
        </a:stretch>
      </xdr:blipFill>
      <xdr:spPr>
        <a:xfrm>
          <a:off x="15693390" y="54476650"/>
          <a:ext cx="5340350" cy="2336800"/>
        </a:xfrm>
        <a:prstGeom prst="rect">
          <a:avLst/>
        </a:prstGeom>
        <a:noFill/>
        <a:ln w="9525">
          <a:noFill/>
        </a:ln>
      </xdr:spPr>
    </xdr:pic>
  </etc:cellImage>
  <etc:cellImage>
    <xdr:pic>
      <xdr:nvPicPr>
        <xdr:cNvPr id="16" name="ID_A82105E392824ECA99E8EBEAA37A6110"/>
        <xdr:cNvPicPr>
          <a:picLocks noChangeAspect="1"/>
        </xdr:cNvPicPr>
      </xdr:nvPicPr>
      <xdr:blipFill>
        <a:blip r:embed="rId14"/>
        <a:stretch>
          <a:fillRect/>
        </a:stretch>
      </xdr:blipFill>
      <xdr:spPr>
        <a:xfrm>
          <a:off x="15876270" y="57810400"/>
          <a:ext cx="4965700" cy="5130800"/>
        </a:xfrm>
        <a:prstGeom prst="rect">
          <a:avLst/>
        </a:prstGeom>
        <a:noFill/>
        <a:ln w="9525">
          <a:noFill/>
        </a:ln>
      </xdr:spPr>
    </xdr:pic>
  </etc:cellImage>
  <etc:cellImage>
    <xdr:pic>
      <xdr:nvPicPr>
        <xdr:cNvPr id="17" name="ID_587D55A7E38342A8BDACCB79C18A7E3D"/>
        <xdr:cNvPicPr>
          <a:picLocks noChangeAspect="1"/>
        </xdr:cNvPicPr>
      </xdr:nvPicPr>
      <xdr:blipFill>
        <a:blip r:embed="rId15"/>
        <a:stretch>
          <a:fillRect/>
        </a:stretch>
      </xdr:blipFill>
      <xdr:spPr>
        <a:xfrm>
          <a:off x="18169890" y="57588150"/>
          <a:ext cx="4965700" cy="6007100"/>
        </a:xfrm>
        <a:prstGeom prst="rect">
          <a:avLst/>
        </a:prstGeom>
        <a:noFill/>
        <a:ln w="9525">
          <a:noFill/>
        </a:ln>
      </xdr:spPr>
    </xdr:pic>
  </etc:cellImage>
  <etc:cellImage>
    <xdr:pic>
      <xdr:nvPicPr>
        <xdr:cNvPr id="18" name="ID_15BA755FA2BA48A19D789A7CA43CDE9F"/>
        <xdr:cNvPicPr>
          <a:picLocks noChangeAspect="1"/>
        </xdr:cNvPicPr>
      </xdr:nvPicPr>
      <xdr:blipFill>
        <a:blip r:embed="rId16"/>
        <a:stretch>
          <a:fillRect/>
        </a:stretch>
      </xdr:blipFill>
      <xdr:spPr>
        <a:xfrm>
          <a:off x="22609175" y="57731025"/>
          <a:ext cx="4940300" cy="2717800"/>
        </a:xfrm>
        <a:prstGeom prst="rect">
          <a:avLst/>
        </a:prstGeom>
        <a:noFill/>
        <a:ln w="9525">
          <a:noFill/>
        </a:ln>
      </xdr:spPr>
    </xdr:pic>
  </etc:cellImage>
</etc:cellImage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0">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futureMetadata>
  <valueMetadata count="10">
    <bk>
      <rc t="1" v="0"/>
    </bk>
    <bk>
      <rc t="1" v="1"/>
    </bk>
    <bk>
      <rc t="1" v="2"/>
    </bk>
    <bk>
      <rc t="1" v="3"/>
    </bk>
    <bk>
      <rc t="1" v="4"/>
    </bk>
    <bk>
      <rc t="1" v="5"/>
    </bk>
    <bk>
      <rc t="1" v="6"/>
    </bk>
    <bk>
      <rc t="1" v="7"/>
    </bk>
    <bk>
      <rc t="1" v="8"/>
    </bk>
    <bk>
      <rc t="1" v="9"/>
    </bk>
  </valueMetadata>
</metadata>
</file>

<file path=xl/sharedStrings.xml><?xml version="1.0" encoding="utf-8"?>
<sst xmlns="http://schemas.openxmlformats.org/spreadsheetml/2006/main" count="154" uniqueCount="152">
  <si>
    <t>序号</t>
  </si>
  <si>
    <t>名称</t>
  </si>
  <si>
    <t>年份</t>
  </si>
  <si>
    <t>会议</t>
  </si>
  <si>
    <t>摘要</t>
  </si>
  <si>
    <t>总结</t>
  </si>
  <si>
    <t>图片</t>
  </si>
  <si>
    <t>备注</t>
  </si>
  <si>
    <t>链接</t>
  </si>
  <si>
    <t>An Indoor Navigation Service Robot System Based on Vibration
Tactile Feedback</t>
  </si>
  <si>
    <t>International Journal of Social Robotics</t>
  </si>
  <si>
    <t>为了帮助视障者和需要引导帮助的人，本文提出了一种基于振动触觉反馈的室内导航服务机器人系统。与现有导航系统中通常使用的物理交互不同，所提出的系统中的交互通过可穿戴振动触觉手镯设备来实现。在基本的主从控制模型的基础上，提出了一种人引导算法。在引导中，用户自由决定线速度，并且通过振动触觉反馈适当地调整角速度。反馈以手镯的振动信号的形式给出。在整个过程中，人与机器人之间的距离和方位偏差都可以控制在一定范围内，从而保证机器人准确地将用户引导到目的地。触觉感知实验表明，手镯的触觉指示方法是有效的。为验证系统的可行性，进行了平地轨迹跟踪实验和起伏地形适应性实验。用户验收测试表明，该系统是用户友好和较少的侵扰。最后通过实验分析了系统的抗干扰能力，验证了系统的鲁棒性。</t>
  </si>
  <si>
    <t>机器人引导移动路径，盲人线速度自由，通过佩戴振动手环获得方向角速度。</t>
  </si>
  <si>
    <t>1. 一些研究表明，人类的手腕在感受振动方面表现最好</t>
  </si>
  <si>
    <t>[金山文档] An Indoor Navigation Service Robot System Based on Vibration Tactile Feedback.pdf</t>
  </si>
  <si>
    <t>Vibrotactile Guidance for Wayfinding of Blind Walkers</t>
  </si>
  <si>
    <t>IEEE TRANSACTIONS ON HAPTICS</t>
  </si>
  <si>
    <t>我们提出了一个振动触觉接口的形式带引导盲人步行者。该接口使得盲人步行者能够沿着复杂路径接收触觉方向指令，而不会像一些听觉方向指令那样负面地影响用户收听和/或感知环境的能力。在一项有10名盲人参与的对照研究中对带接口进行了评价，并与音频引导进行了比较。实验过程被录像，参与者的行为和评论被内容分析。还收集了完成时间和与理想路径的偏差，并进行了统计分析。通过对定量和定性数据进行三角测量，我们发现，皮带导致了更紧密的路径跟随，但牺牲了速度。整体而言，参加者对使用触觉振动带提供方向指引持肯定态度</t>
  </si>
  <si>
    <t>腰带振动提示方向，腰带有8个振动装置</t>
  </si>
  <si>
    <t>[金山文档] Vibrotactile_Guidance_for_Wayfinding_of_Blind_Walkers.pdf</t>
  </si>
  <si>
    <t>A cost-effective indoor vibrotactile navigation system for the blind.</t>
  </si>
  <si>
    <t>International Conference on Health Informatics</t>
  </si>
  <si>
    <t>本文介绍了一个室内视觉障碍者振动触觉导航系统的开发。我们的目标是实现一个可穿戴的，低成本的，有效的系统，能够帮助盲人用户在未知的室内环境，他们可能会偶尔访问，如医院，机场，博物馆等所设计的系统实现了蓝牙（BT）定位服务，并提供寻路提示用户通过一个可穿戴设备配备了五个电机。我们工作的最后一部分描述了通过使用脑电图（EEG）分析来评估振动触觉反馈所获得的早期结果。</t>
  </si>
  <si>
    <t>使用蓝牙定位导航，用户胸前和肩上佩戴5个振动装置控制方向</t>
  </si>
  <si>
    <t>导航分为：
1. 定位
2.选择路线
3. 保持路线</t>
  </si>
  <si>
    <t>[金山文档] A cost-effective indoor vibrotactile navigation system for the blind..pdf</t>
  </si>
  <si>
    <t xml:space="preserve"> IEEE Point-of-Care Healthcare Technologies (PHT)</t>
  </si>
  <si>
    <t>视觉障碍者电子寻路手环（WEB）是一种用于障碍物检测和寻路的便携式嵌入式系统。这款基于MSP430G2553处理器的实时系统采用单个Maxbotix MB1340超声波收发器，安装在定制的圆形手镯上，用于检测20至600厘米范围内的障碍物。半双工无线通信用于在接收器侧调用振动触觉和音频提示。保持前、左、右方向的安全裕度距离，WEB动态计算障碍物距离（如果有）。使用按需手部动作，受试者可以理解周围的情况，并可以成功地进行寻路。WEB系统可根据佩戴舒适度和受试者要求选择最佳硬件。对蒙眼受试者的初步试验表明，具有最小物理接口的具有成本效益的可穿戴实时系统具有巨大的潜力，可用于视障人士的移动性。</t>
  </si>
  <si>
    <t>寻路手环通过超声波传感器检测前方障碍物并通过振动频率反馈给用户</t>
  </si>
  <si>
    <t>[金山文档] Way-finding_Electronic_Bracelet_for_visually_impaired_people.pdf</t>
  </si>
  <si>
    <t>Novel Wrist-Worn Vibrotactile Device for Providing Multi-Categorical Information for Orientation and Mobility of the Blind and Visually Impaired</t>
  </si>
  <si>
    <t>IEEE Access</t>
  </si>
  <si>
    <t>考虑到盲人和视力受损者（BVI）的行走原则，他们在独立行走和寻路方面遇到困难，需要获得各种类型的信息。对于独立行走，除了方向信息之外，还需要空间和状态信息。然而，传递几种类型的信息造成了一个问题，因为它降低了信息的感知率。为了解决这个问题，我们采用了一种策略，配置组的振动触觉信息相结合的固定和移动tactons，而不是单独使用固定或移动。在这项研究中，我们介绍了一种新的腕戴式触觉显示器与八个振动器，它可以提供容易区分的方向，空间和状态信息。为了提高所提供信息的识别率，根据空间特征对振动模式进行分类，并提供不同类型的信息。通过初步的研究，它被证实，信息传输的能力显着提高时，采用固定和移动tactons的组合，而不是仅仅依靠固定或移动tactons。通过对盲人和视力受损参与者进行用户测试，评价了申报器械的有效性。总的来说，分类的振动触觉信息很快就被识别出来，它使盲人能够独立行走，而不需要任何预先学习的路线知识。</t>
  </si>
  <si>
    <t xml:space="preserve">
一种新的手腕佩戴的振动触觉显示器，具有八个振动器，4*2排列。可以提供容易区分的方向，空间和状态信息所需的BVI的导航。为了提高对大量信息的识别率，使用分类策略来设计</t>
  </si>
  <si>
    <t>振动触觉显示器通过改变刺激的频率、强度、持续时间（DOS）、刺激起始时间（SOA）、刺激间隔（ISI）或其组合来调节触觉元。然而，随着提供的tacton数量的增加，区分它们变得越来越具有挑战性。
Tactons:用于非视觉信息显示的结构化触觉信息</t>
  </si>
  <si>
    <t>[金山文档] Novel_Wrist-Worn_Vibrotactile_Device_for_Providing_Multi-Categorical_Information_for_Orientation_and_Mobility_of_the_Blind_and_Visually_Impaired.pdf</t>
  </si>
  <si>
    <t>遇到场景过多，振动信号所要表示的信息越多，如何准确轻松识别全场景?</t>
  </si>
  <si>
    <t xml:space="preserve">Mensch und Computer </t>
  </si>
  <si>
    <t>导航和避障是视障人士主要关注的问题，特别是关于头部的物体。本文介绍了增强型白手杖STIC (Sensory and Tactile Improved cane)的设计进展，该手杖利用超声波距离传感器检测头部水平，激光距离传感器检测地面水平障碍物。距离信息通过振动触觉致动器编码。此外，本文还提出了一种利用触觉后像保留障碍物信息的新方法。最后，通过心理测量学研究测量了基于振动触觉反馈的距离可辨别性。物体移动超过13.58厘米产生90%的检测精度。</t>
  </si>
  <si>
    <t>感官和触觉改良手杖</t>
  </si>
  <si>
    <t>Tactons: Structured Tactile Messages for Non-Visual Information Display</t>
  </si>
  <si>
    <t xml:space="preserve">Australasian User Interface </t>
  </si>
  <si>
    <t>触觉显示器现在以可以容易地在用户界面中使用的形式变得可用。本文描述了一种新的触觉输出形式。Tactons或触觉图标是结构化的抽象信息，可用于非视觉传达信息。一系列不同的参数可用于Tacton构建，包括：触觉脉冲的频率、振幅和持续时间，以及其他参数，如节奏和位置。Tactons具有改善一系列不同领域中的交互的潜力，特别是在视觉显示器过载、尺寸受限或不可用的情况下，例如盲人或移动的和可穿戴设备中的界面。本文介绍了Tactons，用于构建它们的参数和一些可能的方法来设计它们。Tactons可能证明在用户界面中有用的例子。</t>
  </si>
  <si>
    <t>Tactons概念，触觉图标。Tactons是结构化的抽象消息，可用于非视觉传达消息。</t>
  </si>
  <si>
    <t>[金山文档] Tactons structured tactile messages for non-visual information display.pdf</t>
  </si>
  <si>
    <t>Evaluation of rotational and directional vibration patterns on a tactile belt for guiding visually impaired people</t>
  </si>
  <si>
    <t>IEEE Haptics Symposium</t>
  </si>
  <si>
    <t>我们提出了一个振动触觉带的设计和直观的振动模式，为盲人提供导航帮助的评估研究。用触觉接口编码方向是户外导航辅助的常见做法，但在需要精细操纵的杂乱室内环境中，这是不够的。在我们的应用中，除了方向运动之外，我们还考虑旋转运动。在一项有15名受试者的可用性研究中，我们评估了振动模式的识别准确性和反应时间，包括1）方向和2）旋转运动。我们的研究结果表明，两个间歇脉冲的方向模式是首选的大多数科目，即使它有稍微更多的识别错误比连续振动的模式。受试者几乎以完美的准确度识别旋转模式。对所有振动模式的平均反应时间在1秒和2秒之间变化。我们的触觉带设计被认为是舒适的，但它也被发现略有噪音。</t>
  </si>
  <si>
    <t>腰带振动提示方向，腰带有8个振动装置，分定向振动和旋转振动。</t>
  </si>
  <si>
    <t>[金山文档] Evaluation_of_rotational_and_directional_vibration_patterns_on_a_tactile_belt_for_guiding_visually_impaired_people.pdf</t>
  </si>
  <si>
    <t>Safe local navigation for visually impaired users with a time-of-flight and haptic feedback device</t>
  </si>
  <si>
    <t>IEEE Transactions on Neural Systems and Rehabilitation Engineering</t>
  </si>
  <si>
    <t>本文介绍了ALVU（激光雷达和振动触觉单元阵列），这是一种非接触式，直观，免提和谨慎的可穿戴设备，允许视障用户检测低挂和高挂的障碍物，以及他们周围环境中的物理边界。该解决方案通过使用户能够区分自由空间和障碍物，允许在封闭和开放空间中进行安全的本地导航。所提出的设备由两部分组成：传感器带和触觉带。传感器带是围绕用户腰部前部佩戴的飞行时间距离传感器阵列，并且红外光脉冲提供用户与周围障碍物或表面之间的距离的可靠且准确的测量。触觉带通过佩戴在用户上腹部周围的振动电机阵列来传送测量的距离，从而提供触觉反馈。线性振动电机与点加载预紧施加器相结合，将隔离振动传递给用户。我们在一项广泛的用户研究中验证了该设备的能力，该研究涉及12名盲人用户的162次试验。佩戴该设备的用户成功地穿过走廊，避开障碍物，并检测到楼梯。</t>
  </si>
  <si>
    <t>激光雷达+振动腰带，雷达获取前方物体距离，腰带通过振动频率将物体距离反馈给用户。</t>
  </si>
  <si>
    <t>[金山文档] Safe_Local_Navigation_for_Visually_Impaired_Users_With_a_Time-of-Flight_and_Haptic_Feedback_Device.pdf</t>
  </si>
  <si>
    <t>Towards Vibrotactile Direction and Distance Information for Virtual Reality and Workstations for Blind People</t>
  </si>
  <si>
    <t>Universal Access in Human-Computer Interaction</t>
  </si>
  <si>
    <t>在本论文中，研究了振动触觉反馈装置的心理物理方面，并分析了其信号调制的潜力。我们确定了对设备不同刺激位置的相同感知的幅度校准因子，并确定了用户能够正确检测刺激位置的空间敏锐度。此外，我们研究了用于将方向和距离信息传达给人体手臂（运动引导）的不同振动触觉刺激方法，并探索了用于传输额外信息内容的不同信号调制方法。
了解这些振动触觉感知方面是设计和评估不同参数的基本要求，以便设计和应用优化振动触觉刺激模式。</t>
  </si>
  <si>
    <t>分析了腕带振动触觉在不同刺激位置、刺激强度、频率对用户的影响。以及这些方法对距离传递性能。</t>
  </si>
  <si>
    <t>[金山文档] Towards Vibrotactile Direction and Distance Information for Virtual Reality and Workstations for Blind People.pdf</t>
  </si>
  <si>
    <t>Between-Tactor Display Using Dynamic Tactile Stimuli for Directional Cueing in Vibrating Environments</t>
  </si>
  <si>
    <t>IEEE Transactions on Haptics</t>
  </si>
  <si>
    <t>躯干佩戴的振动触觉设备已被用于许多关于视觉反馈有限的环境中的方向提示和导航的研究。这些设备旨在以高分辨率指示方向，同时使用尽可能少数量的振动电机（tactors）。使用机间显示器可以提高分辨率，但它们在振动环境（例如直升机）中的性能是未知的。本研究提出了一种使用动态刺激的演员间显示，并验证了用户坐在振动椅上的有效性。我们开发了一种腰带装置，使用 12 个 tactors 显示 6 个方向。静态刺激通过不断平均振动两个相邻的振动器来显示虚拟（参与者之间）位置，而动态刺激则在参与者之间来回移动虚拟振动位置。我们进行了两项研究，参与者感受到触觉刺激，并使用操纵杆将屏幕上的光标移动到感知方向的目标。在两个皮带方向（tactor 对齐）的组合条件下测量方向识别精度和任务完成时间，有和没有椅子振动，以及有和没有音频白噪声以掩盖 tactor 声音。在所有条件下，与静态刺激相比，动态刺激提高了识别准确性，同时保持了任务完成时间。</t>
  </si>
  <si>
    <t>使用动态刺激相比静态刺激在振动环境中能够显著提高方向识别的准确性。在噪声掩蔽条件下，动态刺激任务完成时间也有所缩短。通过训练，12个目标方向的显示可以达到与6个目标方向显示同样的准确性。</t>
  </si>
  <si>
    <t>[金山文档] Between-Tactor_Display_Using_Dynamic_Tactile_Stimuli_for_Directional_Cueing_in_Vibrating_Environments.pdf</t>
  </si>
  <si>
    <t>Analysis of different vibration patterns to guide blind</t>
  </si>
  <si>
    <t>PeerJ</t>
  </si>
  <si>
    <t>本研究的目的是比较输出给盲人的不同振动模式，并确定最直观的振动模式，通过触觉带为导航目的指示方向。刺激腰部前部的振动模式是指示方向的首选。应用于腰部后侧的振动模式可能适合发送诸如停止之类的信息。</t>
  </si>
  <si>
    <t>单次振动比连续振动模式更适合指示方向。使用触觉腰带对参与者的情绪有积极影响，增强了他们的安全感。腰带前侧的振动模式更适合指示方向，而后侧的振动模式适合传递停止等信息。</t>
  </si>
  <si>
    <t>[金山文档] Analysis of different vibration patterns to guide blind.pdf</t>
  </si>
  <si>
    <t>Investigation of Suitable Body Parts for Wearable Vibration Feedback in Walking Navigation</t>
  </si>
  <si>
    <t xml:space="preserve"> International Journal of Human-Computer Studies</t>
  </si>
  <si>
    <t>许多研究已经证明了可穿戴振动设备对步行导航的好处（Tsukada和Yasumura，2004）。尽管有潜在的好处，但直到现在还没有定义或评估可穿戴振动设备的合适身体部位。我们进行了三个实验，以确定合适的身体部位的可感知性，可穿戴性和用户的身体位置偏好的振动设备。我们测试了九个身体部位（耳朵，脖子，胸部，腰部，手腕，手，手指，脚踝和脚）的振动反馈。实验1和实验2在实验室和现实世界的步行环境中进行，以找到合适的身体部位。我们的研究结果表明，手指，手腕，耳朵，脖子和脚有最高的感知和用户的喜好。实验3是为了了解这些振动位置在步行导航中的实际可用性而进行的。我们的研究结果表明，脚是不合适的位置振动反馈步行导航。基于研究结果，我们提出了可穿戴振动设备的设计含义和指导方针。</t>
  </si>
  <si>
    <t>在步行导航中，耳朵、手指、手腕、脚和颈部是最适合用于可穿戴振动反馈的位置，因为这些部位的振动感知性和用户偏好最高。然而，脚部在步行导航中并不适合用于振动反馈。研究还提出了可穿戴振动设备的设计指南，例如使用不同的振动模式、冗余振动、自适应振动强度，并考虑目标用户的具体需求</t>
  </si>
  <si>
    <t>1. 使用不同的振动模式:为了传达更复杂和多样的信息，不同的振动模式应该应用于特定的身体部位。
2. 冗余振动:由于用户经常会错过振动，因此多次提供振动说明是有益的，以防止用户错误。不同的振动强度可以用来指示接近拐点和目标。
3. 自适应振动强度:振动强度应根据用户的环境和需要进行调整，以确保反馈是明显的，而不是压倒性的。
4. 考虑用户偏好和舒适度:设计应考虑用户对振动位置的偏好，确保舒适性和直观性。例如，耳朵、手腕、手指和脖子被发现是更可取的位置。
5. 避免下半身:研究发现脚部不适合用于行走导航的振动反馈，因此在设计时应尽量避免。
6. 目标用户需求:设计师应考虑目标用户的具体需求。例如，耳朵上的振动可能不适合盲人用户，他们依靠听觉来保证安全。</t>
  </si>
  <si>
    <t>[金山文档] Investigation of Suitable Body Parts for Wearable Vibration Feedback in Walking Navigation.pdf</t>
  </si>
  <si>
    <t>CHI</t>
  </si>
  <si>
    <t>Vi-Bros是一个新的界面，它同时利用两个移动的设备，一个智能手机和一个智能手表，为用户提供直观的指导，在室内导航。我们评估了双设备与触觉反馈交互的有效性，并通过两个实验为用户体验提供了见解;一个来自受控环境，另一个来自现场。我们提出了开发多设备交互的核心见解和潜在的设计空间。</t>
  </si>
  <si>
    <t>新型的室内导航界面Vi-Bros，它可以同时在智能手机和智能手表上使用触觉反馈。通过研究和现场测试，证明了该双装置系统的有效性，在识别方向信号方面具有较高的准确性，并成功地引导了购物中心环境中的参与者。</t>
  </si>
  <si>
    <t>限制：
1.线路与距离:无法确定到目的地还有多少距离，也不确定自己是否走对了路。
2.信号区分:用户很难区分信号是来自单个设备还是两个设备，特别是“同时”信号。
3.振动设备少:虽然多个执行器可以提供更直观的导航信息，但它们可能需要额外的硬件，这对于大多数设备来说是不容易获得的。</t>
  </si>
  <si>
    <t>[金山文档] Vi-Bros Tactile Feedback for Indoor Navigation with a Smartphone and a Smartwatch.pdf</t>
  </si>
  <si>
    <t>可穿戴触觉技术，被称为可穿戴触觉，实例化与用户的物理接触，要么确认动作，要么通过穿戴式界面交流周围的信息。它们的设计需要考虑两个因素:身体轨迹——舒适度和灵敏度的函数，以及它们提供的刺激类型。在过去十年中，可穿戴触觉技术因其有效性、易用性和应用场景的多样性而获得了极大的普及。本文对可穿戴式触觉导航技术的研究现状进行了不详尽的综述。我们通过两个维度对现有文献进行分类:(1)它们所刺激的身体部位;(2)它们通过其驱动技术所提供的触觉刺激。然后，我们分析了他们与佩戴者交流时采用的导航制导策略，最终确定了他们评估协议中反映的挑战和限制。当通过可穿戴触觉引导时，需要在可接受性、认知工作量、可用性和准确性之间做出妥协。</t>
  </si>
  <si>
    <t>设计可穿戴触觉技术时需要在舒适性、灵敏度、可理解性、可用性和准确性之间进行权衡。尽管触觉技术在减轻认知负荷方面表现出色，但在导航指导方面仍存在一些挑战和限制。作者强调了在设计可穿戴触觉技术时需要考虑用户需求，并指出这些技术需要传达清晰的指令，同时不会增加认知负荷或降低可用性。最终，作者认为为了更好地满足用户需求，需要从空间认知的角度出发，进一步优化可穿戴触觉技术的部署。</t>
  </si>
  <si>
    <t>[金山文档] Wearable_Haptics_for_Navigation_Guidance__Survey_and_Perspectives-lq.pdf</t>
  </si>
  <si>
    <t xml:space="preserve">IEEE Transactions on Haptics </t>
  </si>
  <si>
    <t>在这项调查中，我们给予概述的手持触觉导航设备专门设计和测试行人。我们区分室内使用的设备和室外使用的设备，因为它们的实现方式通常非常不同。室外设备利用智能手机内置的全球定位系统（GPS）跟踪;室内设备使用各种传感器以及跟踪和定位系统，这些通常仅限于建筑物的一小部分。总的来说，研究中报告的高成功率表明，通过手持用户界面进行振动触觉刺激适用于导航指令，因为在所有实验中（几乎）所有参与者都达到了他们的目标。几个室内设备的问题是行走速度（远）低于正常行走速度，并且路径效率相对较低。然而，这些问题可以通过一些培训来克服，因为在大多数研究中几乎没有任何练习时间。一些户外设备似乎已经接近商业使用前的最后一步。在讨论中，我们评价了器械对视力和/或听力障碍患者的适用性。特别是提供非常具体的指示的设备，例如，“直走”或“向右走”，似乎对这一人群很有价值。</t>
  </si>
  <si>
    <t>讨论了各种手持式触觉导航设备的开发和测试，重点介绍了室内和室外环境。研究表明，利用GPS跟踪和振动触觉刺激的设备，在通过振动和触觉反馈引导用户方面取得了可喜的成果。</t>
  </si>
  <si>
    <t>[金山文档] Hand-held Haptic Navigation Devices for Actual Walking.pdf</t>
  </si>
  <si>
    <t>navigation Vibration
tactile feedback
Haptic feedback</t>
  </si>
  <si>
    <t>Vi-Bros Tactile Feedback for Indoor Navigation with a Smartphone and a Smartwatch</t>
    <phoneticPr fontId="6" type="noConversion"/>
  </si>
  <si>
    <t>Pharos: Improving Navigation Instructions on
Smartwatches by Including Global Landmarks</t>
    <phoneticPr fontId="6" type="noConversion"/>
  </si>
  <si>
    <t>HCI</t>
    <phoneticPr fontId="6" type="noConversion"/>
  </si>
  <si>
    <t>Investigating the Haptic Perception of Directional Information Within a Handle</t>
    <phoneticPr fontId="6" type="noConversion"/>
  </si>
  <si>
    <t xml:space="preserve">IEEE Transactions on Haptics </t>
    <phoneticPr fontId="6" type="noConversion"/>
  </si>
  <si>
    <t>本文研究手持柄内的二维方向提示的触觉感知，并通过一个24个受试者实验来分析方向线索的识别率。结果表明，柄的位置/持握、刺激方式和通过柄发送的方向指示物对结果产生了影响。总体而言，结果支持触觉处理的潜力，有望提供准确的指导。</t>
    <phoneticPr fontId="6" type="noConversion"/>
  </si>
  <si>
    <t>本文研究了通过智能手表的触觉反馈（即振动）作为一种非视觉通信模式来传递短文本信息对情侣之间的交流意义。本研究以探讨如何通过适当的振动来传递情侣们之间日常交流的短信，并通过振动的时间和次数等来传达这些短信的意义。通过本研究，可以在个人活动的同时保留用户的主要注意力，支持不引人注目的互动，并提高用户感知到振动意义的准确度。</t>
    <phoneticPr fontId="6" type="noConversion"/>
  </si>
  <si>
    <t>Exploring haptic feedback for common message notification between intimate couples with smartwatches</t>
    <phoneticPr fontId="6" type="noConversion"/>
  </si>
  <si>
    <t xml:space="preserve">OzCHI </t>
    <phoneticPr fontId="6" type="noConversion"/>
  </si>
  <si>
    <t>The Eclectic User Experience of Combined On-Screen and On-Wrist Vibrotactile Feedback in Touchscreen Input</t>
    <phoneticPr fontId="6" type="noConversion"/>
  </si>
  <si>
    <t>本文评估了通过安装在步行者上的一个或两个手柄传达的方向性提示的触觉感知，目的是设计触觉再现技术，以帮助具有不同移动性、感觉和认知障碍的人。我们设计了一个由圆柱形软塑料外壳组成的触觉手柄，其中容纳了五个定制的音圈致动器，分布在手柄周围。我们进行了一项人体受试者研究，招募了14名参与者，以调查使用单手或双手条件的影响，并确定导航辅助场景中最有效的触觉模式。我们测试了使用振动脉冲或压力“轻拍”来传达不同方向的运动，这依赖于表观触觉运动错觉的概念。实验结果表明本文方法是一种有效的导航提示方法.我们确定了在单手或双手条件下，向前（93.7%）、向后（90.5%）、向左（97.2%）和向右（84.5%）方向传达方向指令的高效特定模式，强调了两种策略的可行性及其对各种单手柄或双手柄移动设备的适应性。在提供振动或敲击信号之间未发现显著差异。</t>
    <phoneticPr fontId="6" type="noConversion"/>
  </si>
  <si>
    <t>Comparing the Haptic Perception of Directional Information
Using a Uni-manual or Bi-manual Strategy on a Walker</t>
    <phoneticPr fontId="6" type="noConversion"/>
  </si>
  <si>
    <t>IEEE Haptics Symposium (HAPTICS)</t>
    <phoneticPr fontId="6" type="noConversion"/>
  </si>
  <si>
    <t>本篇论文评估了通过在步行器上安装单手或双手柄传达方向线索的触觉感知能力，旨在制定触觉呈现技术，以帮助具有不同移动性、感官和认知障碍的人。该研究采用特定的振动和压力传感模式来传递不同方向的运动。研究结果表明，该技术是提供导航指示的有效方法。针对四个方向（前、后、左、右），无论是单手柄还是双手柄，都确定了高度有效的特定模式，突显了两种方案的可行性和适应性。</t>
    <phoneticPr fontId="6" type="noConversion"/>
  </si>
  <si>
    <t>Hands-free Haptic Navigation Devices for Actual
Walking</t>
    <phoneticPr fontId="6" type="noConversion"/>
  </si>
  <si>
    <t>在本调查中，我们概述了专为行走时导航引导而设计的免提触觉设备。我们按身体部位介绍和讨论器械，即用于手臂、脚和腿、背部、腹部和肩部、腰部以及最后头部的器械。虽然大多数实验测试在由装置引导的同时达到目标方面是成功的，但实验要求是广泛的。覆盖的距离从几米到一公里多不等，虽然有些设备可以自动工作，但其他设备需要实验者扮演绿野仙踪。为了比较这些设备的有用性和潜力，我们创建了一个表格，在其中我们对几个相关方面进行了评级，例如自主性，显著性和紧凑性。主要结论是，户外设备具有最高的技术准备水平，因为这些设备允许通过GPS进行自主导航，并且最紧凑的设备仍然需要实验者的操作。不幸的是，没有一个免提设备是在准备的水平，他们可能是有用的人与视觉障碍。应该改进的最重要的因素是定位精度，它应该是高的并且在任何时候都可用。</t>
    <phoneticPr fontId="6" type="noConversion"/>
  </si>
  <si>
    <t>Hand-held Haptic Navigation Devices for Actual Walking</t>
    <phoneticPr fontId="6" type="noConversion"/>
  </si>
  <si>
    <t>Unconstrained Pedestrian Navigation
based on Vibro-tactile Feedback
around the Wristband of a Smartwatch</t>
    <phoneticPr fontId="6" type="noConversion"/>
  </si>
  <si>
    <t>CHI</t>
    <phoneticPr fontId="6" type="noConversion"/>
  </si>
  <si>
    <t>本文提出了一种基于方位的步行导航方法，利用用户手腕周围的振动触觉反馈来传达关于目标大致方向的信息。与传统导航不同，它没有预先定义路线，用户可以自由探索周围环境。我们的解决方案既可以作为智能手表的腕带佩戴，也可以作为独立设备佩戴。我们描述了一个具有四个传感器的移动的原型，并在初步导航研究中证明了其可行性。</t>
    <phoneticPr fontId="6" type="noConversion"/>
  </si>
  <si>
    <t>探讨了一种基于智能手表手环进行的无限制行人导航方式，该方式以震动反馈的方式向用户传达目标方向的信息。它的方法是基于方位角导航，允许用户无拘束地自由探索周围环境。</t>
    <phoneticPr fontId="6" type="noConversion"/>
  </si>
  <si>
    <t>论文\Unconstrained pedestrian navigation based on vibro-tactile feedback around the wristband of a smartwatch .pdf</t>
  </si>
  <si>
    <t>BrushTouch: Exploring an Alternative Tactile Method for Wearable Haptics</t>
    <phoneticPr fontId="6" type="noConversion"/>
  </si>
  <si>
    <t>触觉界面非常适合视觉/听觉注意力无法集中、不安全或社会不可接受的情况。然而，传统的（振动触觉）可穿戴界面通常具有有限的信息表达带宽。我们探索了一种通过刷进行触觉刺激的新形式，并展示了 BrushTouch，一种用于刷触觉的可穿戴原型。我们还提出了通过多触觉腕戴式触觉界面传达时间和方向等信息的方案。为了评估 BrushTouch，进行了两项用户研究，在实验室和移动条件下的多项任务中将其与传统的振动触觉腕带进行了比较。我们表明，对于某些提示，刷比振动可以更准确地识别，从而能够通过触觉方式实现更有效的空间方案来呈现信息。然后我们表明 BrushTouch 能够使用此类提示进行更多的信息传递。我们认为，与其他非振动触觉触觉技术一样，刷值得进一步研究，作为更丰富的触觉反馈的潜在载体。</t>
    <phoneticPr fontId="6" type="noConversion"/>
  </si>
  <si>
    <t>该研究探讨了一种创新的触觉刺激方式——刷子刺激的新型可穿戴设备BrushTouch，并在实验室和移动环境下，通过对比BrushTouch和常规的振动型手环，以验证BrushTouch的可行性。 BrushTouch通过多tactor手环传达时间和方向等信息。BrushTouch接收刷状固体行走机Trail Touch的灵感，通过机械致动的摩擦来刺激皮肤。 BrushTouch可以比振动更准确地刺激皮肤，从而使得刷子在呈现信息方面的效果更显著。</t>
    <phoneticPr fontId="6" type="noConversion"/>
  </si>
  <si>
    <t>论文\BrushTouch Exploring an alternative tactile method for wearable haptics .pdf</t>
  </si>
  <si>
    <t>Haptic Guidance in Dynamic Environments Using
Optimal Reciprocal Collision Avoidance</t>
    <phoneticPr fontId="6" type="noConversion"/>
  </si>
  <si>
    <t>IEEE Robotics and Automation Letters</t>
    <phoneticPr fontId="6" type="noConversion"/>
  </si>
  <si>
    <t>在使用者不能依靠其主要感觉模态的情况下，如辅助或搜索和救援情况下，人工指导是一项具有挑战性的任务。针对在动态环境中用户不能依赖于其主要感觉模态的情况，提出了一种无冲突路径引导算法。为了安全地引导受试者，我们将最优相互碰撞避免应用于我们的具体问题。提出的算法考虑了可显示给用户的刺激以及用户对所提供的刺激做出反应时的运动不确定性。在三种不同的动态场景下对所提出的算法进行了评估。实验要求18名被试者蒙上眼睛，在避开真实的静态障碍物和移动用户的同时，跟随触觉线索到达目标区域。在此基础上，通过对目标到达时间、轨迹长度和与障碍物的最小距离等指标的分析，将该方法的结果与无视觉障碍的实验结果进行了比较。实验结果表明，在所有的实验中，被蒙住眼睛的被试都能够成功地避免碰撞并安全到达目标。尽管在本文中我们通过触觉刺激来显示方向性线索，但我们相信所提出的方法可以是通用的，并且可以调整以与不同的触觉接口和/或反馈模态一起工作</t>
    <phoneticPr fontId="6" type="noConversion"/>
  </si>
  <si>
    <t>本文研究了在人类无法依赖主要感官的情况下，参与协作任务或者搜索和救援的人类导航问题。提出了一种算法，用于实现无碰撞引导，即最优互惠避碰。通过提供能够图示显示和在反应所提供的刺激时被提供的的可能导致的运动不确定性的可视刺激，确保了用户的安全导航。在三个不同的动态场景下评估了所提出的引导算法，让18个带上眼罩的被试者遵循触觉信号，以避免静态障碍物和其他活动者的发生碰撞，能够在所有试验中安全地到达目标区域。文章显示，即使通过触觉刺激在方向上作出引导，该算法也可能具有广泛适用性并能够调整以与不同的触觉界面和/或反馈模式一起工作</t>
    <phoneticPr fontId="6" type="noConversion"/>
  </si>
  <si>
    <t>论文\Haptic guidance in dynamic environments using optimal reciprocal collision avoidance.pdf</t>
  </si>
  <si>
    <t>Exploring aural and haptic feedback for visually impaired people on a track A wizard of oz study</t>
    <phoneticPr fontId="6" type="noConversion"/>
  </si>
  <si>
    <t>SIGACCESS Conference on Computers and Accessibility</t>
    <phoneticPr fontId="6" type="noConversion"/>
  </si>
  <si>
    <t>获得各种锻炼对保持健康的生活方式很重要。这种多样性包括公共场所的体育活动。一条400米的慢跑跑道是无法进入的，因为它只提供视觉提示，让人们留在自己的车道上。作为使锻炼空间无障碍的第一步，我们进行了一项生态有效的绿野仙踪研究，以比较人们在轨道上行走时人类指导，言语，手腕振动和头部跳动反馈的准确性和用户体验。技术条件并不影响准确性，但偏好的顺序是人的指导，口头，手腕振动和头部跳动。参与者在拿着手杖或导盲犬时很难感知振动，较低频率的声音使他们很难专注于现有的导航策略。</t>
    <phoneticPr fontId="6" type="noConversion"/>
  </si>
  <si>
    <t>研究针对视障人士在跑道上进行的耳听和触觉反馈，以使他们能够进行户外运动。研究人员使用了人工导游、口头指导、腕部振动和头部拍打等不同的技术情况对参与者进行测试，结果表明与导游相比，其它技术对准确性没有影响，但口头指导、腕部振动和头部拍打的首选顺序是逐渐下降的。参与者在手持拐杖或导盲犬时很难感知震动，而较低频率的声音会使其难以专注于他们现有的导航策略。研究显示出了使用声音和震动的前景。</t>
    <phoneticPr fontId="6" type="noConversion"/>
  </si>
  <si>
    <t>论文\Exploring aural and haptic feedback for visually impaired people on a track A wizard of oz study.pdf</t>
  </si>
  <si>
    <t>Information Push and Pull in Tactile
Pedestrian Navigation Support</t>
    <phoneticPr fontId="6" type="noConversion"/>
  </si>
  <si>
    <t>MobileHCI</t>
    <phoneticPr fontId="6" type="noConversion"/>
  </si>
  <si>
    <t>对于行人导航支持，我们报告了如何控制接收更新的感觉影响导航效率和用户体验。在一项探索性的实地研究中，24名参与者使用腕带导航到以前未知的目标，腕带传达了关于目标方位的触觉信息。信息要么由用户通过简单的手臂手势在她选择的时间拉取，要么由臂章以规则的预设间隔推送。虽然推模式带来了更高的效率，但更多的用户更喜欢主动拉取信息，可能是因为这会让人感觉更有控制力。有趣的是，模式偏好是独立的个人导航能力。结果表明，应使用特定导航上下文的属性来确定接口是否提供推或拉模式的导航支持。</t>
    <phoneticPr fontId="6" type="noConversion"/>
  </si>
  <si>
    <t>探讨了通过触觉接口为步行者提供导航支持的方式。研究发现，用户控制接收信息的方式（“推”或“拉”）对导航效率和用户体验产生了不同的影响。研究结果提示，在确定导航接口“推”或“拉”模式时，应考虑导航环境的特定属性。该文件提供了一些关键词，如用户控制、城市导航、触觉接口和移动界面，以帮助读者了解文件的重点。</t>
    <phoneticPr fontId="6" type="noConversion"/>
  </si>
  <si>
    <t>论文\Information push and pull in tactile pedestrian navigation support.pdf</t>
  </si>
  <si>
    <t>本文概述了为步行导航指南而专门设计的无需双手操作的触觉设备，包括用于手臂、脚和腿、背部、腹部和肩膀、腰部以及头部的设备。此外，文中还将这些设备按照自主性、显著性和紧凑性等方面进行评分比较。文献指出，现阶段所有的无需双手操作的设备都还不能完全满足视障人士的需求，主要因为位置精度需要更高。</t>
    <phoneticPr fontId="6" type="noConversion"/>
  </si>
  <si>
    <t>StepByWatch: A smartwatch-based enhanced navigation system for visually impaired users</t>
    <phoneticPr fontId="6" type="noConversion"/>
  </si>
  <si>
    <t>CCNC</t>
    <phoneticPr fontId="6" type="noConversion"/>
  </si>
  <si>
    <t>本文介绍了一种新的用户交互方式，基于智能手表的震动字母表，解决了盲人用户无法通过视觉进行导航的问题。作者还提出PathS系统，这是一款增强版导航应用程序，可以通过智能手表收集数据信息，包括街道的亮度和噪音水平等地理信息。这篇文章介绍了一种新技术，可以为弱势群体的盲人用户提供改进的服务，并解决了用户分心的问题。</t>
    <phoneticPr fontId="6" type="noConversion"/>
  </si>
  <si>
    <r>
      <t>提供调查问卷证明：
1. 95%的</t>
    </r>
    <r>
      <rPr>
        <sz val="16"/>
        <color theme="1"/>
        <rFont val="Microsoft YaHei UI"/>
        <family val="3"/>
        <charset val="134"/>
      </rPr>
      <t>⼈更喜欢通过振动来接收⽅向以增加安全性。</t>
    </r>
    <phoneticPr fontId="6" type="noConversion"/>
  </si>
  <si>
    <t>论文\StepByWatch_A_smartwatch-based_enhanced_navigation_system_for_visually_impaired_users.pdf</t>
  </si>
  <si>
    <t>这篇论文是关于一种基于地标，通过全球视角来为智能手表用户提供更佳导航指引的系统“Pharos”的介绍与研究。 相关研究表明，地标在人类的导航中非常重要，而普遍的导航技术很少运用到地标。 作者提出了一种新的方法，使用一个全球地标（例如埃菲尔铁塔，迪拜塔和电视塔）来为导航提供更准确的方向指引，而不是多个难以选择的本地地标。论文通过图像识别来确定各个城市中主要的全球性地标，并且结合了用户调查，验证了这种方法的可行性，用户使用Pharos的导航指引比传统的转向指引更加自信，并通过建立更准确的心理地图来更好地记住所到达的地点。</t>
    <phoneticPr fontId="6" type="noConversion"/>
  </si>
  <si>
    <t>相对于使用街道名称和距离的传统逐向导航系统，基于地标的导航系统已被证明具有优势。然而，实现基于地标的导航系统的一个障碍是在每个决策点为每个用户选择突出的本地地标的复杂挑战。在本文中，我们提出了灯塔，一种新的系统，扩展转弯导航指令使用一个单一的全球地标（如埃菲尔铁塔，哈利法塔，市政电视塔），而不是多个，难以选择的本地地标。我们首先通过使用计算机视觉来选择全球地标，证明我们的方法在世界各地的大量城市中是可行的。然后，我们提出了一项研究的结果表明，通过包括全球地标的导航指令，用户导航更自信，并建立一个更准确的心理地图的导航区域比使用转由转指令。</t>
    <phoneticPr fontId="6" type="noConversion"/>
  </si>
  <si>
    <t>论文\手表+手机\Pharos Improving Navigation Instructions on Smartwatches by Including Global Landmarks.pdf</t>
  </si>
  <si>
    <t>论文\Hands-Free_Haptic_Navigation_Devices_for_Actual_Walking.pdf</t>
    <phoneticPr fontId="6" type="noConversion"/>
  </si>
  <si>
    <t>在本文中，我们探讨了智能手表的触觉反馈（即，振动）作为通过亲密的人之间的非视觉通信模式来传送短文本消息的会话含义的手段。目前智能手表振动的使用仅限于传达简单信息的基本模式，例如通知用户来电或短信。我们设想使用振动来通知亲密的人之间通常交换的信息，通过在他们的手腕上提供谨慎的反馈。这种形式的通信保留了用户的主要活动，而不会让他们看显示器，支持不显眼的交互。我们从研究亲密的人（如夫妻）在日常生活中交流的常见短信开始我们的探索。接下来，我们研究振动特性，例如振动持续时间和振动次数，这些振动特性适合于传达这些消息的含义。我们进一步研究了用户从振动中检测和提取消息含义的准确性，我们的结果报告了95%的准确性，同时感知正确的含义。我们的结论与设计建议使用这种振动反馈与亲密的合作伙伴进行信息交流。</t>
    <phoneticPr fontId="6" type="noConversion"/>
  </si>
  <si>
    <t>论文\手表+手机\Exploring Haptic Feedback for Common Message Notification Between Intimate Couples with Smartwatches.pdf</t>
  </si>
  <si>
    <t>介绍了一项旨在帮助视障人士在2D平面探索和定位物体的研究。研究人员设计了一个手环式的振动反馈设备，通过垂直轴上离散的细节和水平轴上连续的细节来引导用户到达目标物体。从12名视力正常者的试验中获得了积极的反馈，指出这是一种直观而有效的设计。除此之外，该研究提供了关于视障人士的日常生活和空间感知的相关背景和研究。</t>
    <phoneticPr fontId="6" type="noConversion"/>
  </si>
  <si>
    <t>视障人士在日常生活中会遇到许多挑战，特别是在导航和表示空间方面。购物的问题主要是在导航和产品检测的水平上解决的，但很少实现向用户传达关于对象位置的线索。这项工作提出了一个原型的振动触觉腕带使用时空模式，以帮助视障用户达到在他们面前的二维平面中的对象。一项针对12名蒙眼受试者的初步研究表明，在7 × 7的目标矩阵中离散空间，并在垂直轴上以离散模式和水平轴上以连续模式传达线索是一种直观有效的设计。</t>
    <phoneticPr fontId="6" type="noConversion"/>
  </si>
  <si>
    <t>Vibrotactile Feedback for Vertical 2D Space Exploration</t>
    <phoneticPr fontId="6" type="noConversion"/>
  </si>
  <si>
    <t>AVI</t>
    <phoneticPr fontId="6" type="noConversion"/>
  </si>
  <si>
    <t>论文\腕带\Vibrotactile feedback for vertical 2d space exploration.pdf</t>
  </si>
  <si>
    <t>Way-finding electronic bracelet for visually impaired people</t>
    <phoneticPr fontId="6" type="noConversion"/>
  </si>
  <si>
    <t>STIC - Sensory and Tactile Improved Cane</t>
    <phoneticPr fontId="6" type="noConversion"/>
  </si>
  <si>
    <t>Engineering, Computer Science</t>
    <phoneticPr fontId="6" type="noConversion"/>
  </si>
  <si>
    <t>Survey of Wearable Haptic Technologies for Navigation
 Guidance</t>
    <phoneticPr fontId="6" type="noConversion"/>
  </si>
  <si>
    <r>
      <t>移动技术的全球传播为分布式传感的新时代打开了</t>
    </r>
    <r>
      <rPr>
        <sz val="16"/>
        <color theme="1"/>
        <rFont val="Microsoft YaHei UI"/>
        <family val="3"/>
        <charset val="134"/>
      </rPr>
      <t>⼤⻔。事实上，移动传感和⽆线技</t>
    </r>
    <r>
      <rPr>
        <sz val="16"/>
        <color theme="1"/>
        <rFont val="宋体"/>
        <family val="3"/>
        <charset val="134"/>
        <scheme val="minor"/>
      </rPr>
      <t xml:space="preserve">
术可</t>
    </r>
    <r>
      <rPr>
        <sz val="16"/>
        <color theme="1"/>
        <rFont val="Microsoft YaHei UI"/>
        <family val="3"/>
        <charset val="134"/>
      </rPr>
      <t>⽤于创造新的信息和服务，从⽽有可能在许多⽅⾯改善我们的⽣活。如果这些好处能够惠</t>
    </r>
    <r>
      <rPr>
        <sz val="16"/>
        <color theme="1"/>
        <rFont val="宋体"/>
        <family val="3"/>
        <charset val="134"/>
        <scheme val="minor"/>
      </rPr>
      <t xml:space="preserve">
及整个社区，甚</t>
    </r>
    <r>
      <rPr>
        <sz val="16"/>
        <color theme="1"/>
        <rFont val="Microsoft YaHei UI"/>
        <family val="3"/>
        <charset val="134"/>
      </rPr>
      <t>⾄惠及那些经常被数字鸿沟所忽视的弱势群体，那么这将变得更加有趣。为此，我</t>
    </r>
    <r>
      <rPr>
        <sz val="16"/>
        <color theme="1"/>
        <rFont val="宋体"/>
        <family val="3"/>
        <charset val="134"/>
        <scheme val="minor"/>
      </rPr>
      <t xml:space="preserve">
们开发了</t>
    </r>
    <r>
      <rPr>
        <sz val="16"/>
        <color theme="1"/>
        <rFont val="Microsoft YaHei UI"/>
        <family val="3"/>
        <charset val="134"/>
      </rPr>
      <t>⼀种系统，该系统能够提供增强的路线导航系统，同时通过智能⼿表收集⾼质量数据。</t>
    </r>
    <r>
      <rPr>
        <sz val="16"/>
        <color theme="1"/>
        <rFont val="宋体"/>
        <family val="3"/>
        <charset val="134"/>
        <scheme val="minor"/>
      </rPr>
      <t xml:space="preserve">
更有趣的是，我们为系统赋予了基于振动模式的交互范例，以便引导</t>
    </r>
    <r>
      <rPr>
        <sz val="16"/>
        <color theme="1"/>
        <rFont val="Microsoft YaHei UI"/>
        <family val="3"/>
        <charset val="134"/>
      </rPr>
      <t>⽤⼾⽽⽆需查看设备。我们</t>
    </r>
    <r>
      <rPr>
        <sz val="16"/>
        <color theme="1"/>
        <rFont val="宋体"/>
        <family val="3"/>
        <charset val="134"/>
        <scheme val="minor"/>
      </rPr>
      <t xml:space="preserve">
的建议避免了</t>
    </r>
    <r>
      <rPr>
        <sz val="16"/>
        <color theme="1"/>
        <rFont val="Microsoft YaHei UI"/>
        <family val="3"/>
        <charset val="134"/>
      </rPr>
      <t>⽤⼾的分⼼，现场试验证明了它在视障⼈⼠使⽤时的</t>
    </r>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</si>
</sst>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宋体"/>
      <charset val="134"/>
      <scheme val="minor"/>
    </font>
    <font>
      <sz val="16"/>
      <color theme="1"/>
      <name val="宋体"/>
      <family val="3"/>
      <charset val="134"/>
      <scheme val="minor"/>
    </font>
    <font>
      <u/>
      <sz val="16"/>
      <color rgb="FF0000FF"/>
      <name val="宋体"/>
      <family val="3"/>
      <charset val="134"/>
      <scheme val="minor"/>
    </font>
    <font>
      <u/>
      <sz val="16"/>
      <color rgb="FF800080"/>
      <name val="宋体"/>
      <family val="3"/>
      <charset val="134"/>
      <scheme val="minor"/>
    </font>
    <font>
      <u/>
      <sz val="11"/>
      <color rgb="FF800080"/>
      <name val="宋体"/>
      <family val="3"/>
      <charset val="134"/>
      <scheme val="minor"/>
    </font>
    <font>
      <u/>
      <sz val="11"/>
      <color rgb="FF0000FF"/>
      <name val="宋体"/>
      <family val="3"/>
      <charset val="134"/>
      <scheme val="minor"/>
    </font>
    <font>
      <sz val="9"/>
      <name val="宋体"/>
      <family val="3"/>
      <charset val="134"/>
      <scheme val="minor"/>
    </font>
    <font>
      <sz val="16"/>
      <color theme="1"/>
      <name val="宋体"/>
      <family val="3"/>
      <charset val="134"/>
      <scheme val="minor"/>
    </font>
    <font>
      <sz val="16"/>
      <color theme="1"/>
      <name val="Microsoft YaHei UI"/>
      <family val="3"/>
      <charset val="134"/>
    </font>
    <font>
      <u/>
      <sz val="11"/>
      <color rgb="FF0000FF"/>
      <name val="宋体"/>
      <family val="3"/>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12">
    <xf numFmtId="0" fontId="0" fillId="0" borderId="0" xfId="0">
      <alignment vertical="center"/>
    </xf>
    <xf numFmtId="0" fontId="0" fillId="0" borderId="0" xfId="0" applyAlignment="1">
      <alignment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vertical="center" wrapText="1"/>
    </xf>
    <xf numFmtId="0" fontId="1" fillId="0" borderId="0" xfId="0" applyFont="1" applyAlignment="1">
      <alignment horizontal="left" vertical="center" wrapText="1"/>
    </xf>
    <xf numFmtId="0" fontId="2" fillId="0" borderId="0" xfId="1" applyFont="1" applyAlignment="1">
      <alignment horizontal="center" vertical="center" wrapText="1"/>
    </xf>
    <xf numFmtId="0" fontId="3" fillId="0" borderId="0" xfId="1" applyFont="1" applyAlignment="1">
      <alignment horizontal="center" vertical="center" wrapText="1"/>
    </xf>
    <xf numFmtId="0" fontId="4" fillId="0" borderId="0" xfId="1" applyFont="1" applyAlignment="1">
      <alignment horizontal="center" vertical="center" wrapText="1"/>
    </xf>
    <xf numFmtId="0" fontId="5" fillId="0" borderId="0" xfId="1" applyAlignment="1">
      <alignment horizontal="center" vertical="center" wrapText="1"/>
    </xf>
    <xf numFmtId="0" fontId="7" fillId="0" borderId="0" xfId="0" applyFont="1" applyAlignment="1">
      <alignment horizontal="center" vertical="center" wrapText="1"/>
    </xf>
    <xf numFmtId="0" fontId="9" fillId="0" borderId="0" xfId="1" applyFont="1" applyAlignment="1">
      <alignment horizontal="center"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ellimages.xml.rels><?xml version="1.0" encoding="UTF-8" standalone="yes"?>
<Relationships xmlns="http://schemas.openxmlformats.org/package/2006/relationships"><Relationship Id="rId8" Type="http://schemas.openxmlformats.org/officeDocument/2006/relationships/image" Target="media/image80.png"/><Relationship Id="rId13" Type="http://schemas.openxmlformats.org/officeDocument/2006/relationships/image" Target="media/image13.png"/><Relationship Id="rId3" Type="http://schemas.openxmlformats.org/officeDocument/2006/relationships/image" Target="media/image30.png"/><Relationship Id="rId7" Type="http://schemas.openxmlformats.org/officeDocument/2006/relationships/image" Target="media/image70.png"/><Relationship Id="rId12" Type="http://schemas.openxmlformats.org/officeDocument/2006/relationships/image" Target="media/image12.png"/><Relationship Id="rId2" Type="http://schemas.openxmlformats.org/officeDocument/2006/relationships/image" Target="media/image20.png"/><Relationship Id="rId16" Type="http://schemas.openxmlformats.org/officeDocument/2006/relationships/image" Target="media/image16.png"/><Relationship Id="rId6" Type="http://schemas.openxmlformats.org/officeDocument/2006/relationships/image" Target="media/image60.png"/><Relationship Id="rId11" Type="http://schemas.openxmlformats.org/officeDocument/2006/relationships/image" Target="media/image11.png"/><Relationship Id="rId1" Type="http://schemas.openxmlformats.org/officeDocument/2006/relationships/image" Target="media/image17.png"/><Relationship Id="rId5" Type="http://schemas.openxmlformats.org/officeDocument/2006/relationships/image" Target="media/image50.png"/><Relationship Id="rId15" Type="http://schemas.openxmlformats.org/officeDocument/2006/relationships/image" Target="media/image15.png"/><Relationship Id="rId10" Type="http://schemas.openxmlformats.org/officeDocument/2006/relationships/image" Target="media/image10.png"/><Relationship Id="rId9" Type="http://schemas.openxmlformats.org/officeDocument/2006/relationships/image" Target="media/image90.png"/><Relationship Id="rId4" Type="http://schemas.openxmlformats.org/officeDocument/2006/relationships/image" Target="media/image40.png"/><Relationship Id="rId14" Type="http://schemas.openxmlformats.org/officeDocument/2006/relationships/image" Target="media/image14.png"/></Relationships>
</file>

<file path=xl/_rels/workbook.xml.rels><?xml version="1.0" encoding="UTF-8" standalone="yes"?>
<Relationships xmlns="http://schemas.openxmlformats.org/package/2006/relationships"><Relationship Id="rId8" Type="http://schemas.microsoft.com/office/2022/10/relationships/richValueRel" Target="richData/richValueRel.xml"/><Relationship Id="rId13" Type="http://www.wps.cn/officeDocument/2020/cellImage" Target="cellimages.xml"/><Relationship Id="rId3" Type="http://schemas.openxmlformats.org/officeDocument/2006/relationships/worksheet" Target="worksheets/sheet3.xml"/><Relationship Id="rId7" Type="http://schemas.openxmlformats.org/officeDocument/2006/relationships/sheetMetadata" Target="metadata.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06/relationships/rdRichValueTypes" Target="richData/rdRichValueTypes.xml"/><Relationship Id="rId5" Type="http://schemas.openxmlformats.org/officeDocument/2006/relationships/styles" Target="styles.xml"/><Relationship Id="rId10" Type="http://schemas.microsoft.com/office/2017/06/relationships/rdRichValueStructure" Target="richData/rdrichvaluestructure.xml"/><Relationship Id="rId4" Type="http://schemas.openxmlformats.org/officeDocument/2006/relationships/theme" Target="theme/theme1.xml"/><Relationship Id="rId9" Type="http://schemas.microsoft.com/office/2017/06/relationships/rdRichValue" Target="richData/rdrichvalue.xml"/></Relationships>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0">
  <rv s="0">
    <fb t="e">#NAME?</fb>
    <v>4</v>
    <v>1</v>
  </rv>
  <rv s="1">
    <v>0</v>
    <v>5</v>
  </rv>
  <rv s="1">
    <v>1</v>
    <v>5</v>
  </rv>
  <rv s="1">
    <v>2</v>
    <v>5</v>
  </rv>
  <rv s="1">
    <v>3</v>
    <v>5</v>
  </rv>
  <rv s="1">
    <v>4</v>
    <v>5</v>
  </rv>
  <rv s="1">
    <v>5</v>
    <v>5</v>
  </rv>
  <rv s="1">
    <v>6</v>
    <v>5</v>
  </rv>
  <rv s="1">
    <v>7</v>
    <v>5</v>
  </rv>
  <rv s="1">
    <v>8</v>
    <v>5</v>
  </rv>
</rvData>
</file>

<file path=xl/richData/rdrichvaluestructure.xml><?xml version="1.0" encoding="utf-8"?>
<rvStructures xmlns="http://schemas.microsoft.com/office/spreadsheetml/2017/richdata" count="2">
  <s t="_error">
    <k n="errorType" t="i"/>
    <k n="subType" t="i"/>
  </s>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ichValueRel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kdocs.cn/l/cfBAhbd8goKf" TargetMode="External"/><Relationship Id="rId13" Type="http://schemas.openxmlformats.org/officeDocument/2006/relationships/hyperlink" Target="https://kdocs.cn/l/crxoNWvby6Of" TargetMode="External"/><Relationship Id="rId18" Type="http://schemas.openxmlformats.org/officeDocument/2006/relationships/hyperlink" Target="&#35770;&#25991;\Haptic%20guidance%20in%20dynamic%20environments%20using%20optimal%20reciprocal%20collision%20avoidance.pdf" TargetMode="External"/><Relationship Id="rId26" Type="http://schemas.openxmlformats.org/officeDocument/2006/relationships/printerSettings" Target="../printerSettings/printerSettings1.bin"/><Relationship Id="rId3" Type="http://schemas.openxmlformats.org/officeDocument/2006/relationships/hyperlink" Target="https://kdocs.cn/l/cvnFgPFpYHgn" TargetMode="External"/><Relationship Id="rId21" Type="http://schemas.openxmlformats.org/officeDocument/2006/relationships/hyperlink" Target="&#35770;&#25991;\Hands-Free_Haptic_Navigation_Devices_for_Actual_Walking.pdf" TargetMode="External"/><Relationship Id="rId7" Type="http://schemas.openxmlformats.org/officeDocument/2006/relationships/hyperlink" Target="https://kdocs.cn/l/cepcQz6U8TFv" TargetMode="External"/><Relationship Id="rId12" Type="http://schemas.openxmlformats.org/officeDocument/2006/relationships/hyperlink" Target="https://kdocs.cn/l/ct8xQMxA4jrJ" TargetMode="External"/><Relationship Id="rId17" Type="http://schemas.openxmlformats.org/officeDocument/2006/relationships/hyperlink" Target="&#35770;&#25991;\BrushTouch%20Exploring%20an%20alternative%20tactile%20method%20for%20wearable%20haptics%20.pdf" TargetMode="External"/><Relationship Id="rId25" Type="http://schemas.openxmlformats.org/officeDocument/2006/relationships/hyperlink" Target="&#35770;&#25991;\&#33109;&#24102;\Vibrotactile%20feedback%20for%20vertical%202d%20space%20exploration.pdf" TargetMode="External"/><Relationship Id="rId2" Type="http://schemas.openxmlformats.org/officeDocument/2006/relationships/hyperlink" Target="https://kdocs.cn/l/cqQZCBWgCvFu" TargetMode="External"/><Relationship Id="rId16" Type="http://schemas.openxmlformats.org/officeDocument/2006/relationships/hyperlink" Target="&#35770;&#25991;\Unconstrained%20pedestrian%20navigation%20based%20on%20vibro-tactile%20feedback%20around%20the%20wristband%20of%20a%20smartwatch%20.pdf" TargetMode="External"/><Relationship Id="rId20" Type="http://schemas.openxmlformats.org/officeDocument/2006/relationships/hyperlink" Target="&#35770;&#25991;\Information%20push%20and%20pull%20in%20tactile%20pedestrian%20navigation%20support.pdf" TargetMode="External"/><Relationship Id="rId1" Type="http://schemas.openxmlformats.org/officeDocument/2006/relationships/hyperlink" Target="https://kdocs.cn/l/csRoyPF5n7RD" TargetMode="External"/><Relationship Id="rId6" Type="http://schemas.openxmlformats.org/officeDocument/2006/relationships/hyperlink" Target="https://kdocs.cn/l/ccfGIJHq1hQM" TargetMode="External"/><Relationship Id="rId11" Type="http://schemas.openxmlformats.org/officeDocument/2006/relationships/hyperlink" Target="https://kdocs.cn/l/chDGS13hnZ78" TargetMode="External"/><Relationship Id="rId24" Type="http://schemas.openxmlformats.org/officeDocument/2006/relationships/hyperlink" Target="&#35770;&#25991;\&#25163;&#34920;+&#25163;&#26426;\Exploring%20Haptic%20Feedback%20for%20Common%20Message%20Notification%20Between%20Intimate%20Couples%20with%20Smartwatches.pdf" TargetMode="External"/><Relationship Id="rId5" Type="http://schemas.openxmlformats.org/officeDocument/2006/relationships/hyperlink" Target="https://kdocs.cn/l/cnSEA9BxKYFi" TargetMode="External"/><Relationship Id="rId15" Type="http://schemas.openxmlformats.org/officeDocument/2006/relationships/hyperlink" Target="https://kdocs.cn/l/caj2Neros8vK" TargetMode="External"/><Relationship Id="rId23" Type="http://schemas.openxmlformats.org/officeDocument/2006/relationships/hyperlink" Target="&#35770;&#25991;\&#25163;&#34920;+&#25163;&#26426;\Pharos%20Improving%20Navigation%20Instructions%20on%20Smartwatches%20by%20Including%20Global%20Landmarks.pdf" TargetMode="External"/><Relationship Id="rId10" Type="http://schemas.openxmlformats.org/officeDocument/2006/relationships/hyperlink" Target="https://kdocs.cn/l/ci3WtkFVkPNd" TargetMode="External"/><Relationship Id="rId19" Type="http://schemas.openxmlformats.org/officeDocument/2006/relationships/hyperlink" Target="&#35770;&#25991;\Exploring%20aural%20and%20haptic%20feedback%20for%20visually%20impaired%20people%20on%20a%20track%20A%20wizard%20of%20oz%20study.pdf" TargetMode="External"/><Relationship Id="rId4" Type="http://schemas.openxmlformats.org/officeDocument/2006/relationships/hyperlink" Target="https://kdocs.cn/l/cfoUsnU3fR35" TargetMode="External"/><Relationship Id="rId9" Type="http://schemas.openxmlformats.org/officeDocument/2006/relationships/hyperlink" Target="https://kdocs.cn/l/corwbEvbxuZ7" TargetMode="External"/><Relationship Id="rId14" Type="http://schemas.openxmlformats.org/officeDocument/2006/relationships/hyperlink" Target="https://kdocs.cn/l/cfF2eNFyxrZR" TargetMode="External"/><Relationship Id="rId22" Type="http://schemas.openxmlformats.org/officeDocument/2006/relationships/hyperlink" Target="&#35770;&#25991;\StepByWatch_A_smartwatch-based_enhanced_navigation_system_for_visually_impaired_user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1"/>
  <sheetViews>
    <sheetView tabSelected="1" topLeftCell="A29" zoomScale="70" zoomScaleNormal="70" workbookViewId="0">
      <selection activeCell="B5" sqref="B5"/>
    </sheetView>
  </sheetViews>
  <sheetFormatPr defaultColWidth="9" defaultRowHeight="13.5" x14ac:dyDescent="0.15"/>
  <cols>
    <col min="1" max="1" width="6.875" style="2" customWidth="1"/>
    <col min="2" max="2" width="46.125" style="2" customWidth="1"/>
    <col min="3" max="3" width="7.75" style="2" customWidth="1"/>
    <col min="4" max="4" width="43.125" style="2" customWidth="1"/>
    <col min="5" max="5" width="65.625" style="2" customWidth="1"/>
    <col min="6" max="6" width="54.875" style="2" customWidth="1"/>
    <col min="7" max="7" width="35.875" style="1" customWidth="1"/>
    <col min="8" max="8" width="41.75" style="2" customWidth="1"/>
    <col min="9" max="9" width="18.5" style="2" customWidth="1"/>
    <col min="10" max="10" width="54.5" customWidth="1"/>
    <col min="11" max="11" width="21.375" style="1" customWidth="1"/>
    <col min="12" max="16384" width="9" style="1"/>
  </cols>
  <sheetData>
    <row r="1" spans="1:11" ht="20.25" x14ac:dyDescent="0.15">
      <c r="A1" s="3" t="s">
        <v>0</v>
      </c>
      <c r="B1" s="3" t="s">
        <v>1</v>
      </c>
      <c r="C1" s="3" t="s">
        <v>2</v>
      </c>
      <c r="D1" s="3" t="s">
        <v>3</v>
      </c>
      <c r="E1" s="3" t="s">
        <v>4</v>
      </c>
      <c r="F1" s="3" t="s">
        <v>5</v>
      </c>
      <c r="G1" s="3" t="s">
        <v>6</v>
      </c>
      <c r="H1" s="3" t="s">
        <v>7</v>
      </c>
      <c r="I1" s="3" t="s">
        <v>8</v>
      </c>
      <c r="K1" s="4"/>
    </row>
    <row r="2" spans="1:11" ht="283.5" x14ac:dyDescent="0.15">
      <c r="A2" s="3">
        <v>1</v>
      </c>
      <c r="B2" s="3" t="s">
        <v>9</v>
      </c>
      <c r="C2" s="3">
        <v>2017</v>
      </c>
      <c r="D2" s="3" t="s">
        <v>10</v>
      </c>
      <c r="E2" s="3" t="s">
        <v>11</v>
      </c>
      <c r="F2" s="3" t="s">
        <v>12</v>
      </c>
      <c r="G2" s="4" t="e" vm="1">
        <f ca="1">_xlfn.DISPIMG("ID_EC5DD0234DB34E16A02AD010A2A90E4D",1)</f>
        <v>#NAME?</v>
      </c>
      <c r="H2" s="3" t="s">
        <v>13</v>
      </c>
      <c r="I2" s="6" t="s">
        <v>14</v>
      </c>
      <c r="K2" s="4"/>
    </row>
    <row r="3" spans="1:11" ht="222.75" x14ac:dyDescent="0.15">
      <c r="A3" s="3">
        <v>2</v>
      </c>
      <c r="B3" s="3" t="s">
        <v>15</v>
      </c>
      <c r="C3" s="3">
        <v>2015</v>
      </c>
      <c r="D3" s="3" t="s">
        <v>16</v>
      </c>
      <c r="E3" s="3" t="s">
        <v>17</v>
      </c>
      <c r="F3" s="3" t="s">
        <v>18</v>
      </c>
      <c r="G3" s="4" t="e" vm="1">
        <f ca="1">_xlfn.DISPIMG("ID_C82394F8F31D490E8CD4A7B4C4932D71",1)</f>
        <v>#NAME?</v>
      </c>
      <c r="H3" s="3"/>
      <c r="I3" s="6" t="s">
        <v>19</v>
      </c>
      <c r="K3" s="4"/>
    </row>
    <row r="4" spans="1:11" ht="182.25" x14ac:dyDescent="0.15">
      <c r="A4" s="3">
        <v>3</v>
      </c>
      <c r="B4" s="3" t="s">
        <v>20</v>
      </c>
      <c r="C4" s="3">
        <v>2011</v>
      </c>
      <c r="D4" s="3" t="s">
        <v>21</v>
      </c>
      <c r="E4" s="3" t="s">
        <v>22</v>
      </c>
      <c r="F4" s="3" t="s">
        <v>23</v>
      </c>
      <c r="G4" s="4" t="e" vm="1">
        <f ca="1">_xlfn.DISPIMG("ID_D480E7731A0B4DF1BAF2D82D62D0E9B5",1)</f>
        <v>#NAME?</v>
      </c>
      <c r="H4" s="3" t="s">
        <v>24</v>
      </c>
      <c r="I4" s="6" t="s">
        <v>25</v>
      </c>
      <c r="K4" s="4"/>
    </row>
    <row r="5" spans="1:11" ht="243" x14ac:dyDescent="0.15">
      <c r="A5" s="3">
        <v>4</v>
      </c>
      <c r="B5" s="10" t="s">
        <v>147</v>
      </c>
      <c r="C5" s="3">
        <v>2013</v>
      </c>
      <c r="D5" s="3" t="s">
        <v>26</v>
      </c>
      <c r="E5" s="3" t="s">
        <v>27</v>
      </c>
      <c r="F5" s="3" t="s">
        <v>28</v>
      </c>
      <c r="G5" s="4" t="e" vm="1">
        <f ca="1">_xlfn.DISPIMG("ID_4691D1B45EBF4302B8E109C9655022CA",1)</f>
        <v>#NAME?</v>
      </c>
      <c r="H5" s="5"/>
      <c r="I5" s="6" t="s">
        <v>29</v>
      </c>
      <c r="K5" s="4"/>
    </row>
    <row r="6" spans="1:11" ht="408" customHeight="1" x14ac:dyDescent="0.15">
      <c r="A6" s="3">
        <v>5</v>
      </c>
      <c r="B6" s="3" t="s">
        <v>30</v>
      </c>
      <c r="C6" s="3">
        <v>2023</v>
      </c>
      <c r="D6" s="3" t="s">
        <v>31</v>
      </c>
      <c r="E6" s="3" t="s">
        <v>32</v>
      </c>
      <c r="F6" s="3" t="s">
        <v>33</v>
      </c>
      <c r="G6" s="4" t="e" vm="1">
        <f ca="1">_xlfn.DISPIMG("ID_A921D54A71C24D90A3D68A853DEA0F6E",1)</f>
        <v>#NAME?</v>
      </c>
      <c r="H6" s="3" t="s">
        <v>34</v>
      </c>
      <c r="I6" s="6" t="s">
        <v>35</v>
      </c>
      <c r="K6" s="4" t="s">
        <v>36</v>
      </c>
    </row>
    <row r="7" spans="1:11" ht="182.25" x14ac:dyDescent="0.15">
      <c r="A7" s="3">
        <v>6</v>
      </c>
      <c r="B7" s="10" t="s">
        <v>148</v>
      </c>
      <c r="C7" s="3">
        <v>2019</v>
      </c>
      <c r="D7" s="3" t="s">
        <v>37</v>
      </c>
      <c r="E7" s="3" t="s">
        <v>38</v>
      </c>
      <c r="F7" s="3" t="s">
        <v>39</v>
      </c>
      <c r="G7" s="3" t="e" vm="1">
        <f ca="1">_xlfn.DISPIMG("ID_63CE853FEBD7476D92FD0764BC5F6E30",1)</f>
        <v>#NAME?</v>
      </c>
      <c r="I7" s="3"/>
      <c r="K7" s="4"/>
    </row>
    <row r="8" spans="1:11" ht="222.75" x14ac:dyDescent="0.15">
      <c r="A8" s="3">
        <v>7</v>
      </c>
      <c r="B8" s="3" t="s">
        <v>40</v>
      </c>
      <c r="C8" s="3">
        <v>2004</v>
      </c>
      <c r="D8" s="3" t="s">
        <v>41</v>
      </c>
      <c r="E8" s="3" t="s">
        <v>42</v>
      </c>
      <c r="F8" s="3" t="s">
        <v>43</v>
      </c>
      <c r="G8" s="4"/>
      <c r="H8" s="3"/>
      <c r="I8" s="6" t="s">
        <v>44</v>
      </c>
      <c r="K8" s="4"/>
    </row>
    <row r="9" spans="1:11" ht="243" x14ac:dyDescent="0.15">
      <c r="A9" s="3">
        <v>8</v>
      </c>
      <c r="B9" s="3" t="s">
        <v>45</v>
      </c>
      <c r="C9" s="3">
        <v>2014</v>
      </c>
      <c r="D9" s="3" t="s">
        <v>46</v>
      </c>
      <c r="E9" s="3" t="s">
        <v>47</v>
      </c>
      <c r="F9" s="3" t="s">
        <v>48</v>
      </c>
      <c r="G9" s="4" t="e" vm="1">
        <f ca="1">_xlfn.DISPIMG("ID_F26F159E4F7D4E719E50315E326FD813",1)</f>
        <v>#NAME?</v>
      </c>
      <c r="H9" s="3"/>
      <c r="I9" s="6" t="s">
        <v>49</v>
      </c>
      <c r="K9" s="4"/>
    </row>
    <row r="10" spans="1:11" ht="303.75" x14ac:dyDescent="0.15">
      <c r="A10" s="3">
        <v>9</v>
      </c>
      <c r="B10" s="3" t="s">
        <v>50</v>
      </c>
      <c r="C10" s="3">
        <v>2018</v>
      </c>
      <c r="D10" s="3" t="s">
        <v>51</v>
      </c>
      <c r="E10" s="3" t="s">
        <v>52</v>
      </c>
      <c r="F10" s="3" t="s">
        <v>53</v>
      </c>
      <c r="G10" s="4" t="e" vm="1">
        <f ca="1">_xlfn.DISPIMG("ID_34B57C30BD5748F7A6A8660FB7453ED3",1)</f>
        <v>#NAME?</v>
      </c>
      <c r="H10" s="3"/>
      <c r="I10" s="6" t="s">
        <v>54</v>
      </c>
      <c r="K10" s="4"/>
    </row>
    <row r="11" spans="1:11" ht="222.75" x14ac:dyDescent="0.15">
      <c r="A11" s="3">
        <v>10</v>
      </c>
      <c r="B11" s="3" t="s">
        <v>55</v>
      </c>
      <c r="C11" s="3">
        <v>2015</v>
      </c>
      <c r="D11" s="3" t="s">
        <v>56</v>
      </c>
      <c r="E11" s="3" t="s">
        <v>57</v>
      </c>
      <c r="F11" s="3" t="s">
        <v>58</v>
      </c>
      <c r="G11" s="4" t="e" vm="1">
        <f ca="1">_xlfn.DISPIMG("ID_78C7A40AA5954604BEEF5FD843C7AEE7",1)</f>
        <v>#NAME?</v>
      </c>
      <c r="H11" s="3"/>
      <c r="I11" s="7" t="s">
        <v>59</v>
      </c>
      <c r="K11" s="4"/>
    </row>
    <row r="12" spans="1:11" ht="344.25" x14ac:dyDescent="0.15">
      <c r="A12" s="3">
        <v>11</v>
      </c>
      <c r="B12" s="3" t="s">
        <v>60</v>
      </c>
      <c r="C12" s="4">
        <v>2023</v>
      </c>
      <c r="D12" s="4" t="s">
        <v>61</v>
      </c>
      <c r="E12" s="4" t="s">
        <v>62</v>
      </c>
      <c r="F12" s="4" t="s">
        <v>63</v>
      </c>
      <c r="G12" s="4" t="e" vm="1">
        <f ca="1">_xlfn.DISPIMG("ID_330C0FED45B54E36BA05CC94C6B384FC",1)</f>
        <v>#NAME?</v>
      </c>
      <c r="H12" s="4"/>
      <c r="I12" s="8" t="s">
        <v>64</v>
      </c>
      <c r="K12" s="4"/>
    </row>
    <row r="13" spans="1:11" ht="101.25" x14ac:dyDescent="0.15">
      <c r="A13" s="3">
        <v>12</v>
      </c>
      <c r="B13" s="3" t="s">
        <v>65</v>
      </c>
      <c r="C13" s="3">
        <v>2017</v>
      </c>
      <c r="D13" s="3" t="s">
        <v>66</v>
      </c>
      <c r="E13" s="3" t="s">
        <v>67</v>
      </c>
      <c r="F13" s="3" t="s">
        <v>68</v>
      </c>
      <c r="G13" s="4" t="e" vm="1">
        <f ca="1">_xlfn.DISPIMG("ID_234A87D75339476E9A29007457828E28",1)</f>
        <v>#NAME?</v>
      </c>
      <c r="H13" s="3"/>
      <c r="I13" s="9" t="s">
        <v>69</v>
      </c>
      <c r="K13" s="4"/>
    </row>
    <row r="14" spans="1:11" ht="409.5" x14ac:dyDescent="0.15">
      <c r="A14" s="3">
        <v>13</v>
      </c>
      <c r="B14" s="3" t="s">
        <v>70</v>
      </c>
      <c r="C14" s="3">
        <v>2017</v>
      </c>
      <c r="D14" s="3" t="s">
        <v>71</v>
      </c>
      <c r="E14" s="3" t="s">
        <v>72</v>
      </c>
      <c r="F14" s="3" t="s">
        <v>73</v>
      </c>
      <c r="G14" s="4"/>
      <c r="H14" s="3" t="s">
        <v>74</v>
      </c>
      <c r="I14" s="9" t="s">
        <v>75</v>
      </c>
      <c r="K14" s="4"/>
    </row>
    <row r="15" spans="1:11" ht="222.75" x14ac:dyDescent="0.15">
      <c r="A15" s="3">
        <v>14</v>
      </c>
      <c r="B15" s="10" t="s">
        <v>89</v>
      </c>
      <c r="C15" s="3">
        <v>2015</v>
      </c>
      <c r="D15" s="3" t="s">
        <v>76</v>
      </c>
      <c r="E15" s="3" t="s">
        <v>77</v>
      </c>
      <c r="F15" s="3" t="s">
        <v>78</v>
      </c>
      <c r="G15" s="1" t="e" vm="1">
        <f ca="1">_xlfn.DISPIMG("ID_6184EC66026E4957A7943F6F2C73339D",1)</f>
        <v>#NAME?</v>
      </c>
      <c r="H15" s="4" t="s">
        <v>79</v>
      </c>
      <c r="I15" s="9" t="s">
        <v>80</v>
      </c>
      <c r="K15" s="4"/>
    </row>
    <row r="16" spans="1:11" ht="263.25" x14ac:dyDescent="0.15">
      <c r="A16" s="3">
        <v>15</v>
      </c>
      <c r="B16" s="10" t="s">
        <v>150</v>
      </c>
      <c r="C16" s="3">
        <v>2023</v>
      </c>
      <c r="D16" s="10" t="s">
        <v>149</v>
      </c>
      <c r="E16" s="3" t="s">
        <v>81</v>
      </c>
      <c r="F16" s="3" t="s">
        <v>82</v>
      </c>
      <c r="G16" s="4" t="e" vm="1">
        <f ca="1">_xlfn.DISPIMG("ID_21D8BB4BDF71416B99901314C3088C7B",1)</f>
        <v>#NAME?</v>
      </c>
      <c r="H16" s="3"/>
      <c r="I16" s="9" t="s">
        <v>83</v>
      </c>
      <c r="K16" s="4"/>
    </row>
    <row r="17" spans="1:11" ht="324" x14ac:dyDescent="0.15">
      <c r="A17" s="3">
        <v>16</v>
      </c>
      <c r="B17" s="10" t="s">
        <v>105</v>
      </c>
      <c r="C17" s="3">
        <v>2022</v>
      </c>
      <c r="D17" s="3" t="s">
        <v>84</v>
      </c>
      <c r="E17" s="3" t="s">
        <v>85</v>
      </c>
      <c r="F17" s="3" t="s">
        <v>86</v>
      </c>
      <c r="G17" s="4" t="e" vm="1">
        <f ca="1">_xlfn.DISPIMG("ID_A82105E392824ECA99E8EBEAA37A6110",1)</f>
        <v>#NAME?</v>
      </c>
      <c r="H17" s="3" t="e" vm="1">
        <f ca="1">_xlfn.DISPIMG("ID_587D55A7E38342A8BDACCB79C18A7E3D",1)</f>
        <v>#NAME?</v>
      </c>
      <c r="I17" s="9" t="s">
        <v>87</v>
      </c>
      <c r="J17" t="e" vm="1">
        <f ca="1">_xlfn.DISPIMG("ID_15BA755FA2BA48A19D789A7CA43CDE9F",1)</f>
        <v>#NAME?</v>
      </c>
      <c r="K17" s="4"/>
    </row>
    <row r="18" spans="1:11" ht="20.25" x14ac:dyDescent="0.15">
      <c r="A18" s="3">
        <v>17</v>
      </c>
      <c r="B18" s="3"/>
      <c r="C18" s="3"/>
      <c r="D18" s="3"/>
      <c r="E18" s="3"/>
      <c r="F18" s="3"/>
      <c r="G18" s="4"/>
      <c r="H18" s="3"/>
      <c r="I18" s="3"/>
      <c r="K18" s="4"/>
    </row>
    <row r="19" spans="1:11" ht="263.25" x14ac:dyDescent="0.15">
      <c r="A19" s="3">
        <v>18</v>
      </c>
      <c r="B19" s="10" t="s">
        <v>90</v>
      </c>
      <c r="C19" s="3">
        <v>2017</v>
      </c>
      <c r="D19" s="10" t="s">
        <v>91</v>
      </c>
      <c r="E19" s="10" t="s">
        <v>137</v>
      </c>
      <c r="F19" s="10" t="s">
        <v>136</v>
      </c>
      <c r="G19" s="4"/>
      <c r="H19" s="3" t="e" vm="2">
        <v>#VALUE!</v>
      </c>
      <c r="I19" s="9" t="s">
        <v>138</v>
      </c>
      <c r="K19" s="4"/>
    </row>
    <row r="20" spans="1:11" ht="121.5" x14ac:dyDescent="0.15">
      <c r="A20" s="3">
        <v>19</v>
      </c>
      <c r="B20" s="10" t="s">
        <v>92</v>
      </c>
      <c r="C20" s="3">
        <v>2023</v>
      </c>
      <c r="D20" s="3" t="s">
        <v>93</v>
      </c>
      <c r="E20" s="10"/>
      <c r="F20" s="10" t="s">
        <v>94</v>
      </c>
    </row>
    <row r="21" spans="1:11" ht="303.75" x14ac:dyDescent="0.15">
      <c r="A21" s="3">
        <v>20</v>
      </c>
      <c r="B21" s="10" t="s">
        <v>96</v>
      </c>
      <c r="C21" s="3">
        <v>2020</v>
      </c>
      <c r="D21" s="10" t="s">
        <v>97</v>
      </c>
      <c r="E21" s="10" t="s">
        <v>140</v>
      </c>
      <c r="F21" s="10" t="s">
        <v>95</v>
      </c>
      <c r="I21" s="9" t="s">
        <v>141</v>
      </c>
    </row>
    <row r="22" spans="1:11" ht="81" x14ac:dyDescent="0.15">
      <c r="A22" s="3">
        <v>21</v>
      </c>
      <c r="B22" s="10" t="s">
        <v>98</v>
      </c>
      <c r="C22" s="3"/>
      <c r="D22" s="3"/>
      <c r="E22" s="10"/>
      <c r="F22" s="10"/>
    </row>
    <row r="23" spans="1:11" ht="303.75" x14ac:dyDescent="0.15">
      <c r="A23" s="3">
        <v>22</v>
      </c>
      <c r="B23" s="10" t="s">
        <v>100</v>
      </c>
      <c r="C23" s="3">
        <v>2024</v>
      </c>
      <c r="D23" s="10" t="s">
        <v>101</v>
      </c>
      <c r="E23" s="10" t="s">
        <v>99</v>
      </c>
      <c r="F23" s="10" t="s">
        <v>102</v>
      </c>
    </row>
    <row r="24" spans="1:11" ht="303.75" x14ac:dyDescent="0.15">
      <c r="A24" s="3">
        <v>23</v>
      </c>
      <c r="B24" s="10" t="s">
        <v>103</v>
      </c>
      <c r="C24" s="3">
        <v>2024</v>
      </c>
      <c r="D24" s="3" t="s">
        <v>84</v>
      </c>
      <c r="E24" s="10" t="s">
        <v>104</v>
      </c>
      <c r="F24" s="10" t="s">
        <v>130</v>
      </c>
      <c r="G24" s="1" t="e" vm="3">
        <v>#VALUE!</v>
      </c>
      <c r="I24" s="11" t="s">
        <v>139</v>
      </c>
    </row>
    <row r="25" spans="1:11" ht="141.75" x14ac:dyDescent="0.15">
      <c r="A25" s="3">
        <v>24</v>
      </c>
      <c r="B25" s="10" t="s">
        <v>106</v>
      </c>
      <c r="C25" s="3">
        <v>2016</v>
      </c>
      <c r="D25" s="10" t="s">
        <v>107</v>
      </c>
      <c r="E25" s="10" t="s">
        <v>108</v>
      </c>
      <c r="F25" s="10" t="s">
        <v>109</v>
      </c>
      <c r="G25" s="1" t="e" vm="4">
        <v>#VALUE!</v>
      </c>
      <c r="I25" s="9" t="s">
        <v>110</v>
      </c>
    </row>
    <row r="26" spans="1:11" ht="283.5" x14ac:dyDescent="0.15">
      <c r="A26" s="3">
        <v>25</v>
      </c>
      <c r="B26" s="10" t="s">
        <v>111</v>
      </c>
      <c r="C26" s="3">
        <v>2017</v>
      </c>
      <c r="D26" s="10" t="s">
        <v>107</v>
      </c>
      <c r="E26" s="10" t="s">
        <v>112</v>
      </c>
      <c r="F26" s="10" t="s">
        <v>113</v>
      </c>
      <c r="G26" s="1" t="e" vm="5">
        <v>#VALUE!</v>
      </c>
      <c r="I26" s="9" t="s">
        <v>114</v>
      </c>
    </row>
    <row r="27" spans="1:11" ht="344.25" x14ac:dyDescent="0.15">
      <c r="A27" s="3">
        <v>26</v>
      </c>
      <c r="B27" s="10" t="s">
        <v>115</v>
      </c>
      <c r="C27" s="3">
        <v>2017</v>
      </c>
      <c r="D27" s="10" t="s">
        <v>116</v>
      </c>
      <c r="E27" s="10" t="s">
        <v>117</v>
      </c>
      <c r="F27" s="10" t="s">
        <v>118</v>
      </c>
      <c r="G27" s="1" t="e" vm="6">
        <v>#VALUE!</v>
      </c>
      <c r="I27" s="9" t="s">
        <v>119</v>
      </c>
    </row>
    <row r="28" spans="1:11" ht="202.5" x14ac:dyDescent="0.15">
      <c r="A28" s="3">
        <v>27</v>
      </c>
      <c r="B28" s="10" t="s">
        <v>120</v>
      </c>
      <c r="C28" s="3">
        <v>2018</v>
      </c>
      <c r="D28" s="10" t="s">
        <v>121</v>
      </c>
      <c r="E28" s="10" t="s">
        <v>122</v>
      </c>
      <c r="F28" s="10" t="s">
        <v>123</v>
      </c>
      <c r="G28" s="1" t="e" vm="7">
        <v>#VALUE!</v>
      </c>
      <c r="I28" s="9" t="s">
        <v>124</v>
      </c>
    </row>
    <row r="29" spans="1:11" ht="202.5" x14ac:dyDescent="0.15">
      <c r="A29" s="3">
        <v>28</v>
      </c>
      <c r="B29" s="10" t="s">
        <v>125</v>
      </c>
      <c r="C29" s="3">
        <v>2018</v>
      </c>
      <c r="D29" s="10" t="s">
        <v>126</v>
      </c>
      <c r="E29" s="10" t="s">
        <v>127</v>
      </c>
      <c r="F29" s="10" t="s">
        <v>128</v>
      </c>
      <c r="G29" s="1" t="e" vm="8">
        <v>#VALUE!</v>
      </c>
      <c r="I29" s="9" t="s">
        <v>129</v>
      </c>
    </row>
    <row r="30" spans="1:11" ht="267.75" x14ac:dyDescent="0.15">
      <c r="A30" s="3">
        <v>29</v>
      </c>
      <c r="B30" s="10" t="s">
        <v>131</v>
      </c>
      <c r="C30" s="3">
        <v>2018</v>
      </c>
      <c r="D30" s="10" t="s">
        <v>132</v>
      </c>
      <c r="E30" s="10" t="s">
        <v>151</v>
      </c>
      <c r="F30" s="10" t="s">
        <v>133</v>
      </c>
      <c r="G30" s="10" t="e" vm="9">
        <v>#VALUE!</v>
      </c>
      <c r="H30" s="10" t="s">
        <v>134</v>
      </c>
      <c r="I30" s="9" t="s">
        <v>135</v>
      </c>
    </row>
    <row r="31" spans="1:11" ht="182.25" x14ac:dyDescent="0.15">
      <c r="A31" s="3">
        <v>30</v>
      </c>
      <c r="B31" s="10" t="s">
        <v>144</v>
      </c>
      <c r="C31" s="3">
        <v>2020</v>
      </c>
      <c r="D31" s="10" t="s">
        <v>145</v>
      </c>
      <c r="E31" s="10" t="s">
        <v>143</v>
      </c>
      <c r="F31" s="10" t="s">
        <v>142</v>
      </c>
      <c r="G31" s="1" t="e" vm="10">
        <v>#VALUE!</v>
      </c>
      <c r="I31" s="9" t="s">
        <v>146</v>
      </c>
    </row>
    <row r="32" spans="1:11" ht="20.25" x14ac:dyDescent="0.15">
      <c r="A32" s="3">
        <v>31</v>
      </c>
      <c r="B32" s="10"/>
      <c r="C32" s="3"/>
      <c r="D32" s="3"/>
      <c r="E32" s="10"/>
      <c r="F32" s="10"/>
    </row>
    <row r="33" spans="1:6" ht="20.25" x14ac:dyDescent="0.15">
      <c r="A33" s="3">
        <v>32</v>
      </c>
      <c r="B33" s="10"/>
      <c r="C33" s="3"/>
      <c r="D33" s="3"/>
      <c r="E33" s="10"/>
      <c r="F33" s="10"/>
    </row>
    <row r="34" spans="1:6" ht="20.25" x14ac:dyDescent="0.15">
      <c r="A34" s="3">
        <v>33</v>
      </c>
      <c r="B34" s="10"/>
      <c r="C34" s="3"/>
      <c r="D34" s="3"/>
      <c r="E34" s="10"/>
      <c r="F34" s="10"/>
    </row>
    <row r="35" spans="1:6" ht="20.25" x14ac:dyDescent="0.15">
      <c r="A35" s="3">
        <v>34</v>
      </c>
      <c r="B35" s="10"/>
      <c r="C35" s="3"/>
      <c r="D35" s="3"/>
      <c r="E35" s="10"/>
      <c r="F35" s="10"/>
    </row>
    <row r="36" spans="1:6" ht="20.25" x14ac:dyDescent="0.15">
      <c r="B36" s="10"/>
      <c r="C36" s="3"/>
      <c r="D36" s="3"/>
      <c r="E36" s="10"/>
      <c r="F36" s="10"/>
    </row>
    <row r="37" spans="1:6" ht="20.25" x14ac:dyDescent="0.15">
      <c r="B37" s="10"/>
      <c r="C37" s="3"/>
      <c r="D37" s="3"/>
      <c r="E37" s="10"/>
      <c r="F37" s="10"/>
    </row>
    <row r="38" spans="1:6" ht="20.25" x14ac:dyDescent="0.15">
      <c r="C38" s="3"/>
      <c r="D38" s="3"/>
      <c r="E38" s="10"/>
      <c r="F38" s="10"/>
    </row>
    <row r="39" spans="1:6" ht="20.25" x14ac:dyDescent="0.15">
      <c r="C39" s="3"/>
      <c r="D39" s="3"/>
      <c r="E39" s="10"/>
      <c r="F39" s="10"/>
    </row>
    <row r="40" spans="1:6" ht="20.25" x14ac:dyDescent="0.15">
      <c r="C40" s="3"/>
      <c r="D40" s="3"/>
      <c r="E40" s="10"/>
      <c r="F40" s="10"/>
    </row>
    <row r="41" spans="1:6" ht="20.25" x14ac:dyDescent="0.15">
      <c r="C41" s="3"/>
      <c r="D41" s="3"/>
      <c r="E41" s="10"/>
      <c r="F41" s="10"/>
    </row>
    <row r="42" spans="1:6" ht="20.25" x14ac:dyDescent="0.15">
      <c r="C42" s="3"/>
      <c r="D42" s="3"/>
      <c r="E42" s="10"/>
      <c r="F42" s="10"/>
    </row>
    <row r="43" spans="1:6" ht="20.25" x14ac:dyDescent="0.15">
      <c r="C43" s="3"/>
      <c r="D43" s="3"/>
      <c r="E43" s="10"/>
      <c r="F43" s="10"/>
    </row>
    <row r="44" spans="1:6" ht="20.25" x14ac:dyDescent="0.15">
      <c r="C44" s="3"/>
      <c r="D44" s="3"/>
      <c r="E44" s="10"/>
      <c r="F44" s="10"/>
    </row>
    <row r="45" spans="1:6" ht="20.25" x14ac:dyDescent="0.15">
      <c r="E45" s="10"/>
      <c r="F45" s="10"/>
    </row>
    <row r="46" spans="1:6" ht="20.25" x14ac:dyDescent="0.15">
      <c r="E46" s="10"/>
      <c r="F46" s="10"/>
    </row>
    <row r="47" spans="1:6" ht="20.25" x14ac:dyDescent="0.15">
      <c r="E47" s="10"/>
      <c r="F47" s="10"/>
    </row>
    <row r="48" spans="1:6" ht="20.25" x14ac:dyDescent="0.15">
      <c r="E48" s="10"/>
      <c r="F48" s="10"/>
    </row>
    <row r="49" spans="5:6" ht="20.25" x14ac:dyDescent="0.15">
      <c r="E49" s="10"/>
      <c r="F49" s="10"/>
    </row>
    <row r="50" spans="5:6" ht="20.25" x14ac:dyDescent="0.15">
      <c r="F50" s="10"/>
    </row>
    <row r="51" spans="5:6" ht="20.25" x14ac:dyDescent="0.15">
      <c r="F51" s="10"/>
    </row>
  </sheetData>
  <phoneticPr fontId="6" type="noConversion"/>
  <hyperlinks>
    <hyperlink ref="I2" r:id="rId1" xr:uid="{00000000-0004-0000-0000-000000000000}"/>
    <hyperlink ref="I3" r:id="rId2" xr:uid="{00000000-0004-0000-0000-000001000000}"/>
    <hyperlink ref="I4" r:id="rId3" xr:uid="{00000000-0004-0000-0000-000002000000}"/>
    <hyperlink ref="I5" r:id="rId4" xr:uid="{00000000-0004-0000-0000-000003000000}"/>
    <hyperlink ref="I6" r:id="rId5" xr:uid="{00000000-0004-0000-0000-000004000000}"/>
    <hyperlink ref="I8" r:id="rId6" xr:uid="{00000000-0004-0000-0000-000005000000}"/>
    <hyperlink ref="I9" r:id="rId7" xr:uid="{00000000-0004-0000-0000-000006000000}"/>
    <hyperlink ref="I10" r:id="rId8" xr:uid="{00000000-0004-0000-0000-000007000000}"/>
    <hyperlink ref="I11" r:id="rId9" xr:uid="{00000000-0004-0000-0000-000008000000}"/>
    <hyperlink ref="I12" r:id="rId10" xr:uid="{00000000-0004-0000-0000-000009000000}"/>
    <hyperlink ref="I13" r:id="rId11" xr:uid="{00000000-0004-0000-0000-00000A000000}"/>
    <hyperlink ref="I14" r:id="rId12" xr:uid="{00000000-0004-0000-0000-00000B000000}"/>
    <hyperlink ref="I15" r:id="rId13" xr:uid="{00000000-0004-0000-0000-00000C000000}"/>
    <hyperlink ref="I16" r:id="rId14" xr:uid="{00000000-0004-0000-0000-00000D000000}"/>
    <hyperlink ref="I17" r:id="rId15" xr:uid="{00000000-0004-0000-0000-00000E000000}"/>
    <hyperlink ref="I25" r:id="rId16" xr:uid="{A31EAA36-ED56-4C98-8A20-984E04E2EDA7}"/>
    <hyperlink ref="I26" r:id="rId17" xr:uid="{8A5F6F7C-B01E-4E1E-A04E-969535954ED2}"/>
    <hyperlink ref="I27" r:id="rId18" xr:uid="{4100BA08-98D2-4967-88B3-3595BBE5CC3D}"/>
    <hyperlink ref="I28" r:id="rId19" xr:uid="{4BC8C5FD-2FD6-4099-A57D-A0118393F4E1}"/>
    <hyperlink ref="I29" r:id="rId20" xr:uid="{DA2D6D42-8FCD-4DF2-B1BA-366B3F56A091}"/>
    <hyperlink ref="I24" r:id="rId21" xr:uid="{4CF2B5F2-29A7-4DA6-A678-98B114F83562}"/>
    <hyperlink ref="I30" r:id="rId22" xr:uid="{7BCF4E4F-9B19-4B06-8482-B9E6FFBE903C}"/>
    <hyperlink ref="I19" r:id="rId23" xr:uid="{38295673-8B1D-4F24-8CF2-6377155C4F0A}"/>
    <hyperlink ref="I21" r:id="rId24" xr:uid="{84C3E192-1475-49DF-BBFE-429A84829195}"/>
    <hyperlink ref="I31" r:id="rId25" xr:uid="{8853994C-D9F3-4DE9-A50C-F7DAE1A4C5D0}"/>
  </hyperlinks>
  <pageMargins left="0.7" right="0.7" top="0.75" bottom="0.75" header="0.3" footer="0.3"/>
  <pageSetup paperSize="9"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A9" sqref="A7:A9"/>
    </sheetView>
  </sheetViews>
  <sheetFormatPr defaultColWidth="9" defaultRowHeight="13.5" x14ac:dyDescent="0.15"/>
  <cols>
    <col min="1" max="1" width="89.375" customWidth="1"/>
  </cols>
  <sheetData>
    <row r="1" spans="1:1" ht="40.5" x14ac:dyDescent="0.15">
      <c r="A1" s="1" t="s">
        <v>88</v>
      </c>
    </row>
  </sheetData>
  <phoneticPr fontId="6"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 defaultRowHeight="13.5" x14ac:dyDescent="0.15"/>
  <sheetData/>
  <phoneticPr fontId="6"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yu153</dc:creator>
  <cp:lastModifiedBy>yu153481783@163.com</cp:lastModifiedBy>
  <dcterms:created xsi:type="dcterms:W3CDTF">2023-05-12T11:15:00Z</dcterms:created>
  <dcterms:modified xsi:type="dcterms:W3CDTF">2024-08-15T15:24:27Z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0C99C685C78C4CA794F20D2B3FB97A45_12</vt:lpwstr>
  </property>
  <property fmtid="{D5CDD505-2E9C-101B-9397-08002B2CF9AE}" pid="3" name="KSOProductBuildVer">
    <vt:lpwstr>2052-12.1.0.16929</vt:lpwstr>
  </property>
</Properties>
</file>