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lobaldenso-my.sharepoint.com/personal/junya_monden_j2j_jpgr_denso_com/Documents/Microsoft Teams チャット ファイル/"/>
    </mc:Choice>
  </mc:AlternateContent>
  <xr:revisionPtr revIDLastSave="46" documentId="13_ncr:1_{C2D59015-07B5-4918-AD2B-E0107A234ED7}" xr6:coauthVersionLast="47" xr6:coauthVersionMax="47" xr10:uidLastSave="{2124A3BD-CC94-4356-A2EB-BE5CB078B274}"/>
  <bookViews>
    <workbookView xWindow="-108" yWindow="-108" windowWidth="26136" windowHeight="16896" tabRatio="846" activeTab="1" xr2:uid="{00000000-000D-0000-FFFF-FFFF00000000}"/>
  </bookViews>
  <sheets>
    <sheet name="変更履歴" sheetId="13" r:id="rId1"/>
    <sheet name="DR情報" sheetId="14" r:id="rId2"/>
    <sheet name="DR開催情報" sheetId="16" r:id="rId3"/>
    <sheet name="議事録兼フォロー表" sheetId="8" r:id="rId4"/>
    <sheet name="要因分類" sheetId="12" r:id="rId5"/>
    <sheet name="DR情報_記入例" sheetId="17" r:id="rId6"/>
    <sheet name="DR開催情報_記入例" sheetId="18" r:id="rId7"/>
    <sheet name="議事録兼フォロー表_記入例" sheetId="19" r:id="rId8"/>
  </sheets>
  <definedNames>
    <definedName name="HTML1_10">""</definedName>
    <definedName name="HTML1_11">1</definedName>
    <definedName name="HTML1_2">1</definedName>
    <definedName name="HTML1_3">""</definedName>
    <definedName name="HTML1_4">""</definedName>
    <definedName name="HTML1_5">""</definedName>
    <definedName name="HTML1_6">-4146</definedName>
    <definedName name="HTML1_7">1</definedName>
    <definedName name="HTML1_8">"99/02/15"</definedName>
    <definedName name="HTML1_9">""</definedName>
    <definedName name="HTMLCount">1</definedName>
    <definedName name="_xlnm.Print_Area" localSheetId="1">DR情報!$A$1:$AP$88</definedName>
    <definedName name="_xlnm.Print_Area" localSheetId="5">DR情報_記入例!$A$1:$AP$88</definedName>
    <definedName name="_xlnm.Print_Area" localSheetId="3">議事録兼フォロー表!$A$1:$CE$57</definedName>
    <definedName name="_xlnm.Print_Area" localSheetId="7">議事録兼フォロー表_記入例!$A$1:$CE$40</definedName>
    <definedName name="_xlnm.Print_Area" localSheetId="0">変更履歴!$A$1:$D$20</definedName>
    <definedName name="_xlnm.Print_Titles" localSheetId="3">議事録兼フォロー表!$1:$7</definedName>
    <definedName name="_xlnm.Print_Titles" localSheetId="7">議事録兼フォロー表_記入例!$4:$10</definedName>
    <definedName name="ｺｰﾃﾞｨﾝｸﾞﾐｽ">要因分類!$W$32:$W$33</definedName>
    <definedName name="ｺｰﾃﾞｨﾝｸﾞ規約違反">要因分類!$X$32:$X$33</definedName>
    <definedName name="ｺﾒﾝﾄ修正">要因分類!$AB$32:$AB$33</definedName>
    <definedName name="ｻﾌﾞﾌﾟﾛｸﾞﾗﾑ構成変更">要因分類!$Q$32:$Q$33</definedName>
    <definedName name="システム設計ミス">要因分類!$C$3:$C$9</definedName>
    <definedName name="ﾃﾞｰﾀ仕様・定義誤り">要因分類!$U$32:$U$33</definedName>
    <definedName name="ﾊｰﾄﾞ仕様解釈ﾐｽ">要因分類!$A$32:$A$33</definedName>
    <definedName name="ﾊｰﾄﾞ制御処理ﾐｽ">要因分類!$B$32:$B$33</definedName>
    <definedName name="ﾌｫｰﾏｯﾄ統一">要因分類!$AE$32:$AE$33</definedName>
    <definedName name="ﾌﾟﾛｸﾞﾗﾑ間ｲﾝﾀｰﾌｪｰｽﾐｽ">要因分類!$P$32:$P$33</definedName>
    <definedName name="プロジェクト名" localSheetId="5">DR情報_記入例!$B$15</definedName>
    <definedName name="プロジェクト名">DR情報!$B$15</definedName>
    <definedName name="モジュール設計ミス">要因分類!$D$3:$D$16</definedName>
    <definedName name="レビュー対象名" localSheetId="5">DR情報_記入例!$B$18</definedName>
    <definedName name="レビュー対象名">DR情報!$B$18</definedName>
    <definedName name="拡張性対策">要因分類!$G$32:$G$33</definedName>
    <definedName name="関数間ｲﾝﾀｰﾌｪｰｽﾐｽ">要因分類!$R$32:$R$33</definedName>
    <definedName name="関数構成変更">要因分類!$S$32:$S$33</definedName>
    <definedName name="関数名変更">要因分類!$T$32:$T$33</definedName>
    <definedName name="関連修正">要因分類!$J$32:$J$33</definedName>
    <definedName name="機能もれ">要因分類!$M$32:$M$33</definedName>
    <definedName name="記述明確化">要因分類!$AD$32:$AD$33</definedName>
    <definedName name="誤字・脱字">要因分類!$AC$32:$AC$33</definedName>
    <definedName name="工程" localSheetId="1">DR情報!$B$107:$B$117</definedName>
    <definedName name="工程" localSheetId="5">DR情報_記入例!$B$107:$B$117</definedName>
    <definedName name="仕様解釈ﾐｽ">要因分類!$L$32:$L$33</definedName>
    <definedName name="仕様確認漏れ">要因分類!$I$3:$I$8</definedName>
    <definedName name="仕様分析不足">要因分類!$A$3:$A$16</definedName>
    <definedName name="仕様変更・追加_ﾕｰｻﾞ責任">要因分類!$C$32:$C$33</definedName>
    <definedName name="仕様変更・追加_当社責任・考慮もれ">要因分類!$E$32:$E$33</definedName>
    <definedName name="仕様変更・追加_当社責任・条件考慮">要因分類!$D$32:$D$33</definedName>
    <definedName name="仕様変更追加ﾕｰｻﾞ責任">要因分類!$C$32:$C$33</definedName>
    <definedName name="仕様問題">要因分類!$B$3:$B$5</definedName>
    <definedName name="実施日" localSheetId="5">DR情報_記入例!$AB$19</definedName>
    <definedName name="実施日">DR情報!$AB$19</definedName>
    <definedName name="実装ﾐｽ_設計書記載無し">要因分類!$F$3:$F$23</definedName>
    <definedName name="実装ﾐｽ_設計書記載有り">要因分類!$E$3:$E$23</definedName>
    <definedName name="修正ｺｰﾃﾞｨﾝｸﾞﾐｽ">要因分類!$Y$32:$Y$33</definedName>
    <definedName name="修正誤り">要因分類!$O$32:$O$33</definedName>
    <definedName name="処理改良">要因分類!$K$32:$K$33</definedName>
    <definedName name="処理方式誤り">要因分類!$N$32:$N$33</definedName>
    <definedName name="性能向上対策">要因分類!$H$32:$H$33</definedName>
    <definedName name="設計書記述もれ">要因分類!$Z$32:$Z$33</definedName>
    <definedName name="設計書記述誤り">要因分類!$AA$32:$AA$33</definedName>
    <definedName name="設計担当" localSheetId="1">DR情報!$AB$17</definedName>
    <definedName name="設計担当" localSheetId="5">DR情報_記入例!$AB$17</definedName>
    <definedName name="操作性向上対策">要因分類!$I$32:$I$33</definedName>
    <definedName name="単位" localSheetId="1">DR情報!$F$107:$F$117</definedName>
    <definedName name="単位" localSheetId="5">DR情報_記入例!$F$107:$F$117</definedName>
    <definedName name="統一化対策">要因分類!$F$32:$F$33</definedName>
    <definedName name="判断" localSheetId="7">議事録兼フォロー表_記入例!$AL$6:$AL$8</definedName>
    <definedName name="判断">議事録兼フォロー表!$AL$3:$AL$5</definedName>
    <definedName name="評価ﾐｽ">要因分類!$G$3:$G$7</definedName>
    <definedName name="評価漏れ_仕様不守">要因分類!$H$3:$H$7</definedName>
    <definedName name="分類番号" localSheetId="1">DR情報!$S$57:$U$87</definedName>
    <definedName name="分類番号" localSheetId="5">DR情報_記入例!$S$57:$U$87</definedName>
    <definedName name="命名規約違反">要因分類!$V$32:$V$33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14" l="1"/>
  <c r="Z39" i="14"/>
  <c r="W39" i="14"/>
  <c r="B12" i="19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F7" i="19"/>
  <c r="F6" i="19"/>
  <c r="BK4" i="19"/>
  <c r="E26" i="18"/>
  <c r="F26" i="18" s="1"/>
  <c r="E25" i="18"/>
  <c r="F25" i="18" s="1"/>
  <c r="E24" i="18"/>
  <c r="F24" i="18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 s="1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M111" i="17"/>
  <c r="H111" i="17"/>
  <c r="M110" i="17"/>
  <c r="H110" i="17"/>
  <c r="H109" i="17"/>
  <c r="H108" i="17"/>
  <c r="H107" i="17"/>
  <c r="Z87" i="17"/>
  <c r="Z86" i="17"/>
  <c r="Z85" i="17"/>
  <c r="Z84" i="17"/>
  <c r="W83" i="17"/>
  <c r="W82" i="17"/>
  <c r="W81" i="17"/>
  <c r="W80" i="17"/>
  <c r="W79" i="17"/>
  <c r="W78" i="17"/>
  <c r="W77" i="17"/>
  <c r="Z76" i="17"/>
  <c r="W75" i="17"/>
  <c r="W74" i="17"/>
  <c r="Z73" i="17"/>
  <c r="W72" i="17"/>
  <c r="W71" i="17"/>
  <c r="W70" i="17"/>
  <c r="W69" i="17"/>
  <c r="W68" i="17"/>
  <c r="Z67" i="17"/>
  <c r="Z66" i="17"/>
  <c r="Z65" i="17"/>
  <c r="Z64" i="17"/>
  <c r="Z63" i="17"/>
  <c r="Z62" i="17"/>
  <c r="W61" i="17"/>
  <c r="Z60" i="17"/>
  <c r="Z59" i="17"/>
  <c r="W58" i="17"/>
  <c r="W57" i="17"/>
  <c r="I48" i="17"/>
  <c r="AG47" i="17"/>
  <c r="T47" i="17"/>
  <c r="L47" i="17"/>
  <c r="I47" i="17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F20" i="16"/>
  <c r="F21" i="16"/>
  <c r="E5" i="16"/>
  <c r="F5" i="16" s="1"/>
  <c r="E6" i="16"/>
  <c r="F6" i="16" s="1"/>
  <c r="E7" i="16"/>
  <c r="F7" i="16" s="1"/>
  <c r="E8" i="16"/>
  <c r="F8" i="16" s="1"/>
  <c r="E9" i="16"/>
  <c r="F9" i="16" s="1"/>
  <c r="E10" i="16"/>
  <c r="F10" i="16" s="1"/>
  <c r="E11" i="16"/>
  <c r="F11" i="16" s="1"/>
  <c r="E12" i="16"/>
  <c r="F12" i="16" s="1"/>
  <c r="E13" i="16"/>
  <c r="F13" i="16" s="1"/>
  <c r="E14" i="16"/>
  <c r="F14" i="16" s="1"/>
  <c r="E15" i="16"/>
  <c r="F15" i="16" s="1"/>
  <c r="E16" i="16"/>
  <c r="F16" i="16" s="1"/>
  <c r="E17" i="16"/>
  <c r="F17" i="16" s="1"/>
  <c r="E18" i="16"/>
  <c r="F18" i="16" s="1"/>
  <c r="E19" i="16"/>
  <c r="F19" i="16" s="1"/>
  <c r="E20" i="16"/>
  <c r="E21" i="16"/>
  <c r="E22" i="16"/>
  <c r="F22" i="16" s="1"/>
  <c r="E23" i="16"/>
  <c r="F23" i="16" s="1"/>
  <c r="AG47" i="14"/>
  <c r="E4" i="16"/>
  <c r="F4" i="16" s="1"/>
  <c r="H108" i="14"/>
  <c r="Z88" i="17" l="1"/>
  <c r="W88" i="17"/>
  <c r="T48" i="17" s="1"/>
  <c r="Y47" i="17"/>
  <c r="L48" i="17"/>
  <c r="Y47" i="14"/>
  <c r="L48" i="14"/>
  <c r="AF78" i="17"/>
  <c r="AJ84" i="17"/>
  <c r="AH63" i="14"/>
  <c r="AJ85" i="17"/>
  <c r="AB71" i="17"/>
  <c r="AH75" i="14"/>
  <c r="AN67" i="17"/>
  <c r="AN57" i="17"/>
  <c r="AF79" i="14"/>
  <c r="AJ81" i="17"/>
  <c r="AD62" i="17"/>
  <c r="AD58" i="14"/>
  <c r="AF73" i="14"/>
  <c r="AN59" i="17"/>
  <c r="AN67" i="14"/>
  <c r="AD84" i="14"/>
  <c r="AL80" i="17"/>
  <c r="AF58" i="14"/>
  <c r="AN60" i="17"/>
  <c r="AL60" i="14"/>
  <c r="AJ77" i="17"/>
  <c r="AH67" i="14"/>
  <c r="AH62" i="17"/>
  <c r="AD84" i="17"/>
  <c r="AN75" i="17"/>
  <c r="AL57" i="17"/>
  <c r="AB69" i="14"/>
  <c r="AF76" i="14"/>
  <c r="AN81" i="17"/>
  <c r="AN63" i="14"/>
  <c r="AL57" i="14"/>
  <c r="AD86" i="17"/>
  <c r="AF82" i="17"/>
  <c r="AB66" i="14"/>
  <c r="AN82" i="17"/>
  <c r="AH78" i="17"/>
  <c r="AB87" i="17"/>
  <c r="AF66" i="14"/>
  <c r="AL78" i="14"/>
  <c r="AL72" i="14"/>
  <c r="AN72" i="14"/>
  <c r="AH69" i="17"/>
  <c r="AD70" i="14"/>
  <c r="AL62" i="17"/>
  <c r="AH82" i="14"/>
  <c r="AJ83" i="17"/>
  <c r="AJ64" i="14"/>
  <c r="AB57" i="14"/>
  <c r="AL75" i="17"/>
  <c r="AL80" i="14"/>
  <c r="AB87" i="14"/>
  <c r="AF80" i="14"/>
  <c r="AJ74" i="17"/>
  <c r="AH87" i="14"/>
  <c r="AN79" i="17"/>
  <c r="AD68" i="17"/>
  <c r="AB65" i="14"/>
  <c r="AN64" i="14"/>
  <c r="AF61" i="14"/>
  <c r="AL67" i="14"/>
  <c r="AD82" i="17"/>
  <c r="AB74" i="14"/>
  <c r="AH65" i="17"/>
  <c r="AB68" i="17"/>
  <c r="AD58" i="17"/>
  <c r="AN83" i="17"/>
  <c r="AB79" i="17"/>
  <c r="AL74" i="17"/>
  <c r="AF67" i="14"/>
  <c r="AD82" i="14"/>
  <c r="AD62" i="14"/>
  <c r="AJ81" i="14"/>
  <c r="AL64" i="14"/>
  <c r="AJ75" i="17"/>
  <c r="AH83" i="17"/>
  <c r="AJ65" i="14"/>
  <c r="AB80" i="14"/>
  <c r="AD79" i="17"/>
  <c r="AL70" i="14"/>
  <c r="AB84" i="17"/>
  <c r="AB65" i="17"/>
  <c r="AH65" i="14"/>
  <c r="AN83" i="14"/>
  <c r="AF61" i="17"/>
  <c r="AN59" i="14"/>
  <c r="AL78" i="17"/>
  <c r="AB81" i="14"/>
  <c r="AN63" i="17"/>
  <c r="AB59" i="14"/>
  <c r="AJ73" i="17"/>
  <c r="AL81" i="14"/>
  <c r="AH86" i="17"/>
  <c r="AD83" i="14"/>
  <c r="AN70" i="14"/>
  <c r="AB58" i="17"/>
  <c r="AD64" i="14"/>
  <c r="AL61" i="14"/>
  <c r="AH71" i="14"/>
  <c r="AD72" i="17"/>
  <c r="AH77" i="17"/>
  <c r="AL71" i="14"/>
  <c r="AL86" i="14"/>
  <c r="AH80" i="14"/>
  <c r="AB70" i="14"/>
  <c r="AB66" i="17"/>
  <c r="AD69" i="17"/>
  <c r="AH76" i="17"/>
  <c r="AH70" i="14"/>
  <c r="AD78" i="17"/>
  <c r="AN73" i="14"/>
  <c r="AN79" i="14"/>
  <c r="AJ86" i="14"/>
  <c r="AH67" i="17"/>
  <c r="AN71" i="17"/>
  <c r="AF67" i="17"/>
  <c r="AN77" i="17"/>
  <c r="AF72" i="17"/>
  <c r="AD65" i="17"/>
  <c r="AB77" i="17"/>
  <c r="AL58" i="14"/>
  <c r="AL60" i="17"/>
  <c r="AB82" i="14"/>
  <c r="AB73" i="14"/>
  <c r="AD72" i="14"/>
  <c r="AH84" i="17"/>
  <c r="AH73" i="14"/>
  <c r="AN57" i="14"/>
  <c r="AB75" i="14"/>
  <c r="AL87" i="14"/>
  <c r="AH68" i="14"/>
  <c r="AH81" i="17"/>
  <c r="AJ85" i="14"/>
  <c r="AL83" i="17"/>
  <c r="AN85" i="17"/>
  <c r="AL69" i="17"/>
  <c r="AF57" i="17"/>
  <c r="AN85" i="14"/>
  <c r="AJ57" i="17"/>
  <c r="AH83" i="14"/>
  <c r="AN84" i="14"/>
  <c r="AN70" i="17"/>
  <c r="AD70" i="17"/>
  <c r="AH58" i="17"/>
  <c r="AD59" i="17"/>
  <c r="AL85" i="14"/>
  <c r="AB60" i="14"/>
  <c r="AJ65" i="17"/>
  <c r="AD75" i="17"/>
  <c r="AB68" i="14"/>
  <c r="AH70" i="17"/>
  <c r="AN87" i="17"/>
  <c r="AD66" i="14"/>
  <c r="AN74" i="17"/>
  <c r="AL65" i="14"/>
  <c r="AJ66" i="14"/>
  <c r="AL76" i="14"/>
  <c r="AN76" i="17"/>
  <c r="AF70" i="14"/>
  <c r="AH80" i="17"/>
  <c r="AD57" i="17"/>
  <c r="AF74" i="17"/>
  <c r="AL84" i="17"/>
  <c r="AJ61" i="14"/>
  <c r="AF75" i="14"/>
  <c r="AD60" i="17"/>
  <c r="AJ68" i="17"/>
  <c r="AJ63" i="17"/>
  <c r="AD80" i="14"/>
  <c r="AH82" i="17"/>
  <c r="AF59" i="17"/>
  <c r="AN73" i="17"/>
  <c r="AD77" i="14"/>
  <c r="AD63" i="14"/>
  <c r="AJ80" i="17"/>
  <c r="AJ79" i="17"/>
  <c r="AF87" i="17"/>
  <c r="AJ64" i="17"/>
  <c r="AJ86" i="17"/>
  <c r="AF74" i="14"/>
  <c r="AL77" i="17"/>
  <c r="AF83" i="14"/>
  <c r="AL61" i="17"/>
  <c r="AN68" i="14"/>
  <c r="AD79" i="14"/>
  <c r="AH72" i="17"/>
  <c r="AJ62" i="17"/>
  <c r="AB61" i="14"/>
  <c r="AN72" i="17"/>
  <c r="AL79" i="14"/>
  <c r="AL59" i="14"/>
  <c r="AF82" i="14"/>
  <c r="AN58" i="14"/>
  <c r="AF59" i="14"/>
  <c r="AF70" i="17"/>
  <c r="AD74" i="14"/>
  <c r="AD83" i="17"/>
  <c r="AL87" i="17"/>
  <c r="AL66" i="17"/>
  <c r="AB74" i="17"/>
  <c r="AF71" i="14"/>
  <c r="AH77" i="14"/>
  <c r="AD57" i="14"/>
  <c r="AD76" i="14"/>
  <c r="AD75" i="14"/>
  <c r="AB85" i="17"/>
  <c r="AF63" i="17"/>
  <c r="AF85" i="14"/>
  <c r="AN81" i="14"/>
  <c r="AL81" i="17"/>
  <c r="AL63" i="14"/>
  <c r="AL65" i="17"/>
  <c r="AH73" i="17"/>
  <c r="AH71" i="17"/>
  <c r="AF68" i="14"/>
  <c r="AB60" i="17"/>
  <c r="AB71" i="14"/>
  <c r="AH69" i="14"/>
  <c r="AF83" i="17"/>
  <c r="AJ70" i="17"/>
  <c r="AB76" i="17"/>
  <c r="AH81" i="14"/>
  <c r="AH59" i="17"/>
  <c r="AL86" i="17"/>
  <c r="AD71" i="17"/>
  <c r="AL76" i="17"/>
  <c r="AF84" i="17"/>
  <c r="AH87" i="17"/>
  <c r="AD76" i="17"/>
  <c r="AH59" i="14"/>
  <c r="AJ87" i="17"/>
  <c r="AJ70" i="14"/>
  <c r="AF60" i="14"/>
  <c r="AB70" i="17"/>
  <c r="AJ67" i="14"/>
  <c r="AB86" i="14"/>
  <c r="AL64" i="17"/>
  <c r="AB64" i="17"/>
  <c r="AH86" i="14"/>
  <c r="AF62" i="17"/>
  <c r="AF87" i="14"/>
  <c r="AH66" i="14"/>
  <c r="AH79" i="17"/>
  <c r="AB63" i="17"/>
  <c r="AH85" i="14"/>
  <c r="AB62" i="17"/>
  <c r="AF68" i="17"/>
  <c r="AF72" i="14"/>
  <c r="AH85" i="17"/>
  <c r="AB77" i="14"/>
  <c r="AN71" i="14"/>
  <c r="AN74" i="14"/>
  <c r="AF71" i="17"/>
  <c r="AN80" i="17"/>
  <c r="AB63" i="14"/>
  <c r="AJ75" i="14"/>
  <c r="AN61" i="17"/>
  <c r="AJ84" i="14"/>
  <c r="AJ71" i="14"/>
  <c r="AJ59" i="14"/>
  <c r="AL62" i="14"/>
  <c r="AF79" i="17"/>
  <c r="AN75" i="14"/>
  <c r="AD60" i="14"/>
  <c r="AH72" i="14"/>
  <c r="AD73" i="17"/>
  <c r="AF64" i="17"/>
  <c r="AB83" i="14"/>
  <c r="AB82" i="17"/>
  <c r="AD59" i="14"/>
  <c r="AJ76" i="14"/>
  <c r="AJ83" i="14"/>
  <c r="AB67" i="17"/>
  <c r="AJ68" i="14"/>
  <c r="AN60" i="14"/>
  <c r="AH79" i="14"/>
  <c r="AB78" i="17"/>
  <c r="AL63" i="17"/>
  <c r="AH58" i="14"/>
  <c r="AD64" i="17"/>
  <c r="AN78" i="14"/>
  <c r="AD61" i="17"/>
  <c r="AN65" i="17"/>
  <c r="AN66" i="14"/>
  <c r="AL68" i="17"/>
  <c r="AN86" i="14"/>
  <c r="AN82" i="14"/>
  <c r="AN76" i="14"/>
  <c r="AN65" i="14"/>
  <c r="AF65" i="14"/>
  <c r="AL84" i="14"/>
  <c r="AN62" i="14"/>
  <c r="AB72" i="14"/>
  <c r="AB83" i="17"/>
  <c r="AJ63" i="14"/>
  <c r="AH78" i="14"/>
  <c r="AN64" i="17"/>
  <c r="AJ78" i="17"/>
  <c r="AH63" i="17"/>
  <c r="AH57" i="17"/>
  <c r="AL73" i="14"/>
  <c r="AL74" i="14"/>
  <c r="AH74" i="14"/>
  <c r="AJ62" i="14"/>
  <c r="AH68" i="17"/>
  <c r="AL83" i="14"/>
  <c r="AJ69" i="14"/>
  <c r="AD85" i="17"/>
  <c r="AB61" i="17"/>
  <c r="AN69" i="14"/>
  <c r="AD73" i="14"/>
  <c r="AF73" i="17"/>
  <c r="AB81" i="17"/>
  <c r="AB69" i="17"/>
  <c r="AF77" i="17"/>
  <c r="AJ82" i="14"/>
  <c r="AF57" i="14"/>
  <c r="AF60" i="17"/>
  <c r="AF86" i="14"/>
  <c r="AH66" i="17"/>
  <c r="AJ80" i="14"/>
  <c r="AF69" i="17"/>
  <c r="AJ69" i="17"/>
  <c r="AL77" i="14"/>
  <c r="AB62" i="14"/>
  <c r="AJ58" i="14"/>
  <c r="AL66" i="14"/>
  <c r="AN80" i="14"/>
  <c r="AD77" i="17"/>
  <c r="AL75" i="14"/>
  <c r="AJ76" i="17"/>
  <c r="AF69" i="14"/>
  <c r="AL82" i="17"/>
  <c r="AJ73" i="14"/>
  <c r="AL58" i="17"/>
  <c r="AJ77" i="14"/>
  <c r="AD69" i="14"/>
  <c r="AN78" i="17"/>
  <c r="AJ61" i="17"/>
  <c r="AD67" i="17"/>
  <c r="AL70" i="17"/>
  <c r="AD65" i="14"/>
  <c r="AF58" i="17"/>
  <c r="AB78" i="14"/>
  <c r="AJ60" i="17"/>
  <c r="AD61" i="14"/>
  <c r="AB76" i="14"/>
  <c r="AB79" i="14"/>
  <c r="AJ59" i="17"/>
  <c r="AF76" i="17"/>
  <c r="AL71" i="17"/>
  <c r="AH61" i="14"/>
  <c r="AB84" i="14"/>
  <c r="AJ66" i="17"/>
  <c r="AH57" i="14"/>
  <c r="AB67" i="14"/>
  <c r="AD74" i="17"/>
  <c r="AH61" i="17"/>
  <c r="AN86" i="17"/>
  <c r="AD85" i="14"/>
  <c r="AN77" i="14"/>
  <c r="AB59" i="17"/>
  <c r="AD81" i="14"/>
  <c r="AF84" i="14"/>
  <c r="AJ57" i="14"/>
  <c r="AF75" i="17"/>
  <c r="AF77" i="14"/>
  <c r="AF64" i="14"/>
  <c r="AJ78" i="14"/>
  <c r="AJ67" i="17"/>
  <c r="AB64" i="14"/>
  <c r="AB86" i="17"/>
  <c r="AL73" i="17"/>
  <c r="AB57" i="17"/>
  <c r="AL68" i="14"/>
  <c r="AD87" i="14"/>
  <c r="AB75" i="17"/>
  <c r="AL67" i="17"/>
  <c r="AL69" i="14"/>
  <c r="AJ72" i="17"/>
  <c r="AD66" i="17"/>
  <c r="AJ60" i="14"/>
  <c r="AN58" i="17"/>
  <c r="AD71" i="14"/>
  <c r="AD67" i="14"/>
  <c r="AN84" i="17"/>
  <c r="AH74" i="17"/>
  <c r="AF78" i="14"/>
  <c r="AJ74" i="14"/>
  <c r="AL85" i="17"/>
  <c r="AL59" i="17"/>
  <c r="AJ82" i="17"/>
  <c r="AJ71" i="17"/>
  <c r="AD63" i="17"/>
  <c r="AD78" i="14"/>
  <c r="AH75" i="17"/>
  <c r="AD86" i="14"/>
  <c r="AN68" i="17"/>
  <c r="AN87" i="14"/>
  <c r="AF80" i="17"/>
  <c r="AF85" i="17"/>
  <c r="AF81" i="17"/>
  <c r="AJ79" i="14"/>
  <c r="AF86" i="17"/>
  <c r="AN69" i="17"/>
  <c r="AH84" i="14"/>
  <c r="AL79" i="17"/>
  <c r="AH64" i="17"/>
  <c r="AJ72" i="14"/>
  <c r="AH76" i="14"/>
  <c r="AL82" i="14"/>
  <c r="AN61" i="14"/>
  <c r="AH62" i="14"/>
  <c r="AF66" i="17"/>
  <c r="AB58" i="14"/>
  <c r="AN62" i="17"/>
  <c r="AD68" i="14"/>
  <c r="AD81" i="17"/>
  <c r="AH60" i="17"/>
  <c r="AB73" i="17"/>
  <c r="AF62" i="14"/>
  <c r="AJ87" i="14"/>
  <c r="AD87" i="17"/>
  <c r="AL72" i="17"/>
  <c r="AF63" i="14"/>
  <c r="AF65" i="17"/>
  <c r="AH64" i="14"/>
  <c r="AB85" i="14"/>
  <c r="AD80" i="17"/>
  <c r="AB72" i="17"/>
  <c r="AF81" i="14"/>
  <c r="AN66" i="17"/>
  <c r="AB80" i="17"/>
  <c r="AJ58" i="17"/>
  <c r="AH60" i="14"/>
  <c r="AB88" i="17" l="1"/>
  <c r="AL88" i="17"/>
  <c r="AH88" i="17"/>
  <c r="AJ88" i="17"/>
  <c r="AF88" i="17"/>
  <c r="AN88" i="17"/>
  <c r="AD88" i="17"/>
  <c r="BK1" i="8"/>
  <c r="F4" i="8" l="1"/>
  <c r="F3" i="8"/>
  <c r="M111" i="14"/>
  <c r="H111" i="14"/>
  <c r="M110" i="14"/>
  <c r="H110" i="14"/>
  <c r="H109" i="14"/>
  <c r="H107" i="14"/>
  <c r="Z87" i="14"/>
  <c r="Z86" i="14"/>
  <c r="Z85" i="14"/>
  <c r="Z84" i="14"/>
  <c r="W83" i="14"/>
  <c r="W82" i="14"/>
  <c r="W81" i="14"/>
  <c r="W80" i="14"/>
  <c r="W79" i="14"/>
  <c r="W78" i="14"/>
  <c r="W77" i="14"/>
  <c r="Z76" i="14"/>
  <c r="W75" i="14"/>
  <c r="W74" i="14"/>
  <c r="Z73" i="14"/>
  <c r="W72" i="14"/>
  <c r="W71" i="14"/>
  <c r="W70" i="14"/>
  <c r="W69" i="14"/>
  <c r="W68" i="14"/>
  <c r="Z67" i="14"/>
  <c r="Z66" i="14"/>
  <c r="Z65" i="14"/>
  <c r="Z64" i="14"/>
  <c r="Z63" i="14"/>
  <c r="Z62" i="14"/>
  <c r="W61" i="14"/>
  <c r="Z60" i="14"/>
  <c r="Z59" i="14"/>
  <c r="W58" i="14"/>
  <c r="W57" i="14"/>
  <c r="I48" i="14"/>
  <c r="I47" i="14"/>
  <c r="AN88" i="14" l="1"/>
  <c r="AH88" i="14"/>
  <c r="AD88" i="14"/>
  <c r="AF88" i="14"/>
  <c r="AB88" i="14"/>
  <c r="AJ88" i="14"/>
  <c r="Z88" i="14"/>
  <c r="W88" i="14"/>
  <c r="T48" i="14" s="1"/>
  <c r="AL8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Inagaki, Kayo</author>
  </authors>
  <commentList>
    <comment ref="K1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フッタに著作権表記あり、記載年を確認すること
</t>
        </r>
        <r>
          <rPr>
            <sz val="8"/>
            <color indexed="81"/>
            <rFont val="ＭＳ Ｐゴシック"/>
            <family val="3"/>
            <charset val="128"/>
          </rPr>
          <t>記載例：
Copyright© 2024 DENSO TEN LIMITED　　　※年を跨がない場合
Copyright© 2023-2024 DENSO TEN LIMITED　　※年を跨ぐ場合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Minoru Horiyama (堀山 実)</author>
  </authors>
  <commentList>
    <comment ref="H2" authorId="0" shapeId="0" xr:uid="{C1C46FFF-4DC2-49CA-B1FA-1678E73F5749}">
      <text>
        <r>
          <rPr>
            <sz val="9"/>
            <color indexed="81"/>
            <rFont val="MS P ゴシック"/>
            <family val="3"/>
            <charset val="128"/>
          </rPr>
          <t>◎有識者：ソフトウェア設計、対象の機能について知見を有する者。
☆専門家：法務部門や管理部門等のソフト設計外の関係者</t>
        </r>
      </text>
    </comment>
    <comment ref="K2" authorId="0" shapeId="0" xr:uid="{19C75458-40D0-4CA2-AB5C-D1E44276CADE}">
      <text>
        <r>
          <rPr>
            <sz val="9"/>
            <color indexed="81"/>
            <rFont val="MS P ゴシック"/>
            <family val="3"/>
            <charset val="128"/>
          </rPr>
          <t>◆職制：TEN/MSEの管理職
◇リーダ：当該機能のTEN/MSEの設計リーダー</t>
        </r>
      </text>
    </comment>
    <comment ref="N2" authorId="0" shapeId="0" xr:uid="{0AEB251A-2FFD-49C7-A565-1E454A0B01FA}">
      <text>
        <r>
          <rPr>
            <sz val="9"/>
            <color indexed="81"/>
            <rFont val="MS P ゴシック"/>
            <family val="3"/>
            <charset val="128"/>
          </rPr>
          <t>□TEN/MSE社員：レビュー参加者の中のTEN/MSEの社員
△ハード担当者：制御仕様書対応等でのハード設計担当者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Inagaki, Kayo</author>
  </authors>
  <commentList>
    <comment ref="K1" authorId="0" shapeId="0" xr:uid="{9446612A-45CF-4E54-BCC9-90DFF1C3503E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フッタに著作権表記あり、記載年を確認すること
</t>
        </r>
        <r>
          <rPr>
            <sz val="8"/>
            <color indexed="81"/>
            <rFont val="ＭＳ Ｐゴシック"/>
            <family val="3"/>
            <charset val="128"/>
          </rPr>
          <t>記載例：
Copyright© 2024 DENSO TEN LIMITED　　　※年を跨がない場合
Copyright© 2023-2024 DENSO TEN LIMITED　　※年を跨ぐ場合</t>
        </r>
      </text>
    </comment>
  </commentList>
</comments>
</file>

<file path=xl/sharedStrings.xml><?xml version="1.0" encoding="utf-8"?>
<sst xmlns="http://schemas.openxmlformats.org/spreadsheetml/2006/main" count="848" uniqueCount="367">
  <si>
    <t>変更履歴</t>
    <rPh sb="0" eb="2">
      <t>ヘンコウ</t>
    </rPh>
    <rPh sb="2" eb="4">
      <t>リレキ</t>
    </rPh>
    <phoneticPr fontId="3"/>
  </si>
  <si>
    <t>版数</t>
    <rPh sb="0" eb="2">
      <t>ハンスウ</t>
    </rPh>
    <phoneticPr fontId="3"/>
  </si>
  <si>
    <t>内容</t>
    <rPh sb="0" eb="2">
      <t>ナイヨウ</t>
    </rPh>
    <phoneticPr fontId="3"/>
  </si>
  <si>
    <t>担当</t>
    <rPh sb="0" eb="2">
      <t>タントウ</t>
    </rPh>
    <phoneticPr fontId="3"/>
  </si>
  <si>
    <t>対応日</t>
    <rPh sb="0" eb="2">
      <t>タイオウ</t>
    </rPh>
    <rPh sb="2" eb="3">
      <t>ビ</t>
    </rPh>
    <phoneticPr fontId="3"/>
  </si>
  <si>
    <t>若林</t>
    <rPh sb="0" eb="2">
      <t>ワカバヤシ</t>
    </rPh>
    <phoneticPr fontId="3"/>
  </si>
  <si>
    <t>堀口</t>
    <rPh sb="0" eb="2">
      <t>ホリグチ</t>
    </rPh>
    <phoneticPr fontId="3"/>
  </si>
  <si>
    <t>堀山</t>
    <rPh sb="0" eb="2">
      <t>ホリヤマ</t>
    </rPh>
    <phoneticPr fontId="3"/>
  </si>
  <si>
    <t>DR議事録兼フォロー表（1/2）</t>
    <rPh sb="2" eb="5">
      <t>ギジロク</t>
    </rPh>
    <rPh sb="5" eb="6">
      <t>ケン</t>
    </rPh>
    <phoneticPr fontId="3"/>
  </si>
  <si>
    <t>発番№：</t>
    <phoneticPr fontId="3"/>
  </si>
  <si>
    <t>3.指摘事項対処後発行(仕入先）</t>
    <rPh sb="2" eb="4">
      <t>シテキ</t>
    </rPh>
    <rPh sb="4" eb="6">
      <t>ジコウ</t>
    </rPh>
    <rPh sb="6" eb="8">
      <t>タイショ</t>
    </rPh>
    <rPh sb="8" eb="9">
      <t>ゴ</t>
    </rPh>
    <rPh sb="9" eb="11">
      <t>ハッコウ</t>
    </rPh>
    <rPh sb="12" eb="15">
      <t>シイレサキ</t>
    </rPh>
    <phoneticPr fontId="3"/>
  </si>
  <si>
    <t>1.DR開催後発行（仕入先）</t>
    <rPh sb="4" eb="6">
      <t>カイサイ</t>
    </rPh>
    <rPh sb="6" eb="7">
      <t>ゴ</t>
    </rPh>
    <rPh sb="7" eb="9">
      <t>ハッコウ</t>
    </rPh>
    <rPh sb="10" eb="13">
      <t>シイレサキ</t>
    </rPh>
    <phoneticPr fontId="3"/>
  </si>
  <si>
    <t>承認</t>
    <rPh sb="0" eb="2">
      <t>ショウニン</t>
    </rPh>
    <phoneticPr fontId="3"/>
  </si>
  <si>
    <t>検査</t>
    <rPh sb="0" eb="2">
      <t>ケンサ</t>
    </rPh>
    <phoneticPr fontId="3"/>
  </si>
  <si>
    <t>作成</t>
    <rPh sb="0" eb="2">
      <t>サクセイ</t>
    </rPh>
    <phoneticPr fontId="3"/>
  </si>
  <si>
    <t>4.指摘事項対処後発行(テン）</t>
    <rPh sb="2" eb="4">
      <t>シテキ</t>
    </rPh>
    <rPh sb="4" eb="6">
      <t>ジコウ</t>
    </rPh>
    <rPh sb="6" eb="8">
      <t>タイショ</t>
    </rPh>
    <rPh sb="8" eb="9">
      <t>ゴ</t>
    </rPh>
    <rPh sb="9" eb="11">
      <t>ハッコウ</t>
    </rPh>
    <phoneticPr fontId="3"/>
  </si>
  <si>
    <t>２.DR開催後発行（テン）</t>
    <rPh sb="4" eb="6">
      <t>カイサイ</t>
    </rPh>
    <rPh sb="6" eb="7">
      <t>ゴ</t>
    </rPh>
    <rPh sb="7" eb="9">
      <t>ハッコウ</t>
    </rPh>
    <phoneticPr fontId="3"/>
  </si>
  <si>
    <t>承認(室長・課長)</t>
    <rPh sb="0" eb="2">
      <t>ショウニン</t>
    </rPh>
    <rPh sb="3" eb="5">
      <t>シツチョウ</t>
    </rPh>
    <rPh sb="6" eb="8">
      <t>カチョウ</t>
    </rPh>
    <phoneticPr fontId="3"/>
  </si>
  <si>
    <t>コメント：</t>
    <phoneticPr fontId="3"/>
  </si>
  <si>
    <t>※1［合格］：指摘事項無　　［条件付合格］：指摘事項有かつ再レビュー不要　　［不合格］：指摘事項有かつ再レビュー必要</t>
    <rPh sb="3" eb="5">
      <t>ゴウカク</t>
    </rPh>
    <rPh sb="7" eb="9">
      <t>シテキ</t>
    </rPh>
    <rPh sb="9" eb="11">
      <t>ジコウ</t>
    </rPh>
    <rPh sb="11" eb="12">
      <t>ナ</t>
    </rPh>
    <rPh sb="15" eb="17">
      <t>ジョウケン</t>
    </rPh>
    <rPh sb="17" eb="18">
      <t>ツキ</t>
    </rPh>
    <rPh sb="18" eb="20">
      <t>ゴウカク</t>
    </rPh>
    <rPh sb="22" eb="24">
      <t>シテキ</t>
    </rPh>
    <rPh sb="24" eb="26">
      <t>ジコウ</t>
    </rPh>
    <rPh sb="26" eb="27">
      <t>ア</t>
    </rPh>
    <rPh sb="29" eb="30">
      <t>サイ</t>
    </rPh>
    <rPh sb="34" eb="36">
      <t>フヨウ</t>
    </rPh>
    <rPh sb="39" eb="42">
      <t>フゴウカク</t>
    </rPh>
    <rPh sb="56" eb="58">
      <t>ヒツヨウ</t>
    </rPh>
    <phoneticPr fontId="3"/>
  </si>
  <si>
    <t>プロジェクト名</t>
    <rPh sb="6" eb="7">
      <t>メイ</t>
    </rPh>
    <phoneticPr fontId="3"/>
  </si>
  <si>
    <t>初期流動管理区分</t>
    <rPh sb="0" eb="2">
      <t>ショキ</t>
    </rPh>
    <rPh sb="2" eb="4">
      <t>リュウドウ</t>
    </rPh>
    <rPh sb="4" eb="6">
      <t>カンリ</t>
    </rPh>
    <rPh sb="6" eb="8">
      <t>クブン</t>
    </rPh>
    <phoneticPr fontId="3"/>
  </si>
  <si>
    <t>工程</t>
    <rPh sb="0" eb="2">
      <t>コウテイ</t>
    </rPh>
    <phoneticPr fontId="3"/>
  </si>
  <si>
    <r>
      <t>判定(テン）　</t>
    </r>
    <r>
      <rPr>
        <sz val="8"/>
        <rFont val="ＭＳ Ｐゴシック"/>
        <family val="3"/>
        <charset val="128"/>
      </rPr>
      <t>※1</t>
    </r>
    <rPh sb="0" eb="2">
      <t>ハンテイ</t>
    </rPh>
    <phoneticPr fontId="3"/>
  </si>
  <si>
    <r>
      <t>判定(仕入先）　</t>
    </r>
    <r>
      <rPr>
        <sz val="8"/>
        <rFont val="ＭＳ Ｐゴシック"/>
        <family val="3"/>
        <charset val="128"/>
      </rPr>
      <t>※1</t>
    </r>
    <rPh sb="0" eb="2">
      <t>ハンテイ</t>
    </rPh>
    <rPh sb="3" eb="6">
      <t>シイレサキ</t>
    </rPh>
    <phoneticPr fontId="3"/>
  </si>
  <si>
    <t>‐</t>
    <phoneticPr fontId="3"/>
  </si>
  <si>
    <t>ｿﾌﾄﾗﾝｸ</t>
    <phoneticPr fontId="3"/>
  </si>
  <si>
    <t>担当者</t>
    <rPh sb="0" eb="2">
      <t>タントウ</t>
    </rPh>
    <rPh sb="2" eb="3">
      <t>シャ</t>
    </rPh>
    <phoneticPr fontId="3"/>
  </si>
  <si>
    <t>レビュー対象名</t>
    <rPh sb="4" eb="6">
      <t>タイショウ</t>
    </rPh>
    <rPh sb="6" eb="7">
      <t>メイ</t>
    </rPh>
    <phoneticPr fontId="3"/>
  </si>
  <si>
    <t>‐</t>
  </si>
  <si>
    <t>開催場所</t>
    <phoneticPr fontId="3"/>
  </si>
  <si>
    <t>レビュー観点</t>
    <rPh sb="4" eb="6">
      <t>カンテン</t>
    </rPh>
    <phoneticPr fontId="3"/>
  </si>
  <si>
    <t>【トレーサビリティ】</t>
    <phoneticPr fontId="3"/>
  </si>
  <si>
    <t>□</t>
    <phoneticPr fontId="3"/>
  </si>
  <si>
    <t>レビュー対象についてのトレーサビリティを確認していること。</t>
    <phoneticPr fontId="3"/>
  </si>
  <si>
    <t>設計書の記載内容が全てソースコードに落としこめていることを確認していること。（MK_DR時）</t>
    <phoneticPr fontId="3"/>
  </si>
  <si>
    <t>ソースコードの追加・変更・削除箇所は全て設計書に記載があるか確認していること。（MK_DR時）</t>
    <phoneticPr fontId="3"/>
  </si>
  <si>
    <t>参照資料(全て記載)</t>
    <rPh sb="0" eb="2">
      <t>サンショウ</t>
    </rPh>
    <rPh sb="2" eb="4">
      <t>シリョウ</t>
    </rPh>
    <rPh sb="5" eb="6">
      <t>スベ</t>
    </rPh>
    <rPh sb="7" eb="9">
      <t>キサイ</t>
    </rPh>
    <phoneticPr fontId="3"/>
  </si>
  <si>
    <t>【レビュー実施基準】以下の条件を満たしていること</t>
    <rPh sb="10" eb="12">
      <t>イカ</t>
    </rPh>
    <rPh sb="13" eb="15">
      <t>ジョウケン</t>
    </rPh>
    <rPh sb="16" eb="17">
      <t>ミ</t>
    </rPh>
    <phoneticPr fontId="3"/>
  </si>
  <si>
    <t>■</t>
    <phoneticPr fontId="3"/>
  </si>
  <si>
    <t>：条件を満たした所</t>
    <rPh sb="1" eb="3">
      <t>ジョウケン</t>
    </rPh>
    <rPh sb="4" eb="5">
      <t>ミ</t>
    </rPh>
    <rPh sb="8" eb="9">
      <t>トコロ</t>
    </rPh>
    <phoneticPr fontId="3"/>
  </si>
  <si>
    <t>参加者</t>
    <rPh sb="0" eb="3">
      <t>サンカシャ</t>
    </rPh>
    <phoneticPr fontId="3"/>
  </si>
  <si>
    <t>ソフト/機能両面の知見を有する参加者が出席している。（</t>
    <phoneticPr fontId="3"/>
  </si>
  <si>
    <t>ｵｰｿﾘﾃｨ、</t>
    <phoneticPr fontId="3"/>
  </si>
  <si>
    <t>レビューの進め方</t>
    <rPh sb="5" eb="6">
      <t>スス</t>
    </rPh>
    <rPh sb="7" eb="8">
      <t>カタ</t>
    </rPh>
    <phoneticPr fontId="3"/>
  </si>
  <si>
    <t>レビューの完了基準</t>
    <phoneticPr fontId="3"/>
  </si>
  <si>
    <t>レビュー記録の全ての指摘事項ならびに決定事項の対応が完了、もしくは対応計画が示されており、</t>
    <phoneticPr fontId="3"/>
  </si>
  <si>
    <t>レビュー
参加人数</t>
    <phoneticPr fontId="3"/>
  </si>
  <si>
    <t>全体</t>
    <rPh sb="0" eb="2">
      <t>ゼンタイ</t>
    </rPh>
    <phoneticPr fontId="3"/>
  </si>
  <si>
    <t>目標</t>
    <rPh sb="0" eb="2">
      <t>モクヒョウ</t>
    </rPh>
    <phoneticPr fontId="3"/>
  </si>
  <si>
    <t>H</t>
    <phoneticPr fontId="3"/>
  </si>
  <si>
    <t>件</t>
    <rPh sb="0" eb="1">
      <t>ケン</t>
    </rPh>
    <phoneticPr fontId="3"/>
  </si>
  <si>
    <t>人</t>
    <phoneticPr fontId="3"/>
  </si>
  <si>
    <t>新規</t>
    <rPh sb="0" eb="2">
      <t>シンキ</t>
    </rPh>
    <phoneticPr fontId="3"/>
  </si>
  <si>
    <t>実績</t>
    <rPh sb="0" eb="2">
      <t>ジッセキ</t>
    </rPh>
    <phoneticPr fontId="3"/>
  </si>
  <si>
    <t>静的解析ツール</t>
    <rPh sb="0" eb="2">
      <t>セイテキ</t>
    </rPh>
    <rPh sb="2" eb="4">
      <t>カイセキ</t>
    </rPh>
    <phoneticPr fontId="3"/>
  </si>
  <si>
    <t>総指摘件数</t>
    <rPh sb="0" eb="1">
      <t>ソウ</t>
    </rPh>
    <rPh sb="1" eb="3">
      <t>シテキ</t>
    </rPh>
    <rPh sb="3" eb="5">
      <t>ケンスウ</t>
    </rPh>
    <phoneticPr fontId="3"/>
  </si>
  <si>
    <t>ｺﾝﾊﾟｲﾙｴﾗｰ除去後の1stﾄﾗｲ時：　  件　→  指摘修正後：　 件　→　要対策：　 件</t>
    <rPh sb="9" eb="11">
      <t>ジョキョ</t>
    </rPh>
    <rPh sb="11" eb="12">
      <t>ゴ</t>
    </rPh>
    <rPh sb="19" eb="20">
      <t>ジ</t>
    </rPh>
    <rPh sb="24" eb="25">
      <t>ケン</t>
    </rPh>
    <rPh sb="29" eb="31">
      <t>シテキ</t>
    </rPh>
    <rPh sb="31" eb="33">
      <t>シュウセイ</t>
    </rPh>
    <rPh sb="33" eb="34">
      <t>ゴ</t>
    </rPh>
    <rPh sb="37" eb="38">
      <t>ケン</t>
    </rPh>
    <rPh sb="41" eb="42">
      <t>ヨウ</t>
    </rPh>
    <rPh sb="42" eb="44">
      <t>タイサク</t>
    </rPh>
    <rPh sb="47" eb="48">
      <t>ケン</t>
    </rPh>
    <phoneticPr fontId="3"/>
  </si>
  <si>
    <t>危険域関数の数</t>
    <rPh sb="0" eb="2">
      <t>キケン</t>
    </rPh>
    <rPh sb="2" eb="3">
      <t>イキ</t>
    </rPh>
    <rPh sb="3" eb="5">
      <t>カンスウ</t>
    </rPh>
    <rPh sb="6" eb="7">
      <t>カズ</t>
    </rPh>
    <phoneticPr fontId="3"/>
  </si>
  <si>
    <t>ｺﾝﾊﾟｲﾙｴﾗｰ除去後の1stﾄﾗｲ時：　  個　→  指摘修正後：　 個</t>
    <rPh sb="9" eb="11">
      <t>ジョキョ</t>
    </rPh>
    <rPh sb="11" eb="12">
      <t>ゴ</t>
    </rPh>
    <rPh sb="19" eb="20">
      <t>ジ</t>
    </rPh>
    <rPh sb="24" eb="25">
      <t>コ</t>
    </rPh>
    <rPh sb="29" eb="31">
      <t>シテキ</t>
    </rPh>
    <rPh sb="31" eb="33">
      <t>シュウセイ</t>
    </rPh>
    <rPh sb="33" eb="34">
      <t>ゴ</t>
    </rPh>
    <rPh sb="37" eb="38">
      <t>コ</t>
    </rPh>
    <phoneticPr fontId="3"/>
  </si>
  <si>
    <t>coverity</t>
    <phoneticPr fontId="3"/>
  </si>
  <si>
    <t>障害原因分類</t>
    <rPh sb="0" eb="2">
      <t>ショウガイ</t>
    </rPh>
    <rPh sb="2" eb="4">
      <t>ゲンイン</t>
    </rPh>
    <rPh sb="4" eb="6">
      <t>ブンルイ</t>
    </rPh>
    <phoneticPr fontId="3"/>
  </si>
  <si>
    <t>問題区分</t>
    <rPh sb="0" eb="2">
      <t>モンダイ</t>
    </rPh>
    <rPh sb="2" eb="4">
      <t>クブン</t>
    </rPh>
    <phoneticPr fontId="3"/>
  </si>
  <si>
    <t>問題内容</t>
    <rPh sb="0" eb="2">
      <t>モンダイ</t>
    </rPh>
    <rPh sb="2" eb="4">
      <t>ナイヨウ</t>
    </rPh>
    <phoneticPr fontId="3"/>
  </si>
  <si>
    <t>分類番号</t>
    <rPh sb="0" eb="2">
      <t>ブンルイ</t>
    </rPh>
    <rPh sb="2" eb="4">
      <t>バンゴウ</t>
    </rPh>
    <phoneticPr fontId="3"/>
  </si>
  <si>
    <t>バグ件数</t>
    <rPh sb="2" eb="4">
      <t>ケンスウ</t>
    </rPh>
    <phoneticPr fontId="3"/>
  </si>
  <si>
    <t>変更件数</t>
    <rPh sb="0" eb="2">
      <t>ヘンコウ</t>
    </rPh>
    <rPh sb="2" eb="4">
      <t>ケンスウ</t>
    </rPh>
    <phoneticPr fontId="3"/>
  </si>
  <si>
    <t>RA</t>
    <phoneticPr fontId="3"/>
  </si>
  <si>
    <t>SD</t>
    <phoneticPr fontId="3"/>
  </si>
  <si>
    <t>PD</t>
    <phoneticPr fontId="3"/>
  </si>
  <si>
    <t>MK</t>
    <phoneticPr fontId="3"/>
  </si>
  <si>
    <t>既存</t>
    <rPh sb="0" eb="2">
      <t>キゾン</t>
    </rPh>
    <phoneticPr fontId="3"/>
  </si>
  <si>
    <t>CT</t>
    <phoneticPr fontId="3"/>
  </si>
  <si>
    <t>IT</t>
    <phoneticPr fontId="3"/>
  </si>
  <si>
    <t>ﾊｰﾄﾞ関連問題</t>
    <rPh sb="4" eb="6">
      <t>カンレン</t>
    </rPh>
    <rPh sb="6" eb="8">
      <t>モンダイ</t>
    </rPh>
    <phoneticPr fontId="3"/>
  </si>
  <si>
    <t>ﾊｰﾄﾞ仕様解釈ﾐｽ</t>
    <rPh sb="4" eb="6">
      <t>シヨウ</t>
    </rPh>
    <rPh sb="6" eb="8">
      <t>カイシャク</t>
    </rPh>
    <phoneticPr fontId="3"/>
  </si>
  <si>
    <t>ﾊｰﾄﾞ制御処理ﾐｽ</t>
    <rPh sb="4" eb="6">
      <t>セイギョ</t>
    </rPh>
    <rPh sb="6" eb="8">
      <t>ショリ</t>
    </rPh>
    <phoneticPr fontId="3"/>
  </si>
  <si>
    <t>仕様問題</t>
    <rPh sb="0" eb="2">
      <t>シヨウ</t>
    </rPh>
    <rPh sb="2" eb="4">
      <t>モンダイ</t>
    </rPh>
    <phoneticPr fontId="3"/>
  </si>
  <si>
    <t>仕様変更・追加_ﾕｰｻﾞ責任</t>
    <rPh sb="0" eb="2">
      <t>シヨウ</t>
    </rPh>
    <rPh sb="2" eb="4">
      <t>ヘンコウ</t>
    </rPh>
    <rPh sb="5" eb="7">
      <t>ツイカ</t>
    </rPh>
    <rPh sb="12" eb="14">
      <t>セキニン</t>
    </rPh>
    <phoneticPr fontId="3"/>
  </si>
  <si>
    <t>仕様変更・追加_当社責任・条件考慮</t>
    <rPh sb="0" eb="2">
      <t>シヨウ</t>
    </rPh>
    <rPh sb="2" eb="4">
      <t>ヘンコウ</t>
    </rPh>
    <rPh sb="5" eb="7">
      <t>ツイカ</t>
    </rPh>
    <rPh sb="8" eb="10">
      <t>トウシャ</t>
    </rPh>
    <rPh sb="10" eb="12">
      <t>セキニン</t>
    </rPh>
    <rPh sb="13" eb="15">
      <t>ジョウケン</t>
    </rPh>
    <rPh sb="15" eb="17">
      <t>コウリョ</t>
    </rPh>
    <phoneticPr fontId="3"/>
  </si>
  <si>
    <t>仕様変更・追加_当社責任・考慮もれ</t>
    <rPh sb="0" eb="2">
      <t>シヨウ</t>
    </rPh>
    <rPh sb="2" eb="4">
      <t>ヘンコウ</t>
    </rPh>
    <rPh sb="5" eb="7">
      <t>ツイカ</t>
    </rPh>
    <rPh sb="8" eb="10">
      <t>トウシャ</t>
    </rPh>
    <rPh sb="10" eb="12">
      <t>セキニン</t>
    </rPh>
    <rPh sb="13" eb="15">
      <t>コウリョ</t>
    </rPh>
    <phoneticPr fontId="3"/>
  </si>
  <si>
    <t>統一化対策</t>
    <rPh sb="0" eb="2">
      <t>トウイツ</t>
    </rPh>
    <rPh sb="2" eb="3">
      <t>カ</t>
    </rPh>
    <rPh sb="3" eb="5">
      <t>タイサク</t>
    </rPh>
    <phoneticPr fontId="3"/>
  </si>
  <si>
    <t>24-1</t>
    <phoneticPr fontId="3"/>
  </si>
  <si>
    <t>拡張性対策</t>
    <rPh sb="0" eb="2">
      <t>カクチョウ</t>
    </rPh>
    <rPh sb="2" eb="3">
      <t>セイ</t>
    </rPh>
    <rPh sb="3" eb="5">
      <t>タイサク</t>
    </rPh>
    <phoneticPr fontId="3"/>
  </si>
  <si>
    <t>24-2</t>
    <phoneticPr fontId="3"/>
  </si>
  <si>
    <t>性能向上対策</t>
    <rPh sb="0" eb="2">
      <t>セイノウ</t>
    </rPh>
    <rPh sb="2" eb="4">
      <t>コウジョウ</t>
    </rPh>
    <rPh sb="4" eb="6">
      <t>タイサク</t>
    </rPh>
    <phoneticPr fontId="3"/>
  </si>
  <si>
    <t>24-3</t>
    <phoneticPr fontId="3"/>
  </si>
  <si>
    <t>操作性向上対策</t>
    <rPh sb="0" eb="2">
      <t>ソウサ</t>
    </rPh>
    <rPh sb="2" eb="3">
      <t>セイ</t>
    </rPh>
    <rPh sb="3" eb="5">
      <t>コウジョウ</t>
    </rPh>
    <rPh sb="5" eb="7">
      <t>タイサク</t>
    </rPh>
    <phoneticPr fontId="3"/>
  </si>
  <si>
    <t>24-4</t>
    <phoneticPr fontId="3"/>
  </si>
  <si>
    <t>関連修正</t>
    <rPh sb="0" eb="2">
      <t>カンレン</t>
    </rPh>
    <rPh sb="2" eb="4">
      <t>シュウセイ</t>
    </rPh>
    <phoneticPr fontId="3"/>
  </si>
  <si>
    <t>ソフト設計問題</t>
    <rPh sb="3" eb="5">
      <t>セッケイ</t>
    </rPh>
    <rPh sb="5" eb="7">
      <t>モンダイ</t>
    </rPh>
    <phoneticPr fontId="3"/>
  </si>
  <si>
    <t>処理改良</t>
    <rPh sb="0" eb="2">
      <t>ショリ</t>
    </rPh>
    <rPh sb="2" eb="4">
      <t>カイリョウ</t>
    </rPh>
    <phoneticPr fontId="3"/>
  </si>
  <si>
    <t>仕様解釈ﾐｽ</t>
    <rPh sb="0" eb="2">
      <t>シヨウ</t>
    </rPh>
    <rPh sb="2" eb="4">
      <t>カイシャク</t>
    </rPh>
    <phoneticPr fontId="3"/>
  </si>
  <si>
    <t>機能もれ</t>
    <rPh sb="0" eb="2">
      <t>キノウ</t>
    </rPh>
    <phoneticPr fontId="3"/>
  </si>
  <si>
    <t>33-1</t>
    <phoneticPr fontId="3"/>
  </si>
  <si>
    <t>処理方式誤り</t>
    <rPh sb="0" eb="2">
      <t>ショリ</t>
    </rPh>
    <rPh sb="2" eb="4">
      <t>ホウシキ</t>
    </rPh>
    <rPh sb="4" eb="5">
      <t>アヤマ</t>
    </rPh>
    <phoneticPr fontId="3"/>
  </si>
  <si>
    <t>33-3</t>
    <phoneticPr fontId="3"/>
  </si>
  <si>
    <t>修正誤り</t>
    <rPh sb="0" eb="2">
      <t>シュウセイ</t>
    </rPh>
    <rPh sb="2" eb="3">
      <t>アヤマ</t>
    </rPh>
    <phoneticPr fontId="3"/>
  </si>
  <si>
    <t>ﾌﾟﾛｸﾞﾗﾑ間ｲﾝﾀｰﾌｪｰｽﾐｽ</t>
    <rPh sb="7" eb="8">
      <t>カン</t>
    </rPh>
    <phoneticPr fontId="3"/>
  </si>
  <si>
    <t>35-1</t>
    <phoneticPr fontId="3"/>
  </si>
  <si>
    <t>ｻﾌﾞﾌﾟﾛｸﾞﾗﾑ構成変更</t>
    <rPh sb="10" eb="12">
      <t>コウセイ</t>
    </rPh>
    <rPh sb="12" eb="14">
      <t>ヘンコウ</t>
    </rPh>
    <phoneticPr fontId="3"/>
  </si>
  <si>
    <t>35-2</t>
    <phoneticPr fontId="3"/>
  </si>
  <si>
    <t>関数間ｲﾝﾀｰﾌｪｰｽﾐｽ</t>
    <rPh sb="0" eb="2">
      <t>カンスウ</t>
    </rPh>
    <rPh sb="2" eb="3">
      <t>カン</t>
    </rPh>
    <phoneticPr fontId="3"/>
  </si>
  <si>
    <t>36-1</t>
    <phoneticPr fontId="3"/>
  </si>
  <si>
    <t>関数構成変更</t>
    <rPh sb="0" eb="2">
      <t>カンスウ</t>
    </rPh>
    <rPh sb="2" eb="4">
      <t>コウセイ</t>
    </rPh>
    <rPh sb="4" eb="6">
      <t>ヘンコウ</t>
    </rPh>
    <phoneticPr fontId="3"/>
  </si>
  <si>
    <t>36-2</t>
    <phoneticPr fontId="3"/>
  </si>
  <si>
    <t>関数名変更</t>
    <rPh sb="0" eb="2">
      <t>カンスウ</t>
    </rPh>
    <rPh sb="2" eb="3">
      <t>メイ</t>
    </rPh>
    <rPh sb="3" eb="5">
      <t>ヘンコウ</t>
    </rPh>
    <phoneticPr fontId="3"/>
  </si>
  <si>
    <t>36-3</t>
    <phoneticPr fontId="3"/>
  </si>
  <si>
    <t>ﾃﾞｰﾀ仕様・定義誤り</t>
    <rPh sb="4" eb="6">
      <t>シヨウ</t>
    </rPh>
    <rPh sb="7" eb="9">
      <t>テイギ</t>
    </rPh>
    <rPh sb="9" eb="10">
      <t>アヤマ</t>
    </rPh>
    <phoneticPr fontId="3"/>
  </si>
  <si>
    <t>命名規約違反</t>
    <rPh sb="0" eb="2">
      <t>メイメイ</t>
    </rPh>
    <rPh sb="2" eb="4">
      <t>キヤク</t>
    </rPh>
    <rPh sb="4" eb="6">
      <t>イハン</t>
    </rPh>
    <phoneticPr fontId="3"/>
  </si>
  <si>
    <t>ソフト製造問題</t>
    <rPh sb="3" eb="5">
      <t>セイゾウ</t>
    </rPh>
    <rPh sb="5" eb="7">
      <t>モンダイ</t>
    </rPh>
    <phoneticPr fontId="3"/>
  </si>
  <si>
    <t>ｺｰﾃﾞｨﾝｸﾞﾐｽ</t>
    <phoneticPr fontId="3"/>
  </si>
  <si>
    <t>ｺｰﾃﾞｨﾝｸﾞ規約違反</t>
    <rPh sb="8" eb="10">
      <t>キヤク</t>
    </rPh>
    <rPh sb="10" eb="12">
      <t>イハン</t>
    </rPh>
    <phoneticPr fontId="3"/>
  </si>
  <si>
    <t>修正ｺｰﾃﾞｨﾝｸﾞﾐｽ</t>
    <rPh sb="0" eb="2">
      <t>シュウセイ</t>
    </rPh>
    <phoneticPr fontId="3"/>
  </si>
  <si>
    <t>ドキュメント問題</t>
    <rPh sb="6" eb="8">
      <t>モンダイ</t>
    </rPh>
    <phoneticPr fontId="3"/>
  </si>
  <si>
    <t>設計書記述もれ</t>
    <rPh sb="0" eb="2">
      <t>セッケイ</t>
    </rPh>
    <rPh sb="2" eb="3">
      <t>ショ</t>
    </rPh>
    <rPh sb="3" eb="5">
      <t>キジュツ</t>
    </rPh>
    <phoneticPr fontId="3"/>
  </si>
  <si>
    <t>設計書記述誤り</t>
    <rPh sb="0" eb="2">
      <t>セッケイ</t>
    </rPh>
    <rPh sb="2" eb="3">
      <t>ショ</t>
    </rPh>
    <rPh sb="3" eb="5">
      <t>キジュツ</t>
    </rPh>
    <rPh sb="5" eb="6">
      <t>アヤマ</t>
    </rPh>
    <phoneticPr fontId="3"/>
  </si>
  <si>
    <t>ｺﾒﾝﾄ修正</t>
    <rPh sb="4" eb="6">
      <t>シュウセイ</t>
    </rPh>
    <phoneticPr fontId="3"/>
  </si>
  <si>
    <t>誤字・脱字</t>
    <rPh sb="0" eb="2">
      <t>ゴジ</t>
    </rPh>
    <rPh sb="3" eb="5">
      <t>ダツジ</t>
    </rPh>
    <phoneticPr fontId="3"/>
  </si>
  <si>
    <t>65-1</t>
    <phoneticPr fontId="3"/>
  </si>
  <si>
    <t>記述明確化</t>
    <rPh sb="0" eb="2">
      <t>キジュツ</t>
    </rPh>
    <rPh sb="2" eb="5">
      <t>メイカクカ</t>
    </rPh>
    <phoneticPr fontId="3"/>
  </si>
  <si>
    <t>65-2</t>
    <phoneticPr fontId="3"/>
  </si>
  <si>
    <t>ﾌｫｰﾏｯﾄ統一</t>
    <rPh sb="6" eb="8">
      <t>トウイツ</t>
    </rPh>
    <phoneticPr fontId="3"/>
  </si>
  <si>
    <t>65-3</t>
    <phoneticPr fontId="3"/>
  </si>
  <si>
    <r>
      <t>合計　　</t>
    </r>
    <r>
      <rPr>
        <sz val="8"/>
        <rFont val="ＭＳ Ｐゴシック"/>
        <family val="3"/>
        <charset val="128"/>
      </rPr>
      <t>()内累計</t>
    </r>
    <rPh sb="0" eb="2">
      <t>ゴウケイ</t>
    </rPh>
    <phoneticPr fontId="3"/>
  </si>
  <si>
    <t>-</t>
    <phoneticPr fontId="3"/>
  </si>
  <si>
    <t>DR名称（工程）</t>
    <rPh sb="2" eb="4">
      <t>メイショウ</t>
    </rPh>
    <rPh sb="5" eb="7">
      <t>コウテイ</t>
    </rPh>
    <phoneticPr fontId="3"/>
  </si>
  <si>
    <t>単位</t>
    <rPh sb="0" eb="2">
      <t>タンイ</t>
    </rPh>
    <phoneticPr fontId="3"/>
  </si>
  <si>
    <t>検出バグ数(目標)</t>
    <rPh sb="0" eb="2">
      <t>ケンシュツ</t>
    </rPh>
    <rPh sb="4" eb="5">
      <t>スウ</t>
    </rPh>
    <rPh sb="6" eb="8">
      <t>モクヒョウ</t>
    </rPh>
    <phoneticPr fontId="3"/>
  </si>
  <si>
    <t>レビュー工数(目標)</t>
    <rPh sb="4" eb="6">
      <t>コウスウ</t>
    </rPh>
    <rPh sb="7" eb="9">
      <t>モクヒョウ</t>
    </rPh>
    <phoneticPr fontId="3"/>
  </si>
  <si>
    <t>DRBFM_DR</t>
    <phoneticPr fontId="3"/>
  </si>
  <si>
    <t>Kstep</t>
    <phoneticPr fontId="3"/>
  </si>
  <si>
    <t>RA_DR</t>
    <phoneticPr fontId="3"/>
  </si>
  <si>
    <t>枚</t>
    <rPh sb="0" eb="1">
      <t>マイ</t>
    </rPh>
    <phoneticPr fontId="3"/>
  </si>
  <si>
    <t>SD_DR</t>
    <phoneticPr fontId="3"/>
  </si>
  <si>
    <t>PD_DR</t>
    <phoneticPr fontId="3"/>
  </si>
  <si>
    <t>MK_DR</t>
    <phoneticPr fontId="3"/>
  </si>
  <si>
    <t>CT項目DR</t>
    <rPh sb="2" eb="4">
      <t>コウモク</t>
    </rPh>
    <phoneticPr fontId="3"/>
  </si>
  <si>
    <t>CT結果DR</t>
    <rPh sb="2" eb="4">
      <t>ケッカ</t>
    </rPh>
    <phoneticPr fontId="3"/>
  </si>
  <si>
    <t>IT項目DR</t>
    <rPh sb="2" eb="4">
      <t>コウモク</t>
    </rPh>
    <phoneticPr fontId="3"/>
  </si>
  <si>
    <t>IT結果DR</t>
    <phoneticPr fontId="3"/>
  </si>
  <si>
    <t>ST項目DR</t>
    <rPh sb="2" eb="4">
      <t>コウモク</t>
    </rPh>
    <phoneticPr fontId="3"/>
  </si>
  <si>
    <t>ST結果DR</t>
    <rPh sb="2" eb="4">
      <t>ケッカ</t>
    </rPh>
    <phoneticPr fontId="3"/>
  </si>
  <si>
    <t>DR議事録兼フォロー表（2/2）</t>
    <rPh sb="2" eb="5">
      <t>ギジロク</t>
    </rPh>
    <rPh sb="5" eb="6">
      <t>ケン</t>
    </rPh>
    <phoneticPr fontId="3"/>
  </si>
  <si>
    <t>プロジェクト名：</t>
    <rPh sb="6" eb="7">
      <t>メイ</t>
    </rPh>
    <phoneticPr fontId="3"/>
  </si>
  <si>
    <t>※2</t>
    <phoneticPr fontId="3"/>
  </si>
  <si>
    <t>○</t>
    <phoneticPr fontId="3"/>
  </si>
  <si>
    <t>：対処結果で問題無し(本ステップで全て解決)</t>
    <rPh sb="1" eb="3">
      <t>タイショ</t>
    </rPh>
    <rPh sb="3" eb="5">
      <t>ケッカ</t>
    </rPh>
    <rPh sb="6" eb="8">
      <t>モンダイ</t>
    </rPh>
    <rPh sb="8" eb="9">
      <t>ナ</t>
    </rPh>
    <rPh sb="11" eb="12">
      <t>ホン</t>
    </rPh>
    <rPh sb="17" eb="18">
      <t>スベ</t>
    </rPh>
    <rPh sb="19" eb="21">
      <t>カイケツ</t>
    </rPh>
    <phoneticPr fontId="3"/>
  </si>
  <si>
    <t>レビュー対象名：</t>
    <rPh sb="4" eb="6">
      <t>タイショウ</t>
    </rPh>
    <rPh sb="6" eb="7">
      <t>メイ</t>
    </rPh>
    <phoneticPr fontId="3"/>
  </si>
  <si>
    <t>△</t>
    <phoneticPr fontId="3"/>
  </si>
  <si>
    <t>：対処結果はOKだが、織込みが次ステップ以降となる。</t>
    <rPh sb="1" eb="3">
      <t>タイショ</t>
    </rPh>
    <rPh sb="3" eb="5">
      <t>ケッカ</t>
    </rPh>
    <rPh sb="11" eb="12">
      <t>オ</t>
    </rPh>
    <rPh sb="12" eb="13">
      <t>コ</t>
    </rPh>
    <rPh sb="15" eb="16">
      <t>ジ</t>
    </rPh>
    <rPh sb="20" eb="22">
      <t>イコウ</t>
    </rPh>
    <phoneticPr fontId="3"/>
  </si>
  <si>
    <t>×</t>
    <phoneticPr fontId="3"/>
  </si>
  <si>
    <t>：対処結果に問題有り。</t>
    <rPh sb="1" eb="3">
      <t>タイショ</t>
    </rPh>
    <rPh sb="3" eb="5">
      <t>ケッカ</t>
    </rPh>
    <rPh sb="6" eb="8">
      <t>モンダイ</t>
    </rPh>
    <rPh sb="8" eb="9">
      <t>ア</t>
    </rPh>
    <phoneticPr fontId="3"/>
  </si>
  <si>
    <t>№</t>
    <phoneticPr fontId="3"/>
  </si>
  <si>
    <t>原因分類</t>
    <rPh sb="0" eb="2">
      <t>ゲンイン</t>
    </rPh>
    <rPh sb="2" eb="4">
      <t>ブンルイ</t>
    </rPh>
    <phoneticPr fontId="3"/>
  </si>
  <si>
    <t>指摘者</t>
    <rPh sb="0" eb="2">
      <t>シテキ</t>
    </rPh>
    <rPh sb="2" eb="3">
      <t>シャ</t>
    </rPh>
    <phoneticPr fontId="3"/>
  </si>
  <si>
    <t>実施
予定日</t>
    <rPh sb="0" eb="2">
      <t>ジッシ</t>
    </rPh>
    <rPh sb="3" eb="5">
      <t>ヨテイ</t>
    </rPh>
    <rPh sb="5" eb="6">
      <t>ヒ</t>
    </rPh>
    <phoneticPr fontId="3"/>
  </si>
  <si>
    <t>実施
予定者</t>
    <rPh sb="0" eb="2">
      <t>ジッシ</t>
    </rPh>
    <rPh sb="3" eb="5">
      <t>ヨテイ</t>
    </rPh>
    <rPh sb="5" eb="6">
      <t>シャ</t>
    </rPh>
    <phoneticPr fontId="3"/>
  </si>
  <si>
    <t>テン
担当者</t>
    <rPh sb="3" eb="5">
      <t>タントウ</t>
    </rPh>
    <rPh sb="5" eb="6">
      <t>シャ</t>
    </rPh>
    <phoneticPr fontId="3"/>
  </si>
  <si>
    <t>対処結果</t>
    <rPh sb="0" eb="2">
      <t>タイショ</t>
    </rPh>
    <rPh sb="2" eb="4">
      <t>ケッカ</t>
    </rPh>
    <phoneticPr fontId="3"/>
  </si>
  <si>
    <t>処置種別</t>
    <rPh sb="0" eb="2">
      <t>ショチ</t>
    </rPh>
    <rPh sb="2" eb="4">
      <t>シュベツ</t>
    </rPh>
    <phoneticPr fontId="3"/>
  </si>
  <si>
    <t>混入工程</t>
    <phoneticPr fontId="3"/>
  </si>
  <si>
    <t>発見すべき工程</t>
    <phoneticPr fontId="3"/>
  </si>
  <si>
    <t>要因分類1</t>
    <phoneticPr fontId="3"/>
  </si>
  <si>
    <t>要因分類2</t>
    <phoneticPr fontId="3"/>
  </si>
  <si>
    <t>実施者</t>
    <rPh sb="0" eb="2">
      <t>ジッシ</t>
    </rPh>
    <rPh sb="2" eb="3">
      <t>シャ</t>
    </rPh>
    <phoneticPr fontId="3"/>
  </si>
  <si>
    <t>実施日</t>
    <rPh sb="0" eb="3">
      <t>ジッシビ</t>
    </rPh>
    <phoneticPr fontId="3"/>
  </si>
  <si>
    <t>指摘者確認結果</t>
    <rPh sb="0" eb="2">
      <t>シテキ</t>
    </rPh>
    <rPh sb="2" eb="3">
      <t>シャ</t>
    </rPh>
    <rPh sb="3" eb="5">
      <t>カクニン</t>
    </rPh>
    <rPh sb="5" eb="7">
      <t>ケッカ</t>
    </rPh>
    <phoneticPr fontId="3"/>
  </si>
  <si>
    <t>テン確認結果</t>
    <rPh sb="2" eb="4">
      <t>カクニン</t>
    </rPh>
    <rPh sb="4" eb="6">
      <t>ケッカ</t>
    </rPh>
    <phoneticPr fontId="3"/>
  </si>
  <si>
    <r>
      <t>判断</t>
    </r>
    <r>
      <rPr>
        <sz val="9"/>
        <rFont val="ＭＳ Ｐゴシック"/>
        <family val="3"/>
        <charset val="128"/>
      </rPr>
      <t>※2</t>
    </r>
    <rPh sb="0" eb="2">
      <t>ハンダン</t>
    </rPh>
    <phoneticPr fontId="3"/>
  </si>
  <si>
    <t>サイン</t>
    <phoneticPr fontId="3"/>
  </si>
  <si>
    <t>仕様分析不足</t>
    <rPh sb="0" eb="2">
      <t>シヨウ</t>
    </rPh>
    <rPh sb="2" eb="4">
      <t>ブンセキ</t>
    </rPh>
    <rPh sb="4" eb="6">
      <t>フソク</t>
    </rPh>
    <phoneticPr fontId="3"/>
  </si>
  <si>
    <t>システム設計ミス</t>
    <rPh sb="4" eb="6">
      <t>セッケイ</t>
    </rPh>
    <phoneticPr fontId="3"/>
  </si>
  <si>
    <t>モジュール設計ミス</t>
    <rPh sb="5" eb="7">
      <t>セッケイ</t>
    </rPh>
    <phoneticPr fontId="3"/>
  </si>
  <si>
    <t>実装ﾐｽ_設計書記載有り</t>
    <rPh sb="0" eb="2">
      <t>ジッソウ</t>
    </rPh>
    <rPh sb="5" eb="7">
      <t>セッケイ</t>
    </rPh>
    <rPh sb="7" eb="8">
      <t>ショ</t>
    </rPh>
    <rPh sb="8" eb="10">
      <t>キサイ</t>
    </rPh>
    <rPh sb="10" eb="11">
      <t>ア</t>
    </rPh>
    <phoneticPr fontId="3"/>
  </si>
  <si>
    <t>実装ﾐｽ_設計書記載無し</t>
    <rPh sb="10" eb="11">
      <t>ナ</t>
    </rPh>
    <phoneticPr fontId="3"/>
  </si>
  <si>
    <t>評価ﾐｽ</t>
    <rPh sb="0" eb="2">
      <t>ヒョウカ</t>
    </rPh>
    <phoneticPr fontId="3"/>
  </si>
  <si>
    <t>評価漏れ_仕様不守</t>
    <rPh sb="0" eb="2">
      <t>ヒョウカ</t>
    </rPh>
    <rPh sb="2" eb="3">
      <t>モ</t>
    </rPh>
    <rPh sb="5" eb="7">
      <t>シヨウ</t>
    </rPh>
    <rPh sb="7" eb="8">
      <t>フ</t>
    </rPh>
    <rPh sb="8" eb="9">
      <t>シュ</t>
    </rPh>
    <phoneticPr fontId="3"/>
  </si>
  <si>
    <t>仕様確認漏れ</t>
    <rPh sb="0" eb="2">
      <t>シヨウ</t>
    </rPh>
    <rPh sb="2" eb="4">
      <t>カクニン</t>
    </rPh>
    <rPh sb="4" eb="5">
      <t>モ</t>
    </rPh>
    <phoneticPr fontId="3"/>
  </si>
  <si>
    <t>混入工程</t>
    <rPh sb="0" eb="2">
      <t>コンニュウ</t>
    </rPh>
    <rPh sb="2" eb="4">
      <t>コウテイ</t>
    </rPh>
    <phoneticPr fontId="3"/>
  </si>
  <si>
    <t>暗黙仕様に気付かず（動作条件）</t>
    <rPh sb="10" eb="12">
      <t>ドウサ</t>
    </rPh>
    <rPh sb="12" eb="14">
      <t>ジョウケン</t>
    </rPh>
    <phoneticPr fontId="3"/>
  </si>
  <si>
    <t>仕様書の展開漏れ</t>
    <rPh sb="0" eb="3">
      <t>シヨウショ</t>
    </rPh>
    <rPh sb="4" eb="6">
      <t>テンカイ</t>
    </rPh>
    <rPh sb="6" eb="7">
      <t>モ</t>
    </rPh>
    <phoneticPr fontId="3"/>
  </si>
  <si>
    <t>暗黙の条件考慮不足</t>
    <rPh sb="0" eb="2">
      <t>アンモク</t>
    </rPh>
    <rPh sb="3" eb="5">
      <t>ジョウケン</t>
    </rPh>
    <rPh sb="5" eb="7">
      <t>コウリョ</t>
    </rPh>
    <rPh sb="7" eb="9">
      <t>ブソク</t>
    </rPh>
    <phoneticPr fontId="3"/>
  </si>
  <si>
    <t>異常条件の想定不足</t>
    <rPh sb="0" eb="2">
      <t>イジョウ</t>
    </rPh>
    <rPh sb="2" eb="4">
      <t>ジョウケン</t>
    </rPh>
    <rPh sb="5" eb="7">
      <t>ソウテイ</t>
    </rPh>
    <rPh sb="7" eb="9">
      <t>フソク</t>
    </rPh>
    <phoneticPr fontId="3"/>
  </si>
  <si>
    <t>数値入力</t>
  </si>
  <si>
    <t>前提条件設定誤り</t>
    <rPh sb="6" eb="7">
      <t>アヤマ</t>
    </rPh>
    <phoneticPr fontId="3"/>
  </si>
  <si>
    <t>評価項目の抽出漏れ</t>
    <rPh sb="0" eb="2">
      <t>ヒョウカ</t>
    </rPh>
    <rPh sb="2" eb="4">
      <t>コウモク</t>
    </rPh>
    <rPh sb="5" eb="7">
      <t>チュウシュツ</t>
    </rPh>
    <rPh sb="7" eb="8">
      <t>モ</t>
    </rPh>
    <phoneticPr fontId="3"/>
  </si>
  <si>
    <t>仕様の読み飛ばし</t>
    <rPh sb="0" eb="2">
      <t>シヨウ</t>
    </rPh>
    <rPh sb="3" eb="4">
      <t>ヨ</t>
    </rPh>
    <rPh sb="5" eb="6">
      <t>ト</t>
    </rPh>
    <phoneticPr fontId="3"/>
  </si>
  <si>
    <t>仕様の穴に気付かず（動作条件）</t>
    <phoneticPr fontId="3"/>
  </si>
  <si>
    <t>仕様誤記</t>
    <rPh sb="0" eb="2">
      <t>シヨウ</t>
    </rPh>
    <rPh sb="2" eb="4">
      <t>ゴキ</t>
    </rPh>
    <phoneticPr fontId="3"/>
  </si>
  <si>
    <t>暗黙の処理考慮不足</t>
    <rPh sb="0" eb="2">
      <t>アンモク</t>
    </rPh>
    <rPh sb="3" eb="5">
      <t>ショリ</t>
    </rPh>
    <rPh sb="5" eb="7">
      <t>コウリョ</t>
    </rPh>
    <rPh sb="7" eb="9">
      <t>フソク</t>
    </rPh>
    <phoneticPr fontId="3"/>
  </si>
  <si>
    <t>状態の決め打ち</t>
    <rPh sb="0" eb="2">
      <t>ジョウタイ</t>
    </rPh>
    <rPh sb="3" eb="4">
      <t>キ</t>
    </rPh>
    <rPh sb="5" eb="6">
      <t>ウ</t>
    </rPh>
    <phoneticPr fontId="3"/>
  </si>
  <si>
    <t>論理判定</t>
    <phoneticPr fontId="3"/>
  </si>
  <si>
    <t>評価手順ミス</t>
    <phoneticPr fontId="3"/>
  </si>
  <si>
    <t>仕様変更時の評価仕様見直し漏れ</t>
    <rPh sb="0" eb="2">
      <t>シヨウ</t>
    </rPh>
    <rPh sb="2" eb="4">
      <t>ヘンコウ</t>
    </rPh>
    <rPh sb="4" eb="5">
      <t>ジ</t>
    </rPh>
    <rPh sb="6" eb="8">
      <t>ヒョウカ</t>
    </rPh>
    <rPh sb="8" eb="10">
      <t>シヨウ</t>
    </rPh>
    <rPh sb="10" eb="12">
      <t>ミナオ</t>
    </rPh>
    <rPh sb="13" eb="14">
      <t>モ</t>
    </rPh>
    <phoneticPr fontId="3"/>
  </si>
  <si>
    <t>仕様変更に気付かず</t>
    <rPh sb="0" eb="2">
      <t>シヨウ</t>
    </rPh>
    <rPh sb="2" eb="4">
      <t>ヘンコウ</t>
    </rPh>
    <rPh sb="5" eb="7">
      <t>キヅ</t>
    </rPh>
    <phoneticPr fontId="3"/>
  </si>
  <si>
    <t>仕様の穴に気付かず（動作パターン）</t>
    <phoneticPr fontId="3"/>
  </si>
  <si>
    <t>性能要件確認不足</t>
    <rPh sb="0" eb="2">
      <t>セイノウ</t>
    </rPh>
    <rPh sb="2" eb="4">
      <t>ヨウケン</t>
    </rPh>
    <rPh sb="4" eb="6">
      <t>カクニン</t>
    </rPh>
    <rPh sb="6" eb="8">
      <t>ブソク</t>
    </rPh>
    <phoneticPr fontId="3"/>
  </si>
  <si>
    <t>シーケンスの決め打ち</t>
    <rPh sb="6" eb="7">
      <t>キ</t>
    </rPh>
    <rPh sb="8" eb="9">
      <t>ウ</t>
    </rPh>
    <phoneticPr fontId="3"/>
  </si>
  <si>
    <t>ポインタの扱い</t>
  </si>
  <si>
    <t>判定条件誤り</t>
    <phoneticPr fontId="3"/>
  </si>
  <si>
    <t>評価結果の判断基準誤り</t>
    <rPh sb="0" eb="2">
      <t>ヒョウカ</t>
    </rPh>
    <rPh sb="2" eb="4">
      <t>ケッカ</t>
    </rPh>
    <rPh sb="5" eb="7">
      <t>ハンダン</t>
    </rPh>
    <rPh sb="7" eb="9">
      <t>キジュン</t>
    </rPh>
    <rPh sb="9" eb="10">
      <t>アヤマ</t>
    </rPh>
    <phoneticPr fontId="3"/>
  </si>
  <si>
    <t>仕様の理解不足</t>
    <rPh sb="0" eb="2">
      <t>シヨウ</t>
    </rPh>
    <rPh sb="3" eb="5">
      <t>リカイ</t>
    </rPh>
    <rPh sb="5" eb="7">
      <t>ブソク</t>
    </rPh>
    <phoneticPr fontId="3"/>
  </si>
  <si>
    <t>異常条件の分類不足</t>
    <rPh sb="0" eb="2">
      <t>イジョウ</t>
    </rPh>
    <rPh sb="2" eb="4">
      <t>ジョウケン</t>
    </rPh>
    <rPh sb="5" eb="7">
      <t>ブンルイ</t>
    </rPh>
    <rPh sb="7" eb="9">
      <t>フソク</t>
    </rPh>
    <phoneticPr fontId="3"/>
  </si>
  <si>
    <t>ロック発生ケースの抽出不足</t>
    <rPh sb="3" eb="5">
      <t>ハッセイ</t>
    </rPh>
    <rPh sb="9" eb="11">
      <t>チュウシュツ</t>
    </rPh>
    <phoneticPr fontId="3"/>
  </si>
  <si>
    <t>暗黙の条件（正常）の考慮漏れ</t>
    <rPh sb="0" eb="2">
      <t>アンモク</t>
    </rPh>
    <rPh sb="6" eb="8">
      <t>セイジョウ</t>
    </rPh>
    <rPh sb="10" eb="12">
      <t>コウリョ</t>
    </rPh>
    <rPh sb="12" eb="13">
      <t>モ</t>
    </rPh>
    <phoneticPr fontId="3"/>
  </si>
  <si>
    <t>戻り値の扱い</t>
  </si>
  <si>
    <t>評価環境作成ミス</t>
    <phoneticPr fontId="3"/>
  </si>
  <si>
    <t>評価方法の誤り</t>
    <rPh sb="0" eb="2">
      <t>ヒョウカ</t>
    </rPh>
    <rPh sb="2" eb="4">
      <t>ホウホウ</t>
    </rPh>
    <rPh sb="5" eb="6">
      <t>アヤマ</t>
    </rPh>
    <phoneticPr fontId="3"/>
  </si>
  <si>
    <t>数値の違い等を勝手に仕様誤記と判断した</t>
    <rPh sb="0" eb="2">
      <t>スウチ</t>
    </rPh>
    <rPh sb="3" eb="4">
      <t>チガ</t>
    </rPh>
    <rPh sb="5" eb="6">
      <t>ナド</t>
    </rPh>
    <rPh sb="7" eb="9">
      <t>カッテ</t>
    </rPh>
    <rPh sb="10" eb="12">
      <t>シヨウ</t>
    </rPh>
    <rPh sb="12" eb="14">
      <t>ゴキ</t>
    </rPh>
    <rPh sb="15" eb="17">
      <t>ハンダン</t>
    </rPh>
    <phoneticPr fontId="3"/>
  </si>
  <si>
    <t>暗黙仕様に気付かず（過去互換）</t>
    <phoneticPr fontId="3"/>
  </si>
  <si>
    <t>ロック回避処理の設計不足</t>
    <rPh sb="3" eb="5">
      <t>カイヒ</t>
    </rPh>
    <rPh sb="5" eb="7">
      <t>ショリ</t>
    </rPh>
    <rPh sb="8" eb="10">
      <t>セッケイ</t>
    </rPh>
    <phoneticPr fontId="3"/>
  </si>
  <si>
    <t>暗黙の条件考慮不足</t>
    <phoneticPr fontId="3"/>
  </si>
  <si>
    <t>範囲判定</t>
    <phoneticPr fontId="3"/>
  </si>
  <si>
    <t>あいまいな記述を勝手に解釈した</t>
    <rPh sb="5" eb="7">
      <t>キジュツ</t>
    </rPh>
    <rPh sb="8" eb="10">
      <t>カッテ</t>
    </rPh>
    <rPh sb="11" eb="13">
      <t>カイシャク</t>
    </rPh>
    <phoneticPr fontId="3"/>
  </si>
  <si>
    <t>暗黙仕様に気付かず（過去不具合対応）</t>
    <rPh sb="12" eb="15">
      <t>フグアイ</t>
    </rPh>
    <rPh sb="15" eb="17">
      <t>タイオウ</t>
    </rPh>
    <phoneticPr fontId="3"/>
  </si>
  <si>
    <t>復帰処理の設計不足</t>
    <rPh sb="0" eb="2">
      <t>フッキ</t>
    </rPh>
    <rPh sb="2" eb="4">
      <t>ショリ</t>
    </rPh>
    <rPh sb="5" eb="7">
      <t>セッケイ</t>
    </rPh>
    <rPh sb="7" eb="9">
      <t>フソク</t>
    </rPh>
    <phoneticPr fontId="3"/>
  </si>
  <si>
    <t>判断条件の考慮漏れ</t>
    <phoneticPr fontId="3"/>
  </si>
  <si>
    <t>演算順序誤り</t>
    <rPh sb="0" eb="2">
      <t>エンザン</t>
    </rPh>
    <rPh sb="2" eb="4">
      <t>ジュンジョ</t>
    </rPh>
    <rPh sb="4" eb="5">
      <t>アヤマ</t>
    </rPh>
    <phoneticPr fontId="3"/>
  </si>
  <si>
    <t>仕様書の存在認知漏れ</t>
    <rPh sb="0" eb="2">
      <t>シヨウ</t>
    </rPh>
    <rPh sb="2" eb="3">
      <t>ショ</t>
    </rPh>
    <rPh sb="4" eb="6">
      <t>ソンザイ</t>
    </rPh>
    <rPh sb="6" eb="8">
      <t>ニンチ</t>
    </rPh>
    <rPh sb="8" eb="9">
      <t>モ</t>
    </rPh>
    <phoneticPr fontId="3"/>
  </si>
  <si>
    <t>処理内容の決め打ち（遷移先の限定など）</t>
    <rPh sb="0" eb="2">
      <t>ショリ</t>
    </rPh>
    <rPh sb="2" eb="4">
      <t>ナイヨウ</t>
    </rPh>
    <rPh sb="5" eb="6">
      <t>キ</t>
    </rPh>
    <rPh sb="7" eb="8">
      <t>ウ</t>
    </rPh>
    <rPh sb="10" eb="12">
      <t>センイ</t>
    </rPh>
    <rPh sb="12" eb="13">
      <t>サキ</t>
    </rPh>
    <rPh sb="14" eb="16">
      <t>ゲンテイ</t>
    </rPh>
    <phoneticPr fontId="3"/>
  </si>
  <si>
    <t>桁落ち</t>
    <rPh sb="0" eb="1">
      <t>ケタ</t>
    </rPh>
    <rPh sb="1" eb="2">
      <t>オ</t>
    </rPh>
    <phoneticPr fontId="3"/>
  </si>
  <si>
    <t>仕様書間の矛盾に気づかず</t>
    <rPh sb="0" eb="2">
      <t>シヨウ</t>
    </rPh>
    <rPh sb="2" eb="3">
      <t>ショ</t>
    </rPh>
    <rPh sb="3" eb="4">
      <t>カン</t>
    </rPh>
    <rPh sb="5" eb="7">
      <t>ムジュン</t>
    </rPh>
    <rPh sb="8" eb="9">
      <t>キ</t>
    </rPh>
    <phoneticPr fontId="3"/>
  </si>
  <si>
    <t>処理内容の認識ずれ（単独）</t>
    <phoneticPr fontId="3"/>
  </si>
  <si>
    <t>アドレス計算誤り</t>
    <rPh sb="4" eb="5">
      <t>ケイ</t>
    </rPh>
    <rPh sb="5" eb="6">
      <t>ザン</t>
    </rPh>
    <rPh sb="6" eb="7">
      <t>アヤマ</t>
    </rPh>
    <phoneticPr fontId="3"/>
  </si>
  <si>
    <t>※DRフォロー表(1)02版シートの混入工程の文字列と一致させる事</t>
    <rPh sb="7" eb="8">
      <t>ヒョウ</t>
    </rPh>
    <rPh sb="13" eb="14">
      <t>ハン</t>
    </rPh>
    <rPh sb="18" eb="20">
      <t>コンニュウ</t>
    </rPh>
    <rPh sb="20" eb="22">
      <t>コウテイ</t>
    </rPh>
    <rPh sb="23" eb="26">
      <t>モジレツ</t>
    </rPh>
    <rPh sb="27" eb="29">
      <t>イッチ</t>
    </rPh>
    <rPh sb="32" eb="33">
      <t>コト</t>
    </rPh>
    <phoneticPr fontId="3"/>
  </si>
  <si>
    <t>詳細仕様確認漏れ（不足機能仕様）</t>
    <rPh sb="6" eb="7">
      <t>モ</t>
    </rPh>
    <rPh sb="9" eb="11">
      <t>フソク</t>
    </rPh>
    <rPh sb="11" eb="13">
      <t>キノウ</t>
    </rPh>
    <rPh sb="13" eb="15">
      <t>シヨウ</t>
    </rPh>
    <phoneticPr fontId="3"/>
  </si>
  <si>
    <t>処理内容の認識ずれ（I/Fミス）</t>
    <phoneticPr fontId="3"/>
  </si>
  <si>
    <t>タスク優先度誤り</t>
    <rPh sb="3" eb="6">
      <t>ユウセンド</t>
    </rPh>
    <rPh sb="6" eb="7">
      <t>アヤマ</t>
    </rPh>
    <phoneticPr fontId="3"/>
  </si>
  <si>
    <t>詳細仕様確認漏れ（不足条件）</t>
    <rPh sb="0" eb="2">
      <t>ショウサイ</t>
    </rPh>
    <rPh sb="2" eb="4">
      <t>シヨウ</t>
    </rPh>
    <rPh sb="4" eb="6">
      <t>カクニン</t>
    </rPh>
    <rPh sb="6" eb="7">
      <t>モ</t>
    </rPh>
    <rPh sb="9" eb="11">
      <t>フソク</t>
    </rPh>
    <rPh sb="11" eb="13">
      <t>ジョウケン</t>
    </rPh>
    <phoneticPr fontId="3"/>
  </si>
  <si>
    <t>処理手順の考慮漏れ</t>
    <rPh sb="0" eb="2">
      <t>ショリ</t>
    </rPh>
    <rPh sb="2" eb="4">
      <t>テジュン</t>
    </rPh>
    <phoneticPr fontId="3"/>
  </si>
  <si>
    <t>スタック破壊</t>
    <rPh sb="4" eb="6">
      <t>ハカイ</t>
    </rPh>
    <phoneticPr fontId="3"/>
  </si>
  <si>
    <t>正式仕様確定時の見直し忘れ</t>
    <rPh sb="0" eb="2">
      <t>セイシキ</t>
    </rPh>
    <rPh sb="2" eb="4">
      <t>シヨウ</t>
    </rPh>
    <rPh sb="4" eb="6">
      <t>カクテイ</t>
    </rPh>
    <rPh sb="6" eb="7">
      <t>ジ</t>
    </rPh>
    <rPh sb="8" eb="10">
      <t>ミナオ</t>
    </rPh>
    <rPh sb="11" eb="12">
      <t>ワス</t>
    </rPh>
    <phoneticPr fontId="3"/>
  </si>
  <si>
    <t>フェール処理の不整合</t>
    <rPh sb="4" eb="6">
      <t>ショリ</t>
    </rPh>
    <rPh sb="7" eb="10">
      <t>フセイゴウ</t>
    </rPh>
    <phoneticPr fontId="3"/>
  </si>
  <si>
    <t>セマフォ解放忘れ</t>
    <rPh sb="4" eb="6">
      <t>カイホウ</t>
    </rPh>
    <rPh sb="6" eb="7">
      <t>ワス</t>
    </rPh>
    <phoneticPr fontId="3"/>
  </si>
  <si>
    <t>仕様の誤解釈</t>
    <rPh sb="0" eb="2">
      <t>シヨウ</t>
    </rPh>
    <rPh sb="3" eb="4">
      <t>ゴ</t>
    </rPh>
    <rPh sb="4" eb="6">
      <t>カイシャク</t>
    </rPh>
    <phoneticPr fontId="3"/>
  </si>
  <si>
    <t>動作制約の考慮漏れ</t>
    <rPh sb="0" eb="2">
      <t>ドウサ</t>
    </rPh>
    <phoneticPr fontId="3"/>
  </si>
  <si>
    <t>排他処理</t>
    <rPh sb="0" eb="2">
      <t>ハイタ</t>
    </rPh>
    <rPh sb="2" eb="4">
      <t>ショリ</t>
    </rPh>
    <phoneticPr fontId="3"/>
  </si>
  <si>
    <t>用語の誤解</t>
    <rPh sb="0" eb="2">
      <t>ヨウゴ</t>
    </rPh>
    <rPh sb="3" eb="5">
      <t>ゴカイ</t>
    </rPh>
    <phoneticPr fontId="3"/>
  </si>
  <si>
    <t>状態ずれ発生</t>
    <rPh sb="0" eb="2">
      <t>ジョウタイ</t>
    </rPh>
    <rPh sb="4" eb="6">
      <t>ハッセイ</t>
    </rPh>
    <phoneticPr fontId="3"/>
  </si>
  <si>
    <t>異常発生時の復帰処理誤り</t>
    <rPh sb="0" eb="2">
      <t>イジョウ</t>
    </rPh>
    <rPh sb="2" eb="4">
      <t>ハッセイ</t>
    </rPh>
    <rPh sb="4" eb="5">
      <t>ジ</t>
    </rPh>
    <rPh sb="6" eb="8">
      <t>フッキ</t>
    </rPh>
    <rPh sb="8" eb="10">
      <t>ショリ</t>
    </rPh>
    <rPh sb="10" eb="11">
      <t>アヤマ</t>
    </rPh>
    <phoneticPr fontId="3"/>
  </si>
  <si>
    <t>横展漏れ（コピペ関数）</t>
    <rPh sb="0" eb="1">
      <t>ヨコ</t>
    </rPh>
    <rPh sb="1" eb="2">
      <t>テン</t>
    </rPh>
    <rPh sb="2" eb="3">
      <t>モ</t>
    </rPh>
    <rPh sb="8" eb="10">
      <t>カンスウ</t>
    </rPh>
    <phoneticPr fontId="3"/>
  </si>
  <si>
    <t>横展漏れ（他機種）</t>
    <rPh sb="5" eb="8">
      <t>タキシュ</t>
    </rPh>
    <phoneticPr fontId="3"/>
  </si>
  <si>
    <t>実装忘れ</t>
    <rPh sb="0" eb="2">
      <t>ジッソウ</t>
    </rPh>
    <rPh sb="2" eb="3">
      <t>ワス</t>
    </rPh>
    <phoneticPr fontId="3"/>
  </si>
  <si>
    <t>実装方法間違い（コミュニケーションミス）</t>
    <rPh sb="0" eb="2">
      <t>ジッソウ</t>
    </rPh>
    <rPh sb="2" eb="4">
      <t>ホウホウ</t>
    </rPh>
    <rPh sb="4" eb="6">
      <t>マチガ</t>
    </rPh>
    <phoneticPr fontId="3"/>
  </si>
  <si>
    <t>処理変更による他タスク（他関数）動作異常</t>
    <rPh sb="0" eb="2">
      <t>ショリ</t>
    </rPh>
    <rPh sb="2" eb="4">
      <t>ヘンコウ</t>
    </rPh>
    <rPh sb="7" eb="8">
      <t>ホカ</t>
    </rPh>
    <rPh sb="12" eb="13">
      <t>ホカ</t>
    </rPh>
    <rPh sb="13" eb="15">
      <t>カンスウ</t>
    </rPh>
    <rPh sb="16" eb="18">
      <t>ドウサ</t>
    </rPh>
    <rPh sb="18" eb="20">
      <t>イジョウ</t>
    </rPh>
    <phoneticPr fontId="3"/>
  </si>
  <si>
    <t>初期化位置誤り</t>
    <rPh sb="0" eb="3">
      <t>ショキカ</t>
    </rPh>
    <rPh sb="3" eb="5">
      <t>イチ</t>
    </rPh>
    <rPh sb="5" eb="6">
      <t>アヤマ</t>
    </rPh>
    <phoneticPr fontId="3"/>
  </si>
  <si>
    <t>アルゴリズム誤り</t>
    <rPh sb="6" eb="7">
      <t>アヤマ</t>
    </rPh>
    <phoneticPr fontId="3"/>
  </si>
  <si>
    <t>仕様変更・追加_ﾕｰｻﾞ責任</t>
    <rPh sb="0" eb="2">
      <t>シヨウ</t>
    </rPh>
    <rPh sb="2" eb="4">
      <t>ヘンコウ</t>
    </rPh>
    <rPh sb="5" eb="7">
      <t>ツイカ</t>
    </rPh>
    <rPh sb="11" eb="13">
      <t>セキニン</t>
    </rPh>
    <phoneticPr fontId="3"/>
  </si>
  <si>
    <t>ｺｰﾃﾞｨﾝｸﾞﾐｽ</t>
  </si>
  <si>
    <t>バグ</t>
    <phoneticPr fontId="3"/>
  </si>
  <si>
    <t>変更</t>
    <rPh sb="0" eb="2">
      <t>ヘンコウ</t>
    </rPh>
    <phoneticPr fontId="3"/>
  </si>
  <si>
    <t>修正なし</t>
    <rPh sb="0" eb="2">
      <t>シュウセイ</t>
    </rPh>
    <phoneticPr fontId="3"/>
  </si>
  <si>
    <t xml:space="preserve">
[パートナー内部レビュー]
パートナーマネージャ</t>
    <phoneticPr fontId="3"/>
  </si>
  <si>
    <t>パートナー
リーダ</t>
    <phoneticPr fontId="3"/>
  </si>
  <si>
    <t>パートナー
担当</t>
    <rPh sb="6" eb="8">
      <t>タントウ</t>
    </rPh>
    <phoneticPr fontId="3"/>
  </si>
  <si>
    <t>TEN
課長</t>
    <rPh sb="4" eb="6">
      <t>カチョウ</t>
    </rPh>
    <phoneticPr fontId="3"/>
  </si>
  <si>
    <t>TEN
リーダ</t>
    <phoneticPr fontId="3"/>
  </si>
  <si>
    <t>TEN
担当</t>
    <rPh sb="4" eb="6">
      <t>タントウ</t>
    </rPh>
    <phoneticPr fontId="3"/>
  </si>
  <si>
    <t>[全体]
引数で使用されているmode/targetの区分は以下が正しいので修正すること。
mode  =&gt; USER/DIAG
target =&gt; USB/CD/DVD/CENTER</t>
    <rPh sb="1" eb="3">
      <t>ゼンタイ</t>
    </rPh>
    <rPh sb="5" eb="7">
      <t>ヒキスウ</t>
    </rPh>
    <rPh sb="8" eb="10">
      <t>シヨウ</t>
    </rPh>
    <rPh sb="27" eb="29">
      <t>クブン</t>
    </rPh>
    <rPh sb="30" eb="32">
      <t>イカ</t>
    </rPh>
    <rPh sb="33" eb="34">
      <t>タダ</t>
    </rPh>
    <rPh sb="38" eb="40">
      <t>シュウセイ</t>
    </rPh>
    <phoneticPr fontId="3"/>
  </si>
  <si>
    <t>伊藤</t>
    <rPh sb="0" eb="2">
      <t>イトウ</t>
    </rPh>
    <phoneticPr fontId="3"/>
  </si>
  <si>
    <t>指摘の通りに修正。</t>
    <rPh sb="0" eb="2">
      <t>シテキ</t>
    </rPh>
    <rPh sb="3" eb="4">
      <t>トオ</t>
    </rPh>
    <rPh sb="6" eb="8">
      <t>シュウセイ</t>
    </rPh>
    <phoneticPr fontId="3"/>
  </si>
  <si>
    <t>バグ</t>
  </si>
  <si>
    <t>PD</t>
  </si>
  <si>
    <t>判断条件の考慮漏れ</t>
  </si>
  <si>
    <t>○</t>
  </si>
  <si>
    <t>チェックシート】</t>
    <phoneticPr fontId="3"/>
  </si>
  <si>
    <t>抽出に使用した</t>
    <rPh sb="0" eb="2">
      <t>チュウシュツ</t>
    </rPh>
    <rPh sb="3" eb="5">
      <t>シヨウ</t>
    </rPh>
    <phoneticPr fontId="3"/>
  </si>
  <si>
    <t>【レビュー観点の</t>
    <rPh sb="5" eb="7">
      <t>カンテン</t>
    </rPh>
    <phoneticPr fontId="3"/>
  </si>
  <si>
    <t>その他（　　　　　　　　　　　　　　　　　　　　）</t>
    <rPh sb="2" eb="3">
      <t>タ</t>
    </rPh>
    <phoneticPr fontId="3"/>
  </si>
  <si>
    <t>ソフト評価指標（CT,IT,ST）</t>
    <rPh sb="3" eb="7">
      <t>ヒョウカシヒョウ</t>
    </rPh>
    <phoneticPr fontId="3"/>
  </si>
  <si>
    <t>設計書完成度チェックシート（SD,PD）</t>
    <rPh sb="3" eb="6">
      <t>カンセイド</t>
    </rPh>
    <phoneticPr fontId="3"/>
  </si>
  <si>
    <t>開始時間</t>
    <rPh sb="0" eb="2">
      <t>カイシ</t>
    </rPh>
    <rPh sb="2" eb="4">
      <t>ジカン</t>
    </rPh>
    <phoneticPr fontId="3"/>
  </si>
  <si>
    <t>終了時間</t>
    <rPh sb="0" eb="2">
      <t>シュウリョウ</t>
    </rPh>
    <rPh sb="2" eb="4">
      <t>ジカン</t>
    </rPh>
    <phoneticPr fontId="3"/>
  </si>
  <si>
    <t>#</t>
    <phoneticPr fontId="3"/>
  </si>
  <si>
    <t>①</t>
    <phoneticPr fontId="3"/>
  </si>
  <si>
    <t>②</t>
    <phoneticPr fontId="3"/>
  </si>
  <si>
    <t>③</t>
    <phoneticPr fontId="3"/>
  </si>
  <si>
    <t>④</t>
    <phoneticPr fontId="3"/>
  </si>
  <si>
    <t>⑤</t>
    <phoneticPr fontId="3"/>
  </si>
  <si>
    <t>⑥</t>
    <phoneticPr fontId="3"/>
  </si>
  <si>
    <t>⑦</t>
    <phoneticPr fontId="3"/>
  </si>
  <si>
    <t>⑧</t>
    <phoneticPr fontId="3"/>
  </si>
  <si>
    <t>⑨</t>
    <phoneticPr fontId="3"/>
  </si>
  <si>
    <t>⑩</t>
    <phoneticPr fontId="3"/>
  </si>
  <si>
    <t>⑪</t>
    <phoneticPr fontId="3"/>
  </si>
  <si>
    <t>⑫</t>
    <phoneticPr fontId="3"/>
  </si>
  <si>
    <t>⑬</t>
    <phoneticPr fontId="3"/>
  </si>
  <si>
    <t>⑭</t>
    <phoneticPr fontId="3"/>
  </si>
  <si>
    <t>⑮</t>
    <phoneticPr fontId="3"/>
  </si>
  <si>
    <t>⑯</t>
    <phoneticPr fontId="3"/>
  </si>
  <si>
    <t>⑰</t>
    <phoneticPr fontId="3"/>
  </si>
  <si>
    <t>⑱</t>
    <phoneticPr fontId="3"/>
  </si>
  <si>
    <t>⑲</t>
    <phoneticPr fontId="3"/>
  </si>
  <si>
    <t>⑳</t>
    <phoneticPr fontId="3"/>
  </si>
  <si>
    <t>参加者情報</t>
    <rPh sb="0" eb="3">
      <t>サンカシャ</t>
    </rPh>
    <rPh sb="3" eb="5">
      <t>ジョウホウ</t>
    </rPh>
    <phoneticPr fontId="3"/>
  </si>
  <si>
    <t>レビュー実施日時についてはDR開催情報シート参照</t>
    <rPh sb="4" eb="6">
      <t>ジッシ</t>
    </rPh>
    <rPh sb="6" eb="7">
      <t>ヒ</t>
    </rPh>
    <rPh sb="7" eb="8">
      <t>ジ</t>
    </rPh>
    <rPh sb="15" eb="17">
      <t>カイサイ</t>
    </rPh>
    <rPh sb="17" eb="19">
      <t>ジョウホウ</t>
    </rPh>
    <rPh sb="22" eb="24">
      <t>サンショウ</t>
    </rPh>
    <phoneticPr fontId="3"/>
  </si>
  <si>
    <t>対象
レビュー</t>
    <rPh sb="0" eb="2">
      <t>タイショウ</t>
    </rPh>
    <phoneticPr fontId="3"/>
  </si>
  <si>
    <t>レビュー承認者</t>
    <phoneticPr fontId="3"/>
  </si>
  <si>
    <t>チケットNo:</t>
    <phoneticPr fontId="3"/>
  </si>
  <si>
    <t>気づきチェックシート（MK)</t>
    <rPh sb="0" eb="1">
      <t>キ</t>
    </rPh>
    <phoneticPr fontId="3"/>
  </si>
  <si>
    <t>■24MM 7.1版をベースにBEV向けに新規作成</t>
    <rPh sb="9" eb="10">
      <t>ハン</t>
    </rPh>
    <rPh sb="18" eb="19">
      <t>ム</t>
    </rPh>
    <rPh sb="21" eb="23">
      <t>シンキ</t>
    </rPh>
    <rPh sb="23" eb="25">
      <t>サクセイ</t>
    </rPh>
    <phoneticPr fontId="3"/>
  </si>
  <si>
    <t>レビュー対象規模</t>
    <rPh sb="4" eb="6">
      <t>タイショウ</t>
    </rPh>
    <rPh sb="6" eb="8">
      <t>キボ</t>
    </rPh>
    <phoneticPr fontId="3"/>
  </si>
  <si>
    <t>レビュー時間</t>
    <rPh sb="4" eb="6">
      <t>ジカン</t>
    </rPh>
    <phoneticPr fontId="3"/>
  </si>
  <si>
    <t>検出バグ数</t>
    <rPh sb="0" eb="2">
      <t>ケンシュツ</t>
    </rPh>
    <rPh sb="4" eb="5">
      <t>スウ</t>
    </rPh>
    <phoneticPr fontId="3"/>
  </si>
  <si>
    <t xml:space="preserve">レビュー工数 </t>
    <phoneticPr fontId="3"/>
  </si>
  <si>
    <t>参考資料（仕様書、設計書など）は適切なバージョンを使用しており、参照資料欄に全て記載している。</t>
    <rPh sb="0" eb="4">
      <t>サンコウシリョウ</t>
    </rPh>
    <rPh sb="5" eb="8">
      <t>シヨウショ</t>
    </rPh>
    <rPh sb="9" eb="12">
      <t>セッケイショ</t>
    </rPh>
    <rPh sb="16" eb="18">
      <t>テキセツ</t>
    </rPh>
    <rPh sb="25" eb="27">
      <t>シヨウ</t>
    </rPh>
    <rPh sb="32" eb="34">
      <t>サンショウ</t>
    </rPh>
    <rPh sb="34" eb="36">
      <t>シリョウ</t>
    </rPh>
    <rPh sb="36" eb="37">
      <t>ラン</t>
    </rPh>
    <rPh sb="38" eb="39">
      <t>スベ</t>
    </rPh>
    <rPh sb="40" eb="42">
      <t>キサイ</t>
    </rPh>
    <phoneticPr fontId="3"/>
  </si>
  <si>
    <t>実施時間
(H)</t>
    <rPh sb="0" eb="2">
      <t>ジッシ</t>
    </rPh>
    <rPh sb="2" eb="4">
      <t>ジカン</t>
    </rPh>
    <phoneticPr fontId="3"/>
  </si>
  <si>
    <t>レビュー工数
(人H)</t>
    <rPh sb="4" eb="6">
      <t>コウスウ</t>
    </rPh>
    <rPh sb="8" eb="9">
      <t>ニン</t>
    </rPh>
    <phoneticPr fontId="3"/>
  </si>
  <si>
    <t>各工程のチェックシート、評価指標の項目すべてをクリアしている。</t>
    <rPh sb="0" eb="3">
      <t>カクコウテイ</t>
    </rPh>
    <rPh sb="12" eb="14">
      <t>ヒョウカ</t>
    </rPh>
    <rPh sb="14" eb="16">
      <t>シヒョウ</t>
    </rPh>
    <phoneticPr fontId="3"/>
  </si>
  <si>
    <t>レビューアによる完了確認および承認者の承認をもってレビュー完了とする。</t>
    <rPh sb="8" eb="10">
      <t>カンリョウ</t>
    </rPh>
    <rPh sb="10" eb="12">
      <t>カクニン</t>
    </rPh>
    <rPh sb="15" eb="18">
      <t>ショウニンシャ</t>
    </rPh>
    <rPh sb="19" eb="21">
      <t>ショウニン</t>
    </rPh>
    <rPh sb="29" eb="31">
      <t>カンリョウ</t>
    </rPh>
    <phoneticPr fontId="3"/>
  </si>
  <si>
    <t>BEV C-DC</t>
    <phoneticPr fontId="3"/>
  </si>
  <si>
    <t>①</t>
  </si>
  <si>
    <t>設計書完成度チェックシート（RA,SD,PD）</t>
    <rPh sb="3" eb="6">
      <t>カンセイド</t>
    </rPh>
    <phoneticPr fontId="3"/>
  </si>
  <si>
    <t>反映先成果物</t>
    <rPh sb="0" eb="2">
      <t>ハンエイ</t>
    </rPh>
    <rPh sb="2" eb="3">
      <t>サキ</t>
    </rPh>
    <rPh sb="3" eb="6">
      <t>セイカブツ</t>
    </rPh>
    <phoneticPr fontId="3"/>
  </si>
  <si>
    <t>必要に応じてハード部門の参加が判断出来ている</t>
    <rPh sb="0" eb="2">
      <t>ヒツヨウ</t>
    </rPh>
    <rPh sb="3" eb="4">
      <t>オウ</t>
    </rPh>
    <rPh sb="9" eb="11">
      <t>ブモン</t>
    </rPh>
    <rPh sb="12" eb="14">
      <t>サンカ</t>
    </rPh>
    <rPh sb="15" eb="17">
      <t>ハンダン</t>
    </rPh>
    <rPh sb="17" eb="19">
      <t>デキ</t>
    </rPh>
    <phoneticPr fontId="3"/>
  </si>
  <si>
    <t>必要</t>
    <rPh sb="0" eb="2">
      <t>ヒツヨウ</t>
    </rPh>
    <phoneticPr fontId="3"/>
  </si>
  <si>
    <t>）</t>
    <phoneticPr fontId="3"/>
  </si>
  <si>
    <t>不要→</t>
    <rPh sb="0" eb="2">
      <t>フヨウ</t>
    </rPh>
    <phoneticPr fontId="3"/>
  </si>
  <si>
    <t>要否</t>
    <rPh sb="0" eb="2">
      <t>ヨウヒ</t>
    </rPh>
    <phoneticPr fontId="3"/>
  </si>
  <si>
    <t>前工程対応チケット発行</t>
    <rPh sb="0" eb="3">
      <t>マエコウテイ</t>
    </rPh>
    <rPh sb="3" eb="5">
      <t>タイオウ</t>
    </rPh>
    <rPh sb="9" eb="11">
      <t>ハッコウ</t>
    </rPh>
    <phoneticPr fontId="3"/>
  </si>
  <si>
    <t>チケット番号</t>
    <rPh sb="4" eb="6">
      <t>バンゴウ</t>
    </rPh>
    <phoneticPr fontId="3"/>
  </si>
  <si>
    <t>1.1</t>
    <phoneticPr fontId="3"/>
  </si>
  <si>
    <t>1.0</t>
    <phoneticPr fontId="3"/>
  </si>
  <si>
    <t>ﾏﾈｼﾞﾒﾝﾄﾗｲﾝ</t>
  </si>
  <si>
    <t>ﾏﾈｼﾞﾒﾝﾄﾗｲﾝ</t>
    <phoneticPr fontId="3"/>
  </si>
  <si>
    <t>)</t>
  </si>
  <si>
    <t>)</t>
    <phoneticPr fontId="3"/>
  </si>
  <si>
    <t>フォーマット不備対応
変更シート：DR情報シート
変更内容：参加者チェックの条件式変更と、その他有識者チェックの削除</t>
    <rPh sb="6" eb="8">
      <t>フビ</t>
    </rPh>
    <rPh sb="8" eb="10">
      <t>タイオウ</t>
    </rPh>
    <rPh sb="11" eb="13">
      <t>ヘンコウ</t>
    </rPh>
    <rPh sb="19" eb="21">
      <t>ジョウホウ</t>
    </rPh>
    <rPh sb="25" eb="29">
      <t>ヘンコウナイヨウ</t>
    </rPh>
    <rPh sb="30" eb="33">
      <t>サンカシャ</t>
    </rPh>
    <rPh sb="38" eb="41">
      <t>ジョウケンシキ</t>
    </rPh>
    <rPh sb="41" eb="43">
      <t>ヘンコウ</t>
    </rPh>
    <rPh sb="47" eb="48">
      <t>タ</t>
    </rPh>
    <rPh sb="48" eb="51">
      <t>ユウシキシャ</t>
    </rPh>
    <rPh sb="56" eb="58">
      <t>サクジョ</t>
    </rPh>
    <phoneticPr fontId="3"/>
  </si>
  <si>
    <t>フォーマット不備対応
変更シート：DR情報シート
変更内容：レビュー対象規模については、BEVでは自動集計予定のため項目の入力不要のハッチング対応</t>
    <rPh sb="25" eb="29">
      <t>ヘンコウナイヨウ</t>
    </rPh>
    <rPh sb="34" eb="36">
      <t>タイショウ</t>
    </rPh>
    <rPh sb="36" eb="38">
      <t>キボ</t>
    </rPh>
    <rPh sb="49" eb="51">
      <t>ジドウ</t>
    </rPh>
    <rPh sb="51" eb="53">
      <t>シュウケイ</t>
    </rPh>
    <rPh sb="53" eb="55">
      <t>ヨテイ</t>
    </rPh>
    <rPh sb="58" eb="60">
      <t>コウモク</t>
    </rPh>
    <rPh sb="61" eb="63">
      <t>ニュウリョク</t>
    </rPh>
    <rPh sb="63" eb="65">
      <t>フヨウ</t>
    </rPh>
    <rPh sb="71" eb="73">
      <t>タイオウ</t>
    </rPh>
    <phoneticPr fontId="3"/>
  </si>
  <si>
    <t>MSE側との議事録フォーマット共通化対応#1
変更シート：議事録兼フォロー表シート
変更内容：「反映先成果物」列の追加対応</t>
    <rPh sb="3" eb="4">
      <t>ガワ</t>
    </rPh>
    <rPh sb="6" eb="9">
      <t>ギジロク</t>
    </rPh>
    <rPh sb="15" eb="18">
      <t>キョウツウカ</t>
    </rPh>
    <rPh sb="18" eb="20">
      <t>タイオウ</t>
    </rPh>
    <rPh sb="23" eb="25">
      <t>ヘンコウ</t>
    </rPh>
    <rPh sb="42" eb="46">
      <t>ヘンコウナイヨウ</t>
    </rPh>
    <rPh sb="57" eb="59">
      <t>ツイカ</t>
    </rPh>
    <rPh sb="59" eb="61">
      <t>タイオウ</t>
    </rPh>
    <phoneticPr fontId="3"/>
  </si>
  <si>
    <t>MSE側との議事録フォーマット共通化対応#2
変更シート：DR開催情報シート
変更内容：「参加者情報」欄に、参加者役職の記号の例を追記</t>
    <rPh sb="3" eb="4">
      <t>ガワ</t>
    </rPh>
    <rPh sb="6" eb="9">
      <t>ギジロク</t>
    </rPh>
    <rPh sb="15" eb="18">
      <t>キョウツウカ</t>
    </rPh>
    <rPh sb="18" eb="20">
      <t>タイオウ</t>
    </rPh>
    <rPh sb="31" eb="33">
      <t>カイサイ</t>
    </rPh>
    <rPh sb="33" eb="35">
      <t>ジョウホウ</t>
    </rPh>
    <rPh sb="39" eb="43">
      <t>ヘンコウナイヨウ</t>
    </rPh>
    <rPh sb="54" eb="57">
      <t>サンカシャ</t>
    </rPh>
    <rPh sb="57" eb="59">
      <t>ヤクショク</t>
    </rPh>
    <rPh sb="63" eb="64">
      <t>レイ</t>
    </rPh>
    <rPh sb="65" eb="67">
      <t>ツイキ</t>
    </rPh>
    <phoneticPr fontId="3"/>
  </si>
  <si>
    <t>MSE側との議事録フォーマット共通化対応#3
変更シート：DR情報シート
変更内容：参加者欄にハード部門の参加要否判断のチェック欄追加</t>
    <rPh sb="3" eb="4">
      <t>ガワ</t>
    </rPh>
    <rPh sb="6" eb="9">
      <t>ギジロク</t>
    </rPh>
    <rPh sb="15" eb="18">
      <t>キョウツウカ</t>
    </rPh>
    <rPh sb="18" eb="20">
      <t>タイオウ</t>
    </rPh>
    <rPh sb="37" eb="41">
      <t>ヘンコウナイヨウ</t>
    </rPh>
    <rPh sb="42" eb="45">
      <t>サンカシャ</t>
    </rPh>
    <rPh sb="45" eb="46">
      <t>ラン</t>
    </rPh>
    <rPh sb="50" eb="52">
      <t>ブモン</t>
    </rPh>
    <rPh sb="53" eb="55">
      <t>サンカ</t>
    </rPh>
    <rPh sb="55" eb="57">
      <t>ヨウヒ</t>
    </rPh>
    <rPh sb="57" eb="59">
      <t>ハンダン</t>
    </rPh>
    <rPh sb="64" eb="65">
      <t>ラン</t>
    </rPh>
    <rPh sb="65" eb="67">
      <t>ツイカ</t>
    </rPh>
    <phoneticPr fontId="3"/>
  </si>
  <si>
    <t>MSE側との議事録フォーマット共通化対応#
変更シート：DR情報シート
変更内容：レビュー５訓の記載追加</t>
    <rPh sb="3" eb="4">
      <t>ガワ</t>
    </rPh>
    <rPh sb="6" eb="9">
      <t>ギジロク</t>
    </rPh>
    <rPh sb="15" eb="18">
      <t>キョウツウカ</t>
    </rPh>
    <rPh sb="18" eb="20">
      <t>タイオウ</t>
    </rPh>
    <rPh sb="46" eb="47">
      <t>クン</t>
    </rPh>
    <rPh sb="48" eb="50">
      <t>キサイ</t>
    </rPh>
    <rPh sb="50" eb="52">
      <t>ツイカ</t>
    </rPh>
    <phoneticPr fontId="3"/>
  </si>
  <si>
    <t>MSE側との議事録フォーマット共通化対応#
変更シート：議事録兼フォロー表シート
変更内容：チケット発行要否欄を追加</t>
    <rPh sb="3" eb="4">
      <t>ガワ</t>
    </rPh>
    <rPh sb="6" eb="9">
      <t>ギジロク</t>
    </rPh>
    <rPh sb="15" eb="18">
      <t>キョウツウカ</t>
    </rPh>
    <rPh sb="18" eb="20">
      <t>タイオウ</t>
    </rPh>
    <rPh sb="50" eb="52">
      <t>ハッコウ</t>
    </rPh>
    <rPh sb="52" eb="54">
      <t>ヨウヒ</t>
    </rPh>
    <rPh sb="54" eb="55">
      <t>ラン</t>
    </rPh>
    <rPh sb="56" eb="58">
      <t>ツイカ</t>
    </rPh>
    <phoneticPr fontId="3"/>
  </si>
  <si>
    <t>MSE側との議事録フォーマット共通化対応#
変更シート：議事録兼フォロー表シート
変更内容：指摘/要確認事項欄に記載時の注意事項を追記</t>
    <rPh sb="3" eb="4">
      <t>ガワ</t>
    </rPh>
    <rPh sb="6" eb="9">
      <t>ギジロク</t>
    </rPh>
    <rPh sb="15" eb="18">
      <t>キョウツウカ</t>
    </rPh>
    <rPh sb="18" eb="20">
      <t>タイオウ</t>
    </rPh>
    <rPh sb="54" eb="55">
      <t>ラン</t>
    </rPh>
    <rPh sb="56" eb="58">
      <t>キサイ</t>
    </rPh>
    <rPh sb="58" eb="59">
      <t>ジ</t>
    </rPh>
    <rPh sb="60" eb="64">
      <t>チュウイジコウ</t>
    </rPh>
    <rPh sb="65" eb="67">
      <t>ツイキ</t>
    </rPh>
    <phoneticPr fontId="3"/>
  </si>
  <si>
    <r>
      <t xml:space="preserve">マネジメントライン（必須）
</t>
    </r>
    <r>
      <rPr>
        <sz val="9"/>
        <rFont val="Meiryo UI"/>
        <family val="3"/>
        <charset val="128"/>
      </rPr>
      <t>◆TEN/MSE職制、◇TEN/MSEリーダ</t>
    </r>
    <rPh sb="10" eb="12">
      <t>ヒッス</t>
    </rPh>
    <phoneticPr fontId="3"/>
  </si>
  <si>
    <r>
      <t xml:space="preserve">出席者
</t>
    </r>
    <r>
      <rPr>
        <sz val="9"/>
        <rFont val="Meiryo UI"/>
        <family val="3"/>
        <charset val="128"/>
      </rPr>
      <t>□TEN/MSE社員　△ハード担当者</t>
    </r>
    <rPh sb="0" eb="3">
      <t>シュッセキシャ</t>
    </rPh>
    <phoneticPr fontId="3"/>
  </si>
  <si>
    <t>反映先成果物</t>
    <phoneticPr fontId="3"/>
  </si>
  <si>
    <t>PD01_ソフトウェア詳細設計書_(機能分類)_(xxx)_(任意).xlsx</t>
    <phoneticPr fontId="3"/>
  </si>
  <si>
    <t>指摘/要確認事項
※複数の指摘事項は、代表案件にまとめず、1項目づつ分割して記載する（完了したことが指摘毎に確認できるように管理する）
※処理する部署が複数ある場合も、部署毎に行を分けて記載する</t>
    <phoneticPr fontId="3"/>
  </si>
  <si>
    <t>□</t>
  </si>
  <si>
    <t>ソフト/機能両面の知見を有する参加者が出席している。（</t>
  </si>
  <si>
    <t>ｵｰｿﾘﾃｨ、</t>
  </si>
  <si>
    <t>（</t>
  </si>
  <si>
    <t>）</t>
  </si>
  <si>
    <t>オーソリティ（必須）
◎有識者、☆専門家</t>
    <phoneticPr fontId="3"/>
  </si>
  <si>
    <t>オーソリティ（必須）
◎有識者、☆専門家</t>
    <rPh sb="7" eb="9">
      <t>ヒッス</t>
    </rPh>
    <rPh sb="12" eb="15">
      <t>ユウシキシャ</t>
    </rPh>
    <rPh sb="17" eb="20">
      <t>センモンカ</t>
    </rPh>
    <phoneticPr fontId="3"/>
  </si>
  <si>
    <t>マネジメントライン（必須）
◆職制、◇リーダ</t>
    <rPh sb="10" eb="12">
      <t>ヒッス</t>
    </rPh>
    <rPh sb="15" eb="17">
      <t>ショクセイ</t>
    </rPh>
    <phoneticPr fontId="3"/>
  </si>
  <si>
    <t>出席者 
□TEN/MSE社員　△ハード担当者</t>
    <rPh sb="0" eb="3">
      <t>シュッセキシャ</t>
    </rPh>
    <rPh sb="13" eb="15">
      <t>シャイン</t>
    </rPh>
    <rPh sb="20" eb="23">
      <t>タントウシャ</t>
    </rPh>
    <phoneticPr fontId="3"/>
  </si>
  <si>
    <r>
      <t xml:space="preserve">指摘/要確認事項
</t>
    </r>
    <r>
      <rPr>
        <sz val="11"/>
        <rFont val="ＭＳ Ｐゴシック"/>
        <family val="3"/>
        <charset val="128"/>
      </rPr>
      <t>※複数の指摘事項は、代表案件にまとめず、1項目づつ分割して記載する（完了したことが指摘毎に確認できるように管理する）
※処理する部署が複数ある場合も、部署毎に行を分けて記載する</t>
    </r>
    <rPh sb="10" eb="12">
      <t>フクスウ</t>
    </rPh>
    <rPh sb="13" eb="17">
      <t>シテキジコウ</t>
    </rPh>
    <rPh sb="19" eb="21">
      <t>ダイヒョウ</t>
    </rPh>
    <rPh sb="21" eb="23">
      <t>アンンケン</t>
    </rPh>
    <rPh sb="30" eb="32">
      <t>コウモク</t>
    </rPh>
    <rPh sb="34" eb="36">
      <t>ブンカツ</t>
    </rPh>
    <rPh sb="38" eb="40">
      <t>キサイ</t>
    </rPh>
    <rPh sb="43" eb="45">
      <t>カンリョウ</t>
    </rPh>
    <rPh sb="50" eb="52">
      <t>シテキ</t>
    </rPh>
    <rPh sb="52" eb="53">
      <t>ゴト</t>
    </rPh>
    <rPh sb="54" eb="56">
      <t>カクニン</t>
    </rPh>
    <rPh sb="62" eb="64">
      <t>カンリ</t>
    </rPh>
    <rPh sb="69" eb="71">
      <t>ショリ</t>
    </rPh>
    <rPh sb="73" eb="75">
      <t>ブショ</t>
    </rPh>
    <rPh sb="76" eb="78">
      <t>フクスウ</t>
    </rPh>
    <rPh sb="80" eb="82">
      <t>バアイ</t>
    </rPh>
    <rPh sb="84" eb="86">
      <t>ブショ</t>
    </rPh>
    <rPh sb="86" eb="87">
      <t>ゴト</t>
    </rPh>
    <rPh sb="88" eb="89">
      <t>ギョウ</t>
    </rPh>
    <rPh sb="90" eb="91">
      <t>ワ</t>
    </rPh>
    <rPh sb="93" eb="95">
      <t>キサイ</t>
    </rPh>
    <phoneticPr fontId="3"/>
  </si>
  <si>
    <t>前工程対応チケット発行(任意)</t>
    <rPh sb="0" eb="3">
      <t>マエコウテイ</t>
    </rPh>
    <rPh sb="3" eb="5">
      <t>タイオウ</t>
    </rPh>
    <rPh sb="9" eb="11">
      <t>ハッコウ</t>
    </rPh>
    <rPh sb="12" eb="14">
      <t>ニンイ</t>
    </rPh>
    <phoneticPr fontId="3"/>
  </si>
  <si>
    <t>(</t>
    <phoneticPr fontId="3"/>
  </si>
  <si>
    <t>フォーマット不備対応
変更シート：DR情報シート
変更内容：チェックボックスのリスト化と入力箇所ハッチング条件改善</t>
    <rPh sb="25" eb="29">
      <t>ヘンコウナイヨウ</t>
    </rPh>
    <rPh sb="42" eb="43">
      <t>カ</t>
    </rPh>
    <rPh sb="44" eb="48">
      <t>ニュウリョクカショ</t>
    </rPh>
    <rPh sb="53" eb="55">
      <t>ジョウケン</t>
    </rPh>
    <rPh sb="55" eb="57">
      <t>カイゼン</t>
    </rPh>
    <phoneticPr fontId="3"/>
  </si>
  <si>
    <t>BEVIVIPRC-17362</t>
    <phoneticPr fontId="3"/>
  </si>
  <si>
    <t>門田
2025/03/25</t>
    <rPh sb="0" eb="2">
      <t>モンデン</t>
    </rPh>
    <phoneticPr fontId="3"/>
  </si>
  <si>
    <t>RA_DR</t>
  </si>
  <si>
    <t>門田</t>
    <rPh sb="0" eb="2">
      <t>モンデン</t>
    </rPh>
    <phoneticPr fontId="3"/>
  </si>
  <si>
    <t>ASCHAL_RA_チューニング</t>
    <phoneticPr fontId="3"/>
  </si>
  <si>
    <t>・要件が明確になっているか</t>
    <rPh sb="1" eb="3">
      <t>ヨウケン</t>
    </rPh>
    <rPh sb="4" eb="6">
      <t>メイカク</t>
    </rPh>
    <phoneticPr fontId="3"/>
  </si>
  <si>
    <t>■</t>
  </si>
  <si>
    <t>ソフトの範疇であることが明確であるため</t>
    <rPh sb="4" eb="6">
      <t>ハンチュウ</t>
    </rPh>
    <rPh sb="12" eb="14">
      <t>メイカク</t>
    </rPh>
    <phoneticPr fontId="3"/>
  </si>
  <si>
    <t xml:space="preserve">RA01_要件定義書_チューニング_ASCHAL.xlsx
RA02_設計書完成度チェックリスト_チューニング_ASCHAL.xlsx
628_ASC_音制御機能仕様書_Ver7.20.pptx
BEVS3-ASC-API_SYS_DSGN_ASCシステム設計書_v2.00_3章_機能一覧.pdf
BEVS3-ASC-API_SYS_DSGN_ASCシステム設計書_v2.00_4.2章_WT図.pdf
BEVS3-ASC-API_SYS_DSGN_ASCシステム設計書_v2.00_4.3章_シーケンス図.pdf
</t>
    <phoneticPr fontId="3"/>
  </si>
  <si>
    <t>DTEN)西口</t>
    <rPh sb="5" eb="7">
      <t>ニシグチ</t>
    </rPh>
    <phoneticPr fontId="3"/>
  </si>
  <si>
    <t>◎DTEN)西口</t>
    <rPh sb="6" eb="8">
      <t>ニシグチ</t>
    </rPh>
    <phoneticPr fontId="3"/>
  </si>
  <si>
    <t>◆DTEN)西口</t>
    <rPh sb="6" eb="8">
      <t>ニシグチ</t>
    </rPh>
    <phoneticPr fontId="3"/>
  </si>
  <si>
    <t>□DTEN)門田</t>
    <rPh sb="6" eb="8">
      <t>モンデン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</si>
</sst>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6">
    <numFmt numFmtId="6" formatCode="&quot;¥&quot;#,##0;[Red]&quot;¥&quot;\-#,##0"/>
    <numFmt numFmtId="8" formatCode="&quot;¥&quot;#,##0.00;[Red]&quot;¥&quot;\-#,##0.00"/>
    <numFmt numFmtId="176" formatCode="m/d;@"/>
    <numFmt numFmtId="177" formatCode="&quot;¥&quot;#,##0;\-&quot;¥&quot;#,##0"/>
    <numFmt numFmtId="178" formatCode="\(0\)"/>
    <numFmt numFmtId="179" formatCode="\(0\)\ "/>
    <numFmt numFmtId="180" formatCode="0&quot;人&quot;"/>
    <numFmt numFmtId="181" formatCode="#,##0.0_);\(#,##0.0\)"/>
    <numFmt numFmtId="182" formatCode="_(* #,##0.0000_);_(* \(#,##0.0000\);_(* &quot;-&quot;??_);_(@_)"/>
    <numFmt numFmtId="183" formatCode="&quot;$&quot;#,##0.000_);\(&quot;$&quot;#,##0.000\)"/>
    <numFmt numFmtId="184" formatCode="_(* #,##0.0_);_(* \(#,##0.0\);_(* &quot;-&quot;??_);_(@_)"/>
    <numFmt numFmtId="185" formatCode="_(&quot;$&quot;* #,##0.00_);_(&quot;$&quot;* \(#,##0.00\);_(&quot;$&quot;* &quot;-&quot;??_);_(@_)"/>
    <numFmt numFmtId="186" formatCode="&quot;$&quot;#,##0.0\);[Red]\(&quot;$&quot;#,##0.0\)"/>
    <numFmt numFmtId="187" formatCode="&quot;$&quot;#,##0.000_);[Red]\(&quot;$&quot;#,##0.000\)"/>
    <numFmt numFmtId="188" formatCode="0.0#"/>
    <numFmt numFmtId="189" formatCode="mm/dd/yy"/>
    <numFmt numFmtId="190" formatCode="yyyy/m"/>
    <numFmt numFmtId="191" formatCode="#,##0;[Red]\-#,##0;"/>
    <numFmt numFmtId="192" formatCode="&quot;$&quot;#,##0.00;\(&quot;$&quot;#,##0.00\)"/>
    <numFmt numFmtId="193" formatCode="&quot;$&quot;#,##0.0;\(&quot;$&quot;#,##0.0\)"/>
    <numFmt numFmtId="194" formatCode="_(* #,##0.00_);_(* \(#,##0.00\);_(* &quot;-&quot;??_);_(@_)"/>
    <numFmt numFmtId="195" formatCode="_(* #,##0_);_(* \(#,##0\);_(* &quot;-&quot;_);_(@_)"/>
    <numFmt numFmtId="196" formatCode="&quot;（ &quot;0&quot; ）&quot;"/>
    <numFmt numFmtId="197" formatCode="&quot;（ &quot;0.0&quot; ）&quot;"/>
    <numFmt numFmtId="198" formatCode="0.00_ "/>
    <numFmt numFmtId="199" formatCode="0.0_ "/>
  </numFmts>
  <fonts count="8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丸ゴシック－Ｍ"/>
      <family val="3"/>
      <charset val="128"/>
    </font>
    <font>
      <sz val="10"/>
      <name val="リュウミンライト－ＫＬ－等幅"/>
      <family val="3"/>
      <charset val="128"/>
    </font>
    <font>
      <sz val="10"/>
      <name val="中ゴシックＢＢＢ－等幅"/>
      <family val="3"/>
      <charset val="128"/>
    </font>
    <font>
      <sz val="14"/>
      <name val="ＭＳ ゴシック"/>
      <family val="3"/>
      <charset val="128"/>
    </font>
    <font>
      <sz val="10"/>
      <name val="Arial"/>
      <family val="2"/>
    </font>
    <font>
      <sz val="9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8"/>
      <color rgb="FF0000FF"/>
      <name val="ＭＳ Ｐゴシック"/>
      <family val="3"/>
      <charset val="128"/>
    </font>
    <font>
      <b/>
      <sz val="6"/>
      <color rgb="FF0000FF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System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2"/>
      <name val="Osaka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MS Sans Serif"/>
      <family val="2"/>
    </font>
    <font>
      <sz val="7"/>
      <name val="Small Fonts"/>
      <family val="3"/>
      <charset val="128"/>
    </font>
    <font>
      <sz val="12"/>
      <name val="???"/>
      <family val="3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ｺﾞｼｯｸ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name val="・団"/>
      <family val="1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name val="돋움"/>
      <family val="2"/>
    </font>
    <font>
      <b/>
      <sz val="18"/>
      <color indexed="56"/>
      <name val="ＭＳ Ｐゴシック"/>
      <family val="3"/>
      <charset val="128"/>
    </font>
    <font>
      <sz val="11"/>
      <name val="メイリオ"/>
      <family val="3"/>
      <charset val="128"/>
    </font>
    <font>
      <sz val="8"/>
      <color indexed="8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color rgb="FF0000FF"/>
      <name val="ＭＳ Ｐゴシック"/>
      <family val="3"/>
      <charset val="128"/>
    </font>
    <font>
      <sz val="11"/>
      <name val="Meiryo UI"/>
      <family val="3"/>
      <charset val="128"/>
    </font>
    <font>
      <sz val="10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name val="Meiryo UI"/>
      <family val="3"/>
      <charset val="128"/>
    </font>
    <font>
      <sz val="9"/>
      <color indexed="81"/>
      <name val="MS P 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double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FF0000"/>
      </top>
      <bottom style="thin">
        <color indexed="64"/>
      </bottom>
      <diagonal/>
    </border>
    <border>
      <left/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ck">
        <color rgb="FFFF0000"/>
      </top>
      <bottom/>
      <diagonal/>
    </border>
    <border>
      <left style="thin">
        <color indexed="64"/>
      </left>
      <right/>
      <top style="thick">
        <color rgb="FFFF0000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rgb="FFFF0000"/>
      </bottom>
      <diagonal/>
    </border>
    <border>
      <left/>
      <right/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ck">
        <color rgb="FFFF0000"/>
      </bottom>
      <diagonal/>
    </border>
    <border>
      <left/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rgb="FFFF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/>
      <top style="thick">
        <color rgb="FFFF0000"/>
      </top>
      <bottom/>
      <diagonal/>
    </border>
    <border>
      <left/>
      <right style="medium">
        <color indexed="64"/>
      </right>
      <top style="thick">
        <color rgb="FFFF0000"/>
      </top>
      <bottom/>
      <diagonal/>
    </border>
    <border>
      <left style="thick">
        <color rgb="FFFF0000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ck">
        <color rgb="FFFF0000"/>
      </bottom>
      <diagonal/>
    </border>
    <border>
      <left style="medium">
        <color indexed="64"/>
      </left>
      <right/>
      <top style="thin">
        <color indexed="64"/>
      </top>
      <bottom style="thick">
        <color rgb="FFFF0000"/>
      </bottom>
      <diagonal/>
    </border>
    <border>
      <left/>
      <right style="medium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/>
      <diagonal/>
    </border>
    <border>
      <left style="thin">
        <color indexed="64"/>
      </left>
      <right style="thin">
        <color indexed="64"/>
      </right>
      <top style="thick">
        <color rgb="FFFF0000"/>
      </top>
      <bottom/>
      <diagonal/>
    </border>
    <border>
      <left style="thin">
        <color indexed="64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indexed="64"/>
      </right>
      <top/>
      <bottom/>
      <diagonal/>
    </border>
    <border>
      <left style="thin">
        <color indexed="64"/>
      </left>
      <right style="thick">
        <color rgb="FFFF0000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ck">
        <color rgb="FFFF0000"/>
      </top>
      <bottom/>
      <diagonal/>
    </border>
  </borders>
  <cellStyleXfs count="173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0" borderId="0"/>
    <xf numFmtId="0" fontId="1" fillId="23" borderId="7" applyNumberFormat="0" applyFont="0" applyAlignment="0" applyProtection="0"/>
    <xf numFmtId="0" fontId="32" fillId="0" borderId="0">
      <alignment horizontal="center" vertical="center"/>
    </xf>
    <xf numFmtId="0" fontId="22" fillId="20" borderId="8" applyNumberFormat="0" applyAlignment="0" applyProtection="0"/>
    <xf numFmtId="0" fontId="23" fillId="0" borderId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23" fillId="0" borderId="0"/>
    <xf numFmtId="0" fontId="27" fillId="0" borderId="0"/>
    <xf numFmtId="0" fontId="28" fillId="0" borderId="0" applyNumberFormat="0" applyFill="0" applyBorder="0" applyAlignment="0" applyProtection="0">
      <alignment horizontal="center"/>
    </xf>
    <xf numFmtId="0" fontId="29" fillId="0" borderId="0" applyFill="0" applyBorder="0" applyProtection="0">
      <alignment horizontal="center"/>
    </xf>
    <xf numFmtId="0" fontId="30" fillId="0" borderId="10">
      <alignment horizontal="left" vertical="top" wrapText="1"/>
    </xf>
    <xf numFmtId="0" fontId="28" fillId="0" borderId="0" applyNumberFormat="0" applyFont="0" applyFill="0" applyBorder="0" applyProtection="0">
      <alignment vertical="top" wrapText="1"/>
    </xf>
    <xf numFmtId="0" fontId="29" fillId="0" borderId="0" applyNumberFormat="0" applyFill="0" applyBorder="0" applyAlignment="0" applyProtection="0">
      <alignment horizontal="center"/>
    </xf>
    <xf numFmtId="6" fontId="1" fillId="0" borderId="0" applyFont="0" applyFill="0" applyBorder="0" applyAlignment="0" applyProtection="0"/>
    <xf numFmtId="177" fontId="3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33" fillId="0" borderId="0">
      <alignment vertical="center"/>
    </xf>
    <xf numFmtId="0" fontId="33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32" fillId="0" borderId="0">
      <alignment vertical="top" wrapText="1"/>
    </xf>
    <xf numFmtId="0" fontId="38" fillId="0" borderId="0"/>
    <xf numFmtId="0" fontId="39" fillId="0" borderId="0"/>
    <xf numFmtId="0" fontId="23" fillId="0" borderId="0"/>
    <xf numFmtId="0" fontId="23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2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0" borderId="0" applyFill="0" applyBorder="0" applyAlignment="0"/>
    <xf numFmtId="181" fontId="23" fillId="0" borderId="0" applyFill="0" applyBorder="0" applyAlignment="0"/>
    <xf numFmtId="182" fontId="23" fillId="0" borderId="0" applyFill="0" applyBorder="0" applyAlignment="0"/>
    <xf numFmtId="183" fontId="43" fillId="0" borderId="0" applyFill="0" applyBorder="0" applyAlignment="0"/>
    <xf numFmtId="184" fontId="43" fillId="0" borderId="0" applyFill="0" applyBorder="0" applyAlignment="0"/>
    <xf numFmtId="185" fontId="23" fillId="0" borderId="0" applyFill="0" applyBorder="0" applyAlignment="0"/>
    <xf numFmtId="186" fontId="43" fillId="0" borderId="0" applyFill="0" applyBorder="0" applyAlignment="0"/>
    <xf numFmtId="181" fontId="23" fillId="0" borderId="0" applyFill="0" applyBorder="0" applyAlignment="0"/>
    <xf numFmtId="0" fontId="31" fillId="0" borderId="0" applyFont="0" applyFill="0" applyBorder="0" applyAlignment="0" applyProtection="0"/>
    <xf numFmtId="185" fontId="23" fillId="0" borderId="0" applyFont="0" applyFill="0" applyBorder="0" applyAlignment="0" applyProtection="0"/>
    <xf numFmtId="187" fontId="43" fillId="0" borderId="0" applyFont="0" applyFill="0" applyBorder="0" applyAlignment="0" applyProtection="0"/>
    <xf numFmtId="0" fontId="31" fillId="0" borderId="0" applyFont="0" applyFill="0" applyBorder="0" applyAlignment="0" applyProtection="0"/>
    <xf numFmtId="181" fontId="23" fillId="0" borderId="0" applyFont="0" applyFill="0" applyBorder="0" applyAlignment="0" applyProtection="0"/>
    <xf numFmtId="186" fontId="43" fillId="0" borderId="0" applyFont="0" applyFill="0" applyBorder="0" applyAlignment="0" applyProtection="0"/>
    <xf numFmtId="188" fontId="31" fillId="24" borderId="0" applyFont="0" applyBorder="0"/>
    <xf numFmtId="14" fontId="42" fillId="0" borderId="0" applyFill="0" applyBorder="0" applyAlignment="0"/>
    <xf numFmtId="189" fontId="23" fillId="0" borderId="0" applyFont="0" applyFill="0" applyBorder="0" applyAlignment="0" applyProtection="0">
      <alignment horizontal="center"/>
    </xf>
    <xf numFmtId="185" fontId="23" fillId="0" borderId="0" applyFill="0" applyBorder="0" applyAlignment="0"/>
    <xf numFmtId="181" fontId="23" fillId="0" borderId="0" applyFill="0" applyBorder="0" applyAlignment="0"/>
    <xf numFmtId="185" fontId="23" fillId="0" borderId="0" applyFill="0" applyBorder="0" applyAlignment="0"/>
    <xf numFmtId="186" fontId="43" fillId="0" borderId="0" applyFill="0" applyBorder="0" applyAlignment="0"/>
    <xf numFmtId="181" fontId="23" fillId="0" borderId="0" applyFill="0" applyBorder="0" applyAlignment="0"/>
    <xf numFmtId="38" fontId="44" fillId="24" borderId="0" applyNumberFormat="0" applyBorder="0" applyAlignment="0" applyProtection="0"/>
    <xf numFmtId="0" fontId="45" fillId="0" borderId="79" applyNumberFormat="0" applyAlignment="0" applyProtection="0">
      <alignment horizontal="left" vertical="center"/>
    </xf>
    <xf numFmtId="0" fontId="45" fillId="0" borderId="11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10" fontId="44" fillId="30" borderId="10" applyNumberFormat="0" applyBorder="0" applyAlignment="0" applyProtection="0"/>
    <xf numFmtId="185" fontId="23" fillId="0" borderId="0" applyFill="0" applyBorder="0" applyAlignment="0"/>
    <xf numFmtId="181" fontId="23" fillId="0" borderId="0" applyFill="0" applyBorder="0" applyAlignment="0"/>
    <xf numFmtId="185" fontId="23" fillId="0" borderId="0" applyFill="0" applyBorder="0" applyAlignment="0"/>
    <xf numFmtId="186" fontId="43" fillId="0" borderId="0" applyFill="0" applyBorder="0" applyAlignment="0"/>
    <xf numFmtId="181" fontId="23" fillId="0" borderId="0" applyFill="0" applyBorder="0" applyAlignment="0"/>
    <xf numFmtId="38" fontId="47" fillId="0" borderId="0" applyFont="0" applyFill="0" applyBorder="0" applyAlignment="0" applyProtection="0"/>
    <xf numFmtId="40" fontId="47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37" fontId="48" fillId="0" borderId="0"/>
    <xf numFmtId="0" fontId="49" fillId="0" borderId="0"/>
    <xf numFmtId="0" fontId="31" fillId="0" borderId="0"/>
    <xf numFmtId="184" fontId="43" fillId="0" borderId="0" applyFont="0" applyFill="0" applyBorder="0" applyAlignment="0" applyProtection="0"/>
    <xf numFmtId="187" fontId="43" fillId="0" borderId="0" applyFont="0" applyFill="0" applyBorder="0" applyAlignment="0" applyProtection="0"/>
    <xf numFmtId="10" fontId="31" fillId="0" borderId="0" applyFont="0" applyFill="0" applyBorder="0" applyAlignment="0" applyProtection="0"/>
    <xf numFmtId="192" fontId="43" fillId="0" borderId="0" applyFont="0" applyFill="0" applyBorder="0" applyAlignment="0" applyProtection="0"/>
    <xf numFmtId="185" fontId="23" fillId="0" borderId="0" applyFill="0" applyBorder="0" applyAlignment="0"/>
    <xf numFmtId="181" fontId="23" fillId="0" borderId="0" applyFill="0" applyBorder="0" applyAlignment="0"/>
    <xf numFmtId="185" fontId="23" fillId="0" borderId="0" applyFill="0" applyBorder="0" applyAlignment="0"/>
    <xf numFmtId="186" fontId="43" fillId="0" borderId="0" applyFill="0" applyBorder="0" applyAlignment="0"/>
    <xf numFmtId="181" fontId="23" fillId="0" borderId="0" applyFill="0" applyBorder="0" applyAlignment="0"/>
    <xf numFmtId="49" fontId="42" fillId="0" borderId="0" applyFill="0" applyBorder="0" applyAlignment="0"/>
    <xf numFmtId="192" fontId="43" fillId="0" borderId="0" applyFill="0" applyBorder="0" applyAlignment="0"/>
    <xf numFmtId="193" fontId="43" fillId="0" borderId="0" applyFill="0" applyBorder="0" applyAlignment="0"/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0" fillId="21" borderId="2" applyNumberFormat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>
      <alignment horizontal="center" vertical="center"/>
    </xf>
    <xf numFmtId="0" fontId="1" fillId="23" borderId="7" applyNumberFormat="0" applyFont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6" fillId="20" borderId="1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194" fontId="58" fillId="0" borderId="0" applyFont="0" applyFill="0" applyBorder="0" applyAlignment="0" applyProtection="0"/>
    <xf numFmtId="195" fontId="58" fillId="0" borderId="0" applyFont="0" applyFill="0" applyBorder="0" applyAlignment="0" applyProtection="0"/>
    <xf numFmtId="0" fontId="59" fillId="0" borderId="3" applyNumberFormat="0" applyFill="0" applyAlignment="0" applyProtection="0">
      <alignment vertical="center"/>
    </xf>
    <xf numFmtId="0" fontId="60" fillId="0" borderId="4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3" fillId="20" borderId="8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8" fontId="65" fillId="0" borderId="0" applyFont="0" applyFill="0" applyBorder="0" applyAlignment="0" applyProtection="0"/>
    <xf numFmtId="6" fontId="65" fillId="0" borderId="0" applyFont="0" applyFill="0" applyBorder="0" applyAlignment="0" applyProtection="0"/>
    <xf numFmtId="0" fontId="66" fillId="7" borderId="1" applyNumberFormat="0" applyAlignment="0" applyProtection="0">
      <alignment vertical="center"/>
    </xf>
    <xf numFmtId="0" fontId="67" fillId="0" borderId="0"/>
    <xf numFmtId="0" fontId="68" fillId="4" borderId="0" applyNumberFormat="0" applyBorder="0" applyAlignment="0" applyProtection="0">
      <alignment vertical="center"/>
    </xf>
    <xf numFmtId="195" fontId="69" fillId="0" borderId="0" applyFont="0" applyFill="0" applyBorder="0" applyAlignment="0" applyProtection="0"/>
    <xf numFmtId="0" fontId="69" fillId="0" borderId="0"/>
    <xf numFmtId="0" fontId="70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76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7" xfId="0" applyBorder="1" applyAlignment="1">
      <alignment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4" fillId="0" borderId="0" xfId="0" applyFont="1"/>
    <xf numFmtId="0" fontId="4" fillId="27" borderId="34" xfId="0" applyFont="1" applyFill="1" applyBorder="1"/>
    <xf numFmtId="0" fontId="4" fillId="27" borderId="18" xfId="0" applyFont="1" applyFill="1" applyBorder="1"/>
    <xf numFmtId="0" fontId="4" fillId="27" borderId="35" xfId="0" applyFont="1" applyFill="1" applyBorder="1"/>
    <xf numFmtId="0" fontId="4" fillId="0" borderId="18" xfId="0" applyFont="1" applyBorder="1"/>
    <xf numFmtId="0" fontId="4" fillId="0" borderId="36" xfId="0" applyFont="1" applyBorder="1"/>
    <xf numFmtId="0" fontId="4" fillId="27" borderId="23" xfId="0" applyFont="1" applyFill="1" applyBorder="1"/>
    <xf numFmtId="0" fontId="4" fillId="27" borderId="0" xfId="0" applyFont="1" applyFill="1"/>
    <xf numFmtId="0" fontId="4" fillId="27" borderId="37" xfId="0" applyFont="1" applyFill="1" applyBorder="1"/>
    <xf numFmtId="0" fontId="4" fillId="0" borderId="24" xfId="0" applyFont="1" applyBorder="1"/>
    <xf numFmtId="0" fontId="4" fillId="27" borderId="25" xfId="0" applyFont="1" applyFill="1" applyBorder="1"/>
    <xf numFmtId="0" fontId="4" fillId="27" borderId="26" xfId="0" applyFont="1" applyFill="1" applyBorder="1"/>
    <xf numFmtId="0" fontId="4" fillId="27" borderId="38" xfId="0" applyFont="1" applyFill="1" applyBorder="1"/>
    <xf numFmtId="0" fontId="4" fillId="0" borderId="26" xfId="0" applyFont="1" applyBorder="1"/>
    <xf numFmtId="0" fontId="4" fillId="0" borderId="27" xfId="0" applyFont="1" applyBorder="1"/>
    <xf numFmtId="0" fontId="2" fillId="0" borderId="13" xfId="0" applyFont="1" applyBorder="1" applyAlignment="1">
      <alignment vertical="center" wrapText="1"/>
    </xf>
    <xf numFmtId="0" fontId="4" fillId="0" borderId="39" xfId="0" applyFont="1" applyBorder="1" applyAlignment="1">
      <alignment vertical="center" wrapText="1"/>
    </xf>
    <xf numFmtId="0" fontId="4" fillId="0" borderId="43" xfId="0" applyFont="1" applyBorder="1" applyAlignment="1">
      <alignment vertical="center" wrapText="1"/>
    </xf>
    <xf numFmtId="0" fontId="4" fillId="0" borderId="44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179" fontId="4" fillId="0" borderId="44" xfId="0" applyNumberFormat="1" applyFont="1" applyBorder="1" applyAlignment="1">
      <alignment vertical="center" wrapText="1"/>
    </xf>
    <xf numFmtId="0" fontId="1" fillId="0" borderId="0" xfId="61">
      <alignment vertical="center"/>
    </xf>
    <xf numFmtId="0" fontId="1" fillId="0" borderId="10" xfId="61" applyBorder="1" applyAlignment="1">
      <alignment horizontal="center" vertical="center"/>
    </xf>
    <xf numFmtId="0" fontId="1" fillId="0" borderId="10" xfId="61" applyBorder="1" applyAlignment="1">
      <alignment horizontal="left" vertical="center"/>
    </xf>
    <xf numFmtId="0" fontId="0" fillId="0" borderId="10" xfId="61" applyFont="1" applyBorder="1" applyAlignment="1">
      <alignment horizontal="center" vertical="center"/>
    </xf>
    <xf numFmtId="0" fontId="0" fillId="0" borderId="0" xfId="61" applyFont="1" applyAlignment="1">
      <alignment horizontal="right" vertical="center"/>
    </xf>
    <xf numFmtId="0" fontId="0" fillId="0" borderId="10" xfId="61" applyFont="1" applyBorder="1" applyAlignment="1">
      <alignment horizontal="left" vertical="top" wrapText="1"/>
    </xf>
    <xf numFmtId="0" fontId="0" fillId="0" borderId="0" xfId="61" applyFont="1">
      <alignment vertical="center"/>
    </xf>
    <xf numFmtId="0" fontId="2" fillId="0" borderId="48" xfId="0" applyFont="1" applyBorder="1" applyAlignment="1">
      <alignment vertical="center" wrapText="1"/>
    </xf>
    <xf numFmtId="0" fontId="2" fillId="0" borderId="49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50" xfId="0" applyFont="1" applyBorder="1" applyAlignment="1">
      <alignment vertical="center" wrapText="1"/>
    </xf>
    <xf numFmtId="0" fontId="2" fillId="0" borderId="40" xfId="0" applyFont="1" applyBorder="1" applyAlignment="1">
      <alignment vertical="center" wrapText="1"/>
    </xf>
    <xf numFmtId="0" fontId="2" fillId="0" borderId="51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0" fillId="25" borderId="10" xfId="0" applyFill="1" applyBorder="1" applyAlignment="1">
      <alignment vertical="center"/>
    </xf>
    <xf numFmtId="0" fontId="2" fillId="25" borderId="10" xfId="0" applyFont="1" applyFill="1" applyBorder="1" applyAlignment="1">
      <alignment vertical="center"/>
    </xf>
    <xf numFmtId="0" fontId="0" fillId="26" borderId="10" xfId="0" applyFill="1" applyBorder="1" applyAlignment="1">
      <alignment vertical="center"/>
    </xf>
    <xf numFmtId="0" fontId="0" fillId="26" borderId="10" xfId="0" applyFill="1" applyBorder="1"/>
    <xf numFmtId="0" fontId="1" fillId="26" borderId="10" xfId="0" applyFont="1" applyFill="1" applyBorder="1" applyAlignment="1">
      <alignment vertical="center"/>
    </xf>
    <xf numFmtId="0" fontId="1" fillId="26" borderId="10" xfId="0" applyFont="1" applyFill="1" applyBorder="1"/>
    <xf numFmtId="0" fontId="2" fillId="26" borderId="10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2" fillId="0" borderId="54" xfId="0" applyFont="1" applyBorder="1" applyAlignment="1">
      <alignment vertical="top"/>
    </xf>
    <xf numFmtId="0" fontId="2" fillId="0" borderId="55" xfId="0" applyFont="1" applyBorder="1" applyAlignment="1">
      <alignment vertical="top"/>
    </xf>
    <xf numFmtId="0" fontId="2" fillId="0" borderId="56" xfId="0" applyFont="1" applyBorder="1" applyAlignment="1">
      <alignment vertical="top"/>
    </xf>
    <xf numFmtId="0" fontId="2" fillId="0" borderId="57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58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59" xfId="0" applyFont="1" applyBorder="1" applyAlignment="1">
      <alignment vertical="top"/>
    </xf>
    <xf numFmtId="0" fontId="2" fillId="0" borderId="60" xfId="0" applyFont="1" applyBorder="1" applyAlignment="1">
      <alignment vertical="top"/>
    </xf>
    <xf numFmtId="0" fontId="2" fillId="0" borderId="61" xfId="0" applyFont="1" applyBorder="1" applyAlignment="1">
      <alignment vertical="top"/>
    </xf>
    <xf numFmtId="0" fontId="2" fillId="0" borderId="52" xfId="0" applyFont="1" applyBorder="1" applyAlignment="1">
      <alignment vertical="center" wrapText="1"/>
    </xf>
    <xf numFmtId="0" fontId="2" fillId="0" borderId="19" xfId="0" applyFont="1" applyBorder="1"/>
    <xf numFmtId="0" fontId="2" fillId="0" borderId="0" xfId="0" applyFont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vertical="center" wrapText="1"/>
    </xf>
    <xf numFmtId="0" fontId="2" fillId="0" borderId="57" xfId="0" applyFont="1" applyBorder="1" applyAlignment="1">
      <alignment vertical="center" wrapText="1"/>
    </xf>
    <xf numFmtId="0" fontId="0" fillId="24" borderId="80" xfId="0" applyFill="1" applyBorder="1"/>
    <xf numFmtId="0" fontId="0" fillId="24" borderId="81" xfId="0" applyFill="1" applyBorder="1"/>
    <xf numFmtId="0" fontId="0" fillId="24" borderId="93" xfId="0" applyFill="1" applyBorder="1" applyAlignment="1">
      <alignment horizontal="right"/>
    </xf>
    <xf numFmtId="0" fontId="0" fillId="0" borderId="94" xfId="0" applyBorder="1" applyAlignment="1">
      <alignment horizontal="left"/>
    </xf>
    <xf numFmtId="0" fontId="0" fillId="0" borderId="82" xfId="0" applyBorder="1" applyAlignment="1">
      <alignment horizontal="right"/>
    </xf>
    <xf numFmtId="0" fontId="0" fillId="0" borderId="82" xfId="0" applyBorder="1"/>
    <xf numFmtId="0" fontId="0" fillId="0" borderId="82" xfId="0" applyBorder="1" applyAlignment="1">
      <alignment horizontal="left"/>
    </xf>
    <xf numFmtId="0" fontId="0" fillId="24" borderId="95" xfId="0" applyFill="1" applyBorder="1"/>
    <xf numFmtId="0" fontId="0" fillId="24" borderId="96" xfId="0" applyFill="1" applyBorder="1"/>
    <xf numFmtId="0" fontId="0" fillId="24" borderId="97" xfId="0" applyFill="1" applyBorder="1" applyAlignment="1">
      <alignment horizontal="right" vertical="center"/>
    </xf>
    <xf numFmtId="0" fontId="0" fillId="0" borderId="96" xfId="0" applyBorder="1" applyAlignment="1">
      <alignment horizontal="right" vertical="center" wrapText="1"/>
    </xf>
    <xf numFmtId="0" fontId="0" fillId="0" borderId="96" xfId="0" applyBorder="1"/>
    <xf numFmtId="0" fontId="0" fillId="0" borderId="96" xfId="0" applyBorder="1" applyAlignment="1">
      <alignment horizontal="left" vertical="center" wrapText="1"/>
    </xf>
    <xf numFmtId="0" fontId="0" fillId="0" borderId="98" xfId="0" applyBorder="1" applyAlignment="1">
      <alignment horizontal="left" vertical="center"/>
    </xf>
    <xf numFmtId="0" fontId="0" fillId="0" borderId="99" xfId="0" applyBorder="1"/>
    <xf numFmtId="0" fontId="71" fillId="0" borderId="0" xfId="0" applyFont="1"/>
    <xf numFmtId="0" fontId="0" fillId="31" borderId="10" xfId="0" applyFill="1" applyBorder="1"/>
    <xf numFmtId="0" fontId="0" fillId="32" borderId="10" xfId="0" applyFill="1" applyBorder="1"/>
    <xf numFmtId="0" fontId="2" fillId="0" borderId="58" xfId="0" applyFont="1" applyBorder="1"/>
    <xf numFmtId="0" fontId="2" fillId="0" borderId="66" xfId="0" applyFont="1" applyBorder="1"/>
    <xf numFmtId="0" fontId="2" fillId="0" borderId="31" xfId="0" applyFont="1" applyBorder="1"/>
    <xf numFmtId="0" fontId="2" fillId="0" borderId="30" xfId="0" applyFont="1" applyBorder="1"/>
    <xf numFmtId="0" fontId="2" fillId="0" borderId="33" xfId="0" applyFont="1" applyBorder="1"/>
    <xf numFmtId="0" fontId="2" fillId="0" borderId="39" xfId="0" applyFont="1" applyBorder="1"/>
    <xf numFmtId="0" fontId="0" fillId="33" borderId="10" xfId="0" applyFill="1" applyBorder="1"/>
    <xf numFmtId="0" fontId="2" fillId="0" borderId="0" xfId="0" applyFont="1" applyAlignment="1">
      <alignment horizontal="right" vertical="top"/>
    </xf>
    <xf numFmtId="0" fontId="2" fillId="0" borderId="35" xfId="0" applyFont="1" applyBorder="1" applyAlignment="1">
      <alignment vertical="center"/>
    </xf>
    <xf numFmtId="0" fontId="2" fillId="31" borderId="18" xfId="0" applyFont="1" applyFill="1" applyBorder="1" applyAlignment="1">
      <alignment vertical="center"/>
    </xf>
    <xf numFmtId="0" fontId="73" fillId="0" borderId="0" xfId="61" applyFont="1">
      <alignment vertical="center"/>
    </xf>
    <xf numFmtId="0" fontId="4" fillId="0" borderId="0" xfId="0" applyFont="1" applyAlignment="1">
      <alignment horizontal="right"/>
    </xf>
    <xf numFmtId="179" fontId="4" fillId="0" borderId="109" xfId="0" applyNumberFormat="1" applyFont="1" applyBorder="1" applyAlignment="1">
      <alignment vertical="center" wrapText="1"/>
    </xf>
    <xf numFmtId="0" fontId="7" fillId="0" borderId="18" xfId="0" applyFont="1" applyBorder="1" applyAlignment="1">
      <alignment vertical="center"/>
    </xf>
    <xf numFmtId="0" fontId="2" fillId="31" borderId="0" xfId="0" applyFont="1" applyFill="1" applyAlignment="1">
      <alignment vertical="center"/>
    </xf>
    <xf numFmtId="0" fontId="2" fillId="0" borderId="37" xfId="0" applyFont="1" applyBorder="1" applyAlignment="1">
      <alignment vertical="center"/>
    </xf>
    <xf numFmtId="0" fontId="7" fillId="0" borderId="0" xfId="0" applyFont="1" applyAlignment="1">
      <alignment vertical="center"/>
    </xf>
    <xf numFmtId="14" fontId="1" fillId="0" borderId="10" xfId="61" applyNumberFormat="1" applyFont="1" applyBorder="1" applyAlignment="1">
      <alignment horizontal="center" vertical="center"/>
    </xf>
    <xf numFmtId="0" fontId="75" fillId="0" borderId="0" xfId="0" applyFont="1"/>
    <xf numFmtId="0" fontId="0" fillId="0" borderId="0" xfId="0" applyAlignment="1">
      <alignment horizontal="center" vertical="center"/>
    </xf>
    <xf numFmtId="0" fontId="75" fillId="28" borderId="114" xfId="0" applyFont="1" applyFill="1" applyBorder="1"/>
    <xf numFmtId="0" fontId="75" fillId="28" borderId="115" xfId="0" applyFont="1" applyFill="1" applyBorder="1"/>
    <xf numFmtId="0" fontId="75" fillId="28" borderId="117" xfId="0" applyFont="1" applyFill="1" applyBorder="1"/>
    <xf numFmtId="0" fontId="75" fillId="28" borderId="47" xfId="0" applyFont="1" applyFill="1" applyBorder="1"/>
    <xf numFmtId="0" fontId="75" fillId="0" borderId="10" xfId="0" applyFont="1" applyBorder="1"/>
    <xf numFmtId="14" fontId="75" fillId="0" borderId="10" xfId="0" applyNumberFormat="1" applyFont="1" applyBorder="1"/>
    <xf numFmtId="20" fontId="75" fillId="0" borderId="10" xfId="0" applyNumberFormat="1" applyFont="1" applyBorder="1"/>
    <xf numFmtId="0" fontId="75" fillId="28" borderId="58" xfId="0" applyFont="1" applyFill="1" applyBorder="1"/>
    <xf numFmtId="0" fontId="75" fillId="28" borderId="0" xfId="0" applyFont="1" applyFill="1" applyBorder="1"/>
    <xf numFmtId="0" fontId="75" fillId="28" borderId="37" xfId="0" applyFont="1" applyFill="1" applyBorder="1"/>
    <xf numFmtId="0" fontId="75" fillId="0" borderId="13" xfId="0" applyFont="1" applyBorder="1"/>
    <xf numFmtId="0" fontId="4" fillId="27" borderId="0" xfId="0" applyFont="1" applyFill="1" applyBorder="1"/>
    <xf numFmtId="0" fontId="4" fillId="31" borderId="0" xfId="0" applyFont="1" applyFill="1" applyBorder="1"/>
    <xf numFmtId="0" fontId="4" fillId="0" borderId="0" xfId="0" applyFont="1" applyBorder="1"/>
    <xf numFmtId="0" fontId="4" fillId="31" borderId="57" xfId="0" applyFont="1" applyFill="1" applyBorder="1"/>
    <xf numFmtId="0" fontId="76" fillId="0" borderId="0" xfId="0" applyFont="1"/>
    <xf numFmtId="178" fontId="2" fillId="0" borderId="41" xfId="0" applyNumberFormat="1" applyFont="1" applyFill="1" applyBorder="1" applyAlignment="1">
      <alignment vertical="center" wrapText="1"/>
    </xf>
    <xf numFmtId="178" fontId="2" fillId="0" borderId="42" xfId="0" applyNumberFormat="1" applyFont="1" applyFill="1" applyBorder="1" applyAlignment="1">
      <alignment vertical="center" wrapText="1"/>
    </xf>
    <xf numFmtId="178" fontId="4" fillId="0" borderId="27" xfId="0" applyNumberFormat="1" applyFont="1" applyFill="1" applyBorder="1" applyAlignment="1">
      <alignment vertical="center" wrapText="1"/>
    </xf>
    <xf numFmtId="178" fontId="2" fillId="0" borderId="12" xfId="0" applyNumberFormat="1" applyFont="1" applyFill="1" applyBorder="1" applyAlignment="1">
      <alignment vertical="center" wrapText="1"/>
    </xf>
    <xf numFmtId="178" fontId="2" fillId="0" borderId="40" xfId="0" applyNumberFormat="1" applyFont="1" applyFill="1" applyBorder="1" applyAlignment="1">
      <alignment vertical="center" wrapText="1"/>
    </xf>
    <xf numFmtId="178" fontId="4" fillId="0" borderId="26" xfId="0" applyNumberFormat="1" applyFont="1" applyFill="1" applyBorder="1" applyAlignment="1">
      <alignment vertical="center" wrapText="1"/>
    </xf>
    <xf numFmtId="178" fontId="4" fillId="0" borderId="38" xfId="0" applyNumberFormat="1" applyFont="1" applyFill="1" applyBorder="1" applyAlignment="1">
      <alignment vertical="center" wrapText="1"/>
    </xf>
    <xf numFmtId="0" fontId="0" fillId="0" borderId="120" xfId="0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75" fillId="27" borderId="10" xfId="0" applyNumberFormat="1" applyFont="1" applyFill="1" applyBorder="1"/>
    <xf numFmtId="179" fontId="4" fillId="0" borderId="38" xfId="0" applyNumberFormat="1" applyFont="1" applyFill="1" applyBorder="1" applyAlignment="1">
      <alignment vertical="center" wrapText="1"/>
    </xf>
    <xf numFmtId="0" fontId="75" fillId="0" borderId="13" xfId="0" applyNumberFormat="1" applyFont="1" applyBorder="1"/>
    <xf numFmtId="0" fontId="75" fillId="0" borderId="11" xfId="0" applyNumberFormat="1" applyFont="1" applyBorder="1"/>
    <xf numFmtId="0" fontId="75" fillId="0" borderId="12" xfId="0" applyNumberFormat="1" applyFont="1" applyBorder="1"/>
    <xf numFmtId="0" fontId="4" fillId="28" borderId="12" xfId="0" applyFont="1" applyFill="1" applyBorder="1"/>
    <xf numFmtId="0" fontId="4" fillId="28" borderId="26" xfId="0" applyFont="1" applyFill="1" applyBorder="1"/>
    <xf numFmtId="0" fontId="0" fillId="0" borderId="126" xfId="0" applyBorder="1" applyAlignment="1">
      <alignment horizontal="center" vertical="center"/>
    </xf>
    <xf numFmtId="0" fontId="0" fillId="0" borderId="127" xfId="0" applyBorder="1" applyAlignment="1">
      <alignment horizontal="center" vertical="center"/>
    </xf>
    <xf numFmtId="0" fontId="0" fillId="0" borderId="128" xfId="0" applyBorder="1" applyAlignment="1">
      <alignment horizontal="center" vertical="center"/>
    </xf>
    <xf numFmtId="0" fontId="0" fillId="0" borderId="129" xfId="0" applyBorder="1" applyAlignment="1">
      <alignment horizontal="center" vertical="center"/>
    </xf>
    <xf numFmtId="0" fontId="0" fillId="0" borderId="106" xfId="0" applyBorder="1" applyAlignment="1">
      <alignment vertical="center" wrapText="1"/>
    </xf>
    <xf numFmtId="0" fontId="0" fillId="0" borderId="83" xfId="0" applyBorder="1"/>
    <xf numFmtId="0" fontId="75" fillId="28" borderId="20" xfId="0" applyFont="1" applyFill="1" applyBorder="1"/>
    <xf numFmtId="0" fontId="75" fillId="28" borderId="23" xfId="0" applyFont="1" applyFill="1" applyBorder="1"/>
    <xf numFmtId="0" fontId="75" fillId="28" borderId="69" xfId="0" applyFont="1" applyFill="1" applyBorder="1"/>
    <xf numFmtId="0" fontId="75" fillId="28" borderId="37" xfId="0" applyFont="1" applyFill="1" applyBorder="1" applyAlignment="1">
      <alignment wrapText="1"/>
    </xf>
    <xf numFmtId="0" fontId="75" fillId="27" borderId="12" xfId="0" applyNumberFormat="1" applyFont="1" applyFill="1" applyBorder="1"/>
    <xf numFmtId="0" fontId="75" fillId="28" borderId="134" xfId="0" applyFont="1" applyFill="1" applyBorder="1"/>
    <xf numFmtId="0" fontId="75" fillId="28" borderId="135" xfId="0" applyFont="1" applyFill="1" applyBorder="1"/>
    <xf numFmtId="0" fontId="75" fillId="28" borderId="136" xfId="0" applyFont="1" applyFill="1" applyBorder="1"/>
    <xf numFmtId="0" fontId="75" fillId="28" borderId="137" xfId="0" applyFont="1" applyFill="1" applyBorder="1"/>
    <xf numFmtId="0" fontId="75" fillId="28" borderId="138" xfId="0" applyFont="1" applyFill="1" applyBorder="1"/>
    <xf numFmtId="14" fontId="75" fillId="0" borderId="86" xfId="0" applyNumberFormat="1" applyFont="1" applyBorder="1"/>
    <xf numFmtId="14" fontId="75" fillId="0" borderId="87" xfId="0" applyNumberFormat="1" applyFont="1" applyBorder="1"/>
    <xf numFmtId="20" fontId="75" fillId="0" borderId="87" xfId="0" applyNumberFormat="1" applyFont="1" applyBorder="1"/>
    <xf numFmtId="0" fontId="75" fillId="0" borderId="86" xfId="0" applyFont="1" applyBorder="1"/>
    <xf numFmtId="0" fontId="75" fillId="0" borderId="87" xfId="0" applyFont="1" applyBorder="1"/>
    <xf numFmtId="0" fontId="75" fillId="0" borderId="89" xfId="0" applyFont="1" applyBorder="1"/>
    <xf numFmtId="0" fontId="75" fillId="0" borderId="90" xfId="0" applyFont="1" applyBorder="1"/>
    <xf numFmtId="0" fontId="75" fillId="0" borderId="91" xfId="0" applyFont="1" applyBorder="1"/>
    <xf numFmtId="0" fontId="75" fillId="28" borderId="139" xfId="0" applyFont="1" applyFill="1" applyBorder="1"/>
    <xf numFmtId="0" fontId="75" fillId="28" borderId="58" xfId="0" applyFont="1" applyFill="1" applyBorder="1" applyAlignment="1">
      <alignment wrapText="1"/>
    </xf>
    <xf numFmtId="0" fontId="75" fillId="27" borderId="13" xfId="0" applyNumberFormat="1" applyFont="1" applyFill="1" applyBorder="1"/>
    <xf numFmtId="0" fontId="75" fillId="0" borderId="0" xfId="0" applyFont="1" applyBorder="1"/>
    <xf numFmtId="0" fontId="75" fillId="28" borderId="80" xfId="0" applyFont="1" applyFill="1" applyBorder="1"/>
    <xf numFmtId="0" fontId="75" fillId="28" borderId="84" xfId="0" applyFont="1" applyFill="1" applyBorder="1"/>
    <xf numFmtId="0" fontId="75" fillId="28" borderId="85" xfId="0" applyFont="1" applyFill="1" applyBorder="1"/>
    <xf numFmtId="0" fontId="75" fillId="0" borderId="86" xfId="0" applyNumberFormat="1" applyFont="1" applyBorder="1"/>
    <xf numFmtId="0" fontId="75" fillId="0" borderId="88" xfId="0" applyNumberFormat="1" applyFont="1" applyBorder="1"/>
    <xf numFmtId="0" fontId="75" fillId="0" borderId="89" xfId="0" applyNumberFormat="1" applyFont="1" applyBorder="1"/>
    <xf numFmtId="0" fontId="75" fillId="0" borderId="98" xfId="0" applyNumberFormat="1" applyFont="1" applyBorder="1"/>
    <xf numFmtId="0" fontId="75" fillId="0" borderId="96" xfId="0" applyNumberFormat="1" applyFont="1" applyBorder="1"/>
    <xf numFmtId="0" fontId="75" fillId="0" borderId="97" xfId="0" applyNumberFormat="1" applyFont="1" applyBorder="1"/>
    <xf numFmtId="0" fontId="75" fillId="0" borderId="99" xfId="0" applyNumberFormat="1" applyFont="1" applyBorder="1"/>
    <xf numFmtId="0" fontId="2" fillId="31" borderId="0" xfId="0" applyFont="1" applyFill="1" applyAlignment="1" applyProtection="1">
      <alignment vertical="center"/>
      <protection locked="0"/>
    </xf>
    <xf numFmtId="0" fontId="4" fillId="31" borderId="0" xfId="0" applyFont="1" applyFill="1" applyBorder="1" applyProtection="1">
      <protection locked="0"/>
    </xf>
    <xf numFmtId="0" fontId="4" fillId="31" borderId="57" xfId="0" applyFont="1" applyFill="1" applyBorder="1" applyProtection="1">
      <protection locked="0"/>
    </xf>
    <xf numFmtId="0" fontId="75" fillId="28" borderId="21" xfId="0" applyFont="1" applyFill="1" applyBorder="1"/>
    <xf numFmtId="0" fontId="75" fillId="0" borderId="17" xfId="0" applyFont="1" applyBorder="1"/>
    <xf numFmtId="0" fontId="75" fillId="0" borderId="53" xfId="0" applyFont="1" applyBorder="1"/>
    <xf numFmtId="0" fontId="75" fillId="27" borderId="71" xfId="0" applyNumberFormat="1" applyFont="1" applyFill="1" applyBorder="1"/>
    <xf numFmtId="0" fontId="75" fillId="0" borderId="120" xfId="0" applyFont="1" applyBorder="1"/>
    <xf numFmtId="0" fontId="75" fillId="27" borderId="46" xfId="0" applyNumberFormat="1" applyFont="1" applyFill="1" applyBorder="1"/>
    <xf numFmtId="0" fontId="75" fillId="28" borderId="140" xfId="0" applyFont="1" applyFill="1" applyBorder="1"/>
    <xf numFmtId="0" fontId="75" fillId="28" borderId="141" xfId="0" applyFont="1" applyFill="1" applyBorder="1"/>
    <xf numFmtId="0" fontId="75" fillId="28" borderId="141" xfId="0" applyFont="1" applyFill="1" applyBorder="1" applyAlignment="1">
      <alignment wrapText="1"/>
    </xf>
    <xf numFmtId="0" fontId="75" fillId="28" borderId="60" xfId="0" applyFont="1" applyFill="1" applyBorder="1"/>
    <xf numFmtId="0" fontId="75" fillId="28" borderId="59" xfId="0" applyFont="1" applyFill="1" applyBorder="1"/>
    <xf numFmtId="0" fontId="75" fillId="28" borderId="61" xfId="0" applyFont="1" applyFill="1" applyBorder="1"/>
    <xf numFmtId="0" fontId="75" fillId="28" borderId="142" xfId="0" applyFont="1" applyFill="1" applyBorder="1"/>
    <xf numFmtId="0" fontId="75" fillId="0" borderId="46" xfId="0" applyNumberFormat="1" applyFont="1" applyBorder="1" applyProtection="1">
      <protection locked="0"/>
    </xf>
    <xf numFmtId="0" fontId="75" fillId="0" borderId="57" xfId="0" applyNumberFormat="1" applyFont="1" applyBorder="1" applyProtection="1">
      <protection locked="0"/>
    </xf>
    <xf numFmtId="0" fontId="75" fillId="0" borderId="18" xfId="0" applyNumberFormat="1" applyFont="1" applyBorder="1" applyProtection="1">
      <protection locked="0"/>
    </xf>
    <xf numFmtId="0" fontId="75" fillId="0" borderId="35" xfId="0" applyNumberFormat="1" applyFont="1" applyBorder="1" applyProtection="1">
      <protection locked="0"/>
    </xf>
    <xf numFmtId="0" fontId="75" fillId="0" borderId="36" xfId="0" applyNumberFormat="1" applyFont="1" applyBorder="1" applyProtection="1">
      <protection locked="0"/>
    </xf>
    <xf numFmtId="0" fontId="75" fillId="0" borderId="10" xfId="0" applyNumberFormat="1" applyFont="1" applyBorder="1" applyProtection="1">
      <protection locked="0"/>
    </xf>
    <xf numFmtId="0" fontId="75" fillId="0" borderId="13" xfId="0" applyNumberFormat="1" applyFont="1" applyBorder="1" applyProtection="1">
      <protection locked="0"/>
    </xf>
    <xf numFmtId="0" fontId="75" fillId="0" borderId="11" xfId="0" applyNumberFormat="1" applyFont="1" applyBorder="1" applyProtection="1">
      <protection locked="0"/>
    </xf>
    <xf numFmtId="0" fontId="75" fillId="0" borderId="12" xfId="0" applyNumberFormat="1" applyFont="1" applyBorder="1" applyProtection="1">
      <protection locked="0"/>
    </xf>
    <xf numFmtId="0" fontId="75" fillId="0" borderId="41" xfId="0" applyNumberFormat="1" applyFont="1" applyBorder="1" applyProtection="1">
      <protection locked="0"/>
    </xf>
    <xf numFmtId="0" fontId="75" fillId="0" borderId="71" xfId="0" applyNumberFormat="1" applyFont="1" applyBorder="1" applyProtection="1">
      <protection locked="0"/>
    </xf>
    <xf numFmtId="0" fontId="75" fillId="0" borderId="67" xfId="0" applyNumberFormat="1" applyFont="1" applyBorder="1" applyProtection="1">
      <protection locked="0"/>
    </xf>
    <xf numFmtId="0" fontId="75" fillId="0" borderId="68" xfId="0" applyNumberFormat="1" applyFont="1" applyBorder="1" applyProtection="1">
      <protection locked="0"/>
    </xf>
    <xf numFmtId="0" fontId="75" fillId="0" borderId="19" xfId="0" applyNumberFormat="1" applyFont="1" applyBorder="1" applyProtection="1">
      <protection locked="0"/>
    </xf>
    <xf numFmtId="0" fontId="75" fillId="0" borderId="77" xfId="0" applyNumberFormat="1" applyFont="1" applyBorder="1" applyProtection="1">
      <protection locked="0"/>
    </xf>
    <xf numFmtId="14" fontId="75" fillId="0" borderId="46" xfId="0" applyNumberFormat="1" applyFont="1" applyBorder="1" applyProtection="1">
      <protection locked="0"/>
    </xf>
    <xf numFmtId="20" fontId="75" fillId="0" borderId="46" xfId="0" applyNumberFormat="1" applyFont="1" applyBorder="1" applyProtection="1">
      <protection locked="0"/>
    </xf>
    <xf numFmtId="14" fontId="75" fillId="0" borderId="10" xfId="0" applyNumberFormat="1" applyFont="1" applyBorder="1" applyProtection="1">
      <protection locked="0"/>
    </xf>
    <xf numFmtId="20" fontId="75" fillId="0" borderId="10" xfId="0" applyNumberFormat="1" applyFont="1" applyBorder="1" applyProtection="1">
      <protection locked="0"/>
    </xf>
    <xf numFmtId="0" fontId="75" fillId="0" borderId="10" xfId="0" applyFont="1" applyBorder="1" applyProtection="1">
      <protection locked="0"/>
    </xf>
    <xf numFmtId="0" fontId="0" fillId="0" borderId="112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vertical="center" wrapText="1"/>
      <protection locked="0"/>
    </xf>
    <xf numFmtId="0" fontId="0" fillId="0" borderId="113" xfId="0" applyBorder="1" applyAlignment="1" applyProtection="1">
      <alignment horizontal="center" vertical="center"/>
      <protection locked="0"/>
    </xf>
    <xf numFmtId="0" fontId="0" fillId="0" borderId="119" xfId="0" applyBorder="1" applyAlignment="1" applyProtection="1">
      <alignment horizontal="center" vertical="center"/>
      <protection locked="0"/>
    </xf>
    <xf numFmtId="0" fontId="0" fillId="0" borderId="120" xfId="0" applyBorder="1" applyAlignment="1" applyProtection="1">
      <alignment vertical="center" wrapText="1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2" fillId="0" borderId="18" xfId="0" applyFont="1" applyBorder="1" applyAlignment="1" applyProtection="1">
      <alignment vertical="center"/>
      <protection locked="0"/>
    </xf>
    <xf numFmtId="0" fontId="2" fillId="0" borderId="35" xfId="0" applyFont="1" applyBorder="1" applyAlignment="1" applyProtection="1">
      <alignment vertical="center"/>
      <protection locked="0"/>
    </xf>
    <xf numFmtId="14" fontId="75" fillId="0" borderId="71" xfId="0" applyNumberFormat="1" applyFont="1" applyBorder="1" applyProtection="1">
      <protection locked="0"/>
    </xf>
    <xf numFmtId="20" fontId="75" fillId="0" borderId="71" xfId="0" applyNumberFormat="1" applyFont="1" applyBorder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24" borderId="14" xfId="0" applyFill="1" applyBorder="1" applyProtection="1">
      <protection locked="0"/>
    </xf>
    <xf numFmtId="0" fontId="0" fillId="24" borderId="15" xfId="0" applyFill="1" applyBorder="1" applyProtection="1">
      <protection locked="0"/>
    </xf>
    <xf numFmtId="0" fontId="0" fillId="24" borderId="16" xfId="0" applyFill="1" applyBorder="1" applyAlignment="1" applyProtection="1">
      <alignment horizontal="righ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11" xfId="0" applyBorder="1" applyProtection="1"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12" xfId="0" applyBorder="1" applyProtection="1">
      <protection locked="0"/>
    </xf>
    <xf numFmtId="0" fontId="7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0" fillId="24" borderId="13" xfId="0" applyFill="1" applyBorder="1" applyProtection="1">
      <protection locked="0"/>
    </xf>
    <xf numFmtId="0" fontId="0" fillId="24" borderId="11" xfId="0" applyFill="1" applyBorder="1" applyProtection="1">
      <protection locked="0"/>
    </xf>
    <xf numFmtId="0" fontId="0" fillId="24" borderId="12" xfId="0" applyFill="1" applyBorder="1" applyAlignment="1" applyProtection="1">
      <alignment horizontal="right" vertical="center"/>
      <protection locked="0"/>
    </xf>
    <xf numFmtId="0" fontId="0" fillId="0" borderId="13" xfId="0" applyBorder="1" applyAlignment="1" applyProtection="1">
      <alignment horizontal="left" vertical="center"/>
      <protection locked="0"/>
    </xf>
    <xf numFmtId="0" fontId="0" fillId="0" borderId="11" xfId="0" applyBorder="1" applyAlignment="1" applyProtection="1">
      <alignment horizontal="right" vertical="center" wrapText="1"/>
      <protection locked="0"/>
    </xf>
    <xf numFmtId="0" fontId="0" fillId="0" borderId="11" xfId="0" applyBorder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right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0" fillId="0" borderId="0" xfId="0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4" fillId="27" borderId="34" xfId="0" applyFont="1" applyFill="1" applyBorder="1" applyAlignment="1">
      <alignment horizontal="left"/>
    </xf>
    <xf numFmtId="0" fontId="4" fillId="27" borderId="18" xfId="0" applyFont="1" applyFill="1" applyBorder="1" applyAlignment="1">
      <alignment horizontal="left"/>
    </xf>
    <xf numFmtId="0" fontId="4" fillId="27" borderId="35" xfId="0" applyFont="1" applyFill="1" applyBorder="1" applyAlignment="1">
      <alignment horizontal="left"/>
    </xf>
    <xf numFmtId="0" fontId="4" fillId="27" borderId="20" xfId="0" applyFont="1" applyFill="1" applyBorder="1" applyAlignment="1">
      <alignment horizontal="left"/>
    </xf>
    <xf numFmtId="0" fontId="4" fillId="27" borderId="21" xfId="0" applyFont="1" applyFill="1" applyBorder="1" applyAlignment="1">
      <alignment horizontal="left"/>
    </xf>
    <xf numFmtId="0" fontId="4" fillId="27" borderId="69" xfId="0" applyFont="1" applyFill="1" applyBorder="1" applyAlignment="1">
      <alignment horizontal="left"/>
    </xf>
    <xf numFmtId="0" fontId="4" fillId="31" borderId="21" xfId="0" applyFont="1" applyFill="1" applyBorder="1" applyProtection="1">
      <protection locked="0"/>
    </xf>
    <xf numFmtId="0" fontId="4" fillId="0" borderId="21" xfId="0" applyFont="1" applyBorder="1"/>
    <xf numFmtId="0" fontId="4" fillId="34" borderId="21" xfId="0" applyFont="1" applyFill="1" applyBorder="1" applyAlignment="1">
      <alignment horizontal="right"/>
    </xf>
    <xf numFmtId="0" fontId="4" fillId="0" borderId="22" xfId="0" applyFont="1" applyBorder="1"/>
    <xf numFmtId="49" fontId="0" fillId="0" borderId="10" xfId="61" applyNumberFormat="1" applyFont="1" applyBorder="1" applyAlignment="1">
      <alignment horizontal="center" vertical="center"/>
    </xf>
    <xf numFmtId="0" fontId="4" fillId="31" borderId="21" xfId="0" applyFont="1" applyFill="1" applyBorder="1"/>
    <xf numFmtId="0" fontId="4" fillId="31" borderId="18" xfId="0" applyFont="1" applyFill="1" applyBorder="1"/>
    <xf numFmtId="0" fontId="4" fillId="34" borderId="18" xfId="0" applyFont="1" applyFill="1" applyBorder="1" applyAlignment="1">
      <alignment horizontal="left"/>
    </xf>
    <xf numFmtId="0" fontId="4" fillId="31" borderId="18" xfId="0" applyFont="1" applyFill="1" applyBorder="1" applyAlignment="1">
      <alignment horizontal="right"/>
    </xf>
    <xf numFmtId="0" fontId="4" fillId="0" borderId="18" xfId="0" applyFont="1" applyFill="1" applyBorder="1"/>
    <xf numFmtId="0" fontId="4" fillId="0" borderId="18" xfId="0" applyFont="1" applyFill="1" applyBorder="1" applyAlignment="1">
      <alignment horizontal="right"/>
    </xf>
    <xf numFmtId="0" fontId="4" fillId="0" borderId="18" xfId="0" applyFont="1" applyFill="1" applyBorder="1" applyAlignment="1">
      <alignment horizontal="left"/>
    </xf>
    <xf numFmtId="0" fontId="4" fillId="0" borderId="36" xfId="0" applyFont="1" applyFill="1" applyBorder="1"/>
    <xf numFmtId="0" fontId="4" fillId="0" borderId="18" xfId="0" applyFont="1" applyFill="1" applyBorder="1" applyProtection="1">
      <protection locked="0"/>
    </xf>
    <xf numFmtId="0" fontId="4" fillId="0" borderId="18" xfId="0" applyFont="1" applyFill="1" applyBorder="1" applyAlignment="1">
      <alignment horizontal="center" vertical="center"/>
    </xf>
    <xf numFmtId="0" fontId="2" fillId="0" borderId="0" xfId="0" applyFont="1" applyFill="1" applyAlignment="1" applyProtection="1">
      <alignment vertical="center"/>
      <protection locked="0"/>
    </xf>
    <xf numFmtId="0" fontId="2" fillId="0" borderId="18" xfId="0" applyFont="1" applyFill="1" applyBorder="1" applyAlignment="1" applyProtection="1">
      <alignment vertical="center"/>
      <protection locked="0"/>
    </xf>
    <xf numFmtId="0" fontId="2" fillId="0" borderId="26" xfId="0" applyFont="1" applyFill="1" applyBorder="1" applyAlignment="1" applyProtection="1">
      <alignment horizontal="center"/>
      <protection locked="0"/>
    </xf>
    <xf numFmtId="0" fontId="2" fillId="0" borderId="5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 wrapText="1"/>
    </xf>
    <xf numFmtId="17" fontId="2" fillId="0" borderId="10" xfId="0" quotePrefix="1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2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/>
    </xf>
    <xf numFmtId="0" fontId="2" fillId="0" borderId="68" xfId="0" applyFont="1" applyBorder="1" applyAlignment="1">
      <alignment horizontal="center"/>
    </xf>
    <xf numFmtId="197" fontId="2" fillId="0" borderId="15" xfId="0" applyNumberFormat="1" applyFont="1" applyFill="1" applyBorder="1" applyAlignment="1">
      <alignment horizontal="center" vertical="center" wrapText="1"/>
    </xf>
    <xf numFmtId="197" fontId="2" fillId="0" borderId="26" xfId="0" applyNumberFormat="1" applyFont="1" applyFill="1" applyBorder="1" applyAlignment="1">
      <alignment horizontal="center" vertical="center" wrapText="1"/>
    </xf>
    <xf numFmtId="0" fontId="34" fillId="34" borderId="28" xfId="0" applyFont="1" applyFill="1" applyBorder="1" applyAlignment="1" applyProtection="1">
      <alignment horizontal="center" vertical="center" wrapText="1"/>
      <protection locked="0"/>
    </xf>
    <xf numFmtId="0" fontId="34" fillId="34" borderId="15" xfId="0" applyFont="1" applyFill="1" applyBorder="1" applyAlignment="1" applyProtection="1">
      <alignment horizontal="center" vertical="center" wrapText="1"/>
      <protection locked="0"/>
    </xf>
    <xf numFmtId="0" fontId="34" fillId="34" borderId="16" xfId="0" applyFont="1" applyFill="1" applyBorder="1" applyAlignment="1" applyProtection="1">
      <alignment horizontal="center" vertical="center" wrapText="1"/>
      <protection locked="0"/>
    </xf>
    <xf numFmtId="0" fontId="34" fillId="34" borderId="34" xfId="0" applyFont="1" applyFill="1" applyBorder="1" applyAlignment="1" applyProtection="1">
      <alignment horizontal="center" vertical="center" wrapText="1"/>
      <protection locked="0"/>
    </xf>
    <xf numFmtId="0" fontId="34" fillId="34" borderId="18" xfId="0" applyFont="1" applyFill="1" applyBorder="1" applyAlignment="1" applyProtection="1">
      <alignment horizontal="center" vertical="center" wrapText="1"/>
      <protection locked="0"/>
    </xf>
    <xf numFmtId="0" fontId="34" fillId="34" borderId="35" xfId="0" applyFont="1" applyFill="1" applyBorder="1" applyAlignment="1" applyProtection="1">
      <alignment horizontal="center" vertical="center" wrapText="1"/>
      <protection locked="0"/>
    </xf>
    <xf numFmtId="0" fontId="34" fillId="24" borderId="10" xfId="0" applyFont="1" applyFill="1" applyBorder="1" applyAlignment="1">
      <alignment horizontal="center" vertical="center" wrapText="1"/>
    </xf>
    <xf numFmtId="14" fontId="34" fillId="34" borderId="10" xfId="0" applyNumberFormat="1" applyFont="1" applyFill="1" applyBorder="1" applyAlignment="1" applyProtection="1">
      <alignment horizontal="center" vertical="center"/>
      <protection locked="0"/>
    </xf>
    <xf numFmtId="0" fontId="2" fillId="24" borderId="14" xfId="0" applyFont="1" applyFill="1" applyBorder="1" applyAlignment="1">
      <alignment horizontal="center" vertical="center" wrapText="1"/>
    </xf>
    <xf numFmtId="0" fontId="2" fillId="24" borderId="15" xfId="0" applyFont="1" applyFill="1" applyBorder="1" applyAlignment="1">
      <alignment horizontal="center" vertical="center" wrapText="1"/>
    </xf>
    <xf numFmtId="0" fontId="2" fillId="24" borderId="29" xfId="0" applyFont="1" applyFill="1" applyBorder="1" applyAlignment="1">
      <alignment horizontal="center" vertical="center" wrapText="1"/>
    </xf>
    <xf numFmtId="0" fontId="2" fillId="24" borderId="58" xfId="0" applyFont="1" applyFill="1" applyBorder="1" applyAlignment="1">
      <alignment horizontal="center" vertical="center" wrapText="1"/>
    </xf>
    <xf numFmtId="0" fontId="2" fillId="24" borderId="0" xfId="0" applyFont="1" applyFill="1" applyBorder="1" applyAlignment="1">
      <alignment horizontal="center" vertical="center" wrapText="1"/>
    </xf>
    <xf numFmtId="0" fontId="2" fillId="24" borderId="24" xfId="0" applyFont="1" applyFill="1" applyBorder="1" applyAlignment="1">
      <alignment horizontal="center" vertical="center" wrapText="1"/>
    </xf>
    <xf numFmtId="0" fontId="2" fillId="24" borderId="57" xfId="0" applyFont="1" applyFill="1" applyBorder="1" applyAlignment="1">
      <alignment horizontal="center" vertical="center" wrapText="1"/>
    </xf>
    <xf numFmtId="0" fontId="2" fillId="24" borderId="18" xfId="0" applyFont="1" applyFill="1" applyBorder="1" applyAlignment="1">
      <alignment horizontal="center" vertical="center" wrapText="1"/>
    </xf>
    <xf numFmtId="0" fontId="2" fillId="24" borderId="36" xfId="0" applyFont="1" applyFill="1" applyBorder="1" applyAlignment="1">
      <alignment horizontal="center" vertical="center" wrapText="1"/>
    </xf>
    <xf numFmtId="0" fontId="36" fillId="34" borderId="28" xfId="0" applyFont="1" applyFill="1" applyBorder="1" applyAlignment="1" applyProtection="1">
      <alignment horizontal="center" vertical="center" wrapText="1"/>
      <protection locked="0"/>
    </xf>
    <xf numFmtId="0" fontId="36" fillId="34" borderId="15" xfId="0" applyFont="1" applyFill="1" applyBorder="1" applyAlignment="1" applyProtection="1">
      <alignment horizontal="center" vertical="center" wrapText="1"/>
      <protection locked="0"/>
    </xf>
    <xf numFmtId="0" fontId="36" fillId="34" borderId="16" xfId="0" applyFont="1" applyFill="1" applyBorder="1" applyAlignment="1" applyProtection="1">
      <alignment horizontal="center" vertical="center" wrapText="1"/>
      <protection locked="0"/>
    </xf>
    <xf numFmtId="0" fontId="36" fillId="34" borderId="23" xfId="0" applyFont="1" applyFill="1" applyBorder="1" applyAlignment="1" applyProtection="1">
      <alignment horizontal="center" vertical="center" wrapText="1"/>
      <protection locked="0"/>
    </xf>
    <xf numFmtId="0" fontId="36" fillId="34" borderId="0" xfId="0" applyFont="1" applyFill="1" applyAlignment="1" applyProtection="1">
      <alignment horizontal="center" vertical="center" wrapText="1"/>
      <protection locked="0"/>
    </xf>
    <xf numFmtId="0" fontId="36" fillId="34" borderId="37" xfId="0" applyFont="1" applyFill="1" applyBorder="1" applyAlignment="1" applyProtection="1">
      <alignment horizontal="center" vertical="center" wrapText="1"/>
      <protection locked="0"/>
    </xf>
    <xf numFmtId="0" fontId="36" fillId="34" borderId="25" xfId="0" applyFont="1" applyFill="1" applyBorder="1" applyAlignment="1" applyProtection="1">
      <alignment horizontal="center" vertical="center" wrapText="1"/>
      <protection locked="0"/>
    </xf>
    <xf numFmtId="0" fontId="36" fillId="34" borderId="26" xfId="0" applyFont="1" applyFill="1" applyBorder="1" applyAlignment="1" applyProtection="1">
      <alignment horizontal="center" vertical="center" wrapText="1"/>
      <protection locked="0"/>
    </xf>
    <xf numFmtId="0" fontId="36" fillId="34" borderId="38" xfId="0" applyFont="1" applyFill="1" applyBorder="1" applyAlignment="1" applyProtection="1">
      <alignment horizontal="center" vertical="center" wrapText="1"/>
      <protection locked="0"/>
    </xf>
    <xf numFmtId="0" fontId="35" fillId="34" borderId="14" xfId="0" applyFont="1" applyFill="1" applyBorder="1" applyAlignment="1" applyProtection="1">
      <alignment horizontal="center" vertical="center" wrapText="1"/>
      <protection locked="0"/>
    </xf>
    <xf numFmtId="0" fontId="35" fillId="34" borderId="15" xfId="0" applyFont="1" applyFill="1" applyBorder="1" applyAlignment="1" applyProtection="1">
      <alignment horizontal="center" vertical="center" wrapText="1"/>
      <protection locked="0"/>
    </xf>
    <xf numFmtId="0" fontId="35" fillId="34" borderId="16" xfId="0" applyFont="1" applyFill="1" applyBorder="1" applyAlignment="1" applyProtection="1">
      <alignment horizontal="center" vertical="center" wrapText="1"/>
      <protection locked="0"/>
    </xf>
    <xf numFmtId="0" fontId="35" fillId="34" borderId="58" xfId="0" applyFont="1" applyFill="1" applyBorder="1" applyAlignment="1" applyProtection="1">
      <alignment horizontal="center" vertical="center" wrapText="1"/>
      <protection locked="0"/>
    </xf>
    <xf numFmtId="0" fontId="35" fillId="34" borderId="0" xfId="0" applyFont="1" applyFill="1" applyAlignment="1" applyProtection="1">
      <alignment horizontal="center" vertical="center" wrapText="1"/>
      <protection locked="0"/>
    </xf>
    <xf numFmtId="0" fontId="35" fillId="34" borderId="37" xfId="0" applyFont="1" applyFill="1" applyBorder="1" applyAlignment="1" applyProtection="1">
      <alignment horizontal="center" vertical="center" wrapText="1"/>
      <protection locked="0"/>
    </xf>
    <xf numFmtId="0" fontId="35" fillId="34" borderId="39" xfId="0" applyFont="1" applyFill="1" applyBorder="1" applyAlignment="1" applyProtection="1">
      <alignment horizontal="center" vertical="center" wrapText="1"/>
      <protection locked="0"/>
    </xf>
    <xf numFmtId="0" fontId="35" fillId="34" borderId="26" xfId="0" applyFont="1" applyFill="1" applyBorder="1" applyAlignment="1" applyProtection="1">
      <alignment horizontal="center" vertical="center" wrapText="1"/>
      <protection locked="0"/>
    </xf>
    <xf numFmtId="0" fontId="35" fillId="34" borderId="38" xfId="0" applyFont="1" applyFill="1" applyBorder="1" applyAlignment="1" applyProtection="1">
      <alignment horizontal="center" vertical="center" wrapText="1"/>
      <protection locked="0"/>
    </xf>
    <xf numFmtId="0" fontId="35" fillId="34" borderId="29" xfId="0" applyFont="1" applyFill="1" applyBorder="1" applyAlignment="1" applyProtection="1">
      <alignment horizontal="center" vertical="center" wrapText="1"/>
      <protection locked="0"/>
    </xf>
    <xf numFmtId="0" fontId="35" fillId="34" borderId="24" xfId="0" applyFont="1" applyFill="1" applyBorder="1" applyAlignment="1" applyProtection="1">
      <alignment horizontal="center" vertical="center" wrapText="1"/>
      <protection locked="0"/>
    </xf>
    <xf numFmtId="0" fontId="35" fillId="34" borderId="27" xfId="0" applyFont="1" applyFill="1" applyBorder="1" applyAlignment="1" applyProtection="1">
      <alignment horizontal="center" vertical="center" wrapText="1"/>
      <protection locked="0"/>
    </xf>
    <xf numFmtId="0" fontId="36" fillId="34" borderId="0" xfId="0" applyFont="1" applyFill="1" applyBorder="1" applyAlignment="1" applyProtection="1">
      <alignment horizontal="center" vertical="center" wrapText="1"/>
      <protection locked="0"/>
    </xf>
    <xf numFmtId="0" fontId="2" fillId="0" borderId="2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4" fillId="34" borderId="10" xfId="0" applyFont="1" applyFill="1" applyBorder="1" applyAlignment="1" applyProtection="1">
      <alignment horizontal="center" vertical="center" wrapText="1"/>
      <protection locked="0"/>
    </xf>
    <xf numFmtId="0" fontId="34" fillId="24" borderId="13" xfId="0" applyFont="1" applyFill="1" applyBorder="1" applyAlignment="1">
      <alignment horizontal="center" vertical="top" wrapText="1"/>
    </xf>
    <xf numFmtId="0" fontId="34" fillId="24" borderId="11" xfId="0" applyFont="1" applyFill="1" applyBorder="1" applyAlignment="1">
      <alignment horizontal="center" vertical="top" wrapText="1"/>
    </xf>
    <xf numFmtId="0" fontId="34" fillId="24" borderId="12" xfId="0" applyFont="1" applyFill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56" fontId="2" fillId="0" borderId="10" xfId="0" quotePrefix="1" applyNumberFormat="1" applyFont="1" applyBorder="1" applyAlignment="1">
      <alignment horizontal="center" vertical="center" wrapText="1"/>
    </xf>
    <xf numFmtId="0" fontId="2" fillId="0" borderId="74" xfId="0" quotePrefix="1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76" xfId="0" applyFont="1" applyBorder="1" applyAlignment="1">
      <alignment horizontal="center" vertical="center" wrapText="1"/>
    </xf>
    <xf numFmtId="198" fontId="2" fillId="0" borderId="58" xfId="0" applyNumberFormat="1" applyFont="1" applyBorder="1" applyAlignment="1">
      <alignment horizontal="center"/>
    </xf>
    <xf numFmtId="198" fontId="2" fillId="0" borderId="0" xfId="0" applyNumberFormat="1" applyFont="1" applyAlignment="1">
      <alignment horizontal="center"/>
    </xf>
    <xf numFmtId="198" fontId="2" fillId="0" borderId="39" xfId="0" applyNumberFormat="1" applyFont="1" applyBorder="1" applyAlignment="1">
      <alignment horizontal="center"/>
    </xf>
    <xf numFmtId="198" fontId="2" fillId="0" borderId="26" xfId="0" applyNumberFormat="1" applyFont="1" applyBorder="1" applyAlignment="1">
      <alignment horizontal="center"/>
    </xf>
    <xf numFmtId="199" fontId="2" fillId="0" borderId="58" xfId="0" applyNumberFormat="1" applyFont="1" applyBorder="1" applyAlignment="1">
      <alignment horizontal="center"/>
    </xf>
    <xf numFmtId="199" fontId="2" fillId="0" borderId="0" xfId="0" applyNumberFormat="1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99" fontId="2" fillId="0" borderId="14" xfId="0" applyNumberFormat="1" applyFont="1" applyBorder="1" applyAlignment="1">
      <alignment horizontal="center"/>
    </xf>
    <xf numFmtId="199" fontId="2" fillId="0" borderId="15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73" xfId="0" applyFont="1" applyBorder="1" applyAlignment="1">
      <alignment horizontal="center" vertical="center" wrapText="1"/>
    </xf>
    <xf numFmtId="0" fontId="2" fillId="0" borderId="107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28" borderId="17" xfId="0" applyFont="1" applyFill="1" applyBorder="1" applyAlignment="1">
      <alignment horizontal="center"/>
    </xf>
    <xf numFmtId="0" fontId="2" fillId="28" borderId="10" xfId="0" applyFont="1" applyFill="1" applyBorder="1" applyAlignment="1">
      <alignment horizontal="center"/>
    </xf>
    <xf numFmtId="0" fontId="2" fillId="34" borderId="28" xfId="0" applyFont="1" applyFill="1" applyBorder="1" applyAlignment="1" applyProtection="1">
      <alignment horizontal="left" vertical="top" wrapText="1"/>
      <protection locked="0"/>
    </xf>
    <xf numFmtId="0" fontId="2" fillId="34" borderId="15" xfId="0" applyFont="1" applyFill="1" applyBorder="1" applyAlignment="1" applyProtection="1">
      <alignment horizontal="left" vertical="top" wrapText="1"/>
      <protection locked="0"/>
    </xf>
    <xf numFmtId="0" fontId="2" fillId="34" borderId="16" xfId="0" applyFont="1" applyFill="1" applyBorder="1" applyAlignment="1" applyProtection="1">
      <alignment horizontal="left" vertical="top" wrapText="1"/>
      <protection locked="0"/>
    </xf>
    <xf numFmtId="0" fontId="2" fillId="34" borderId="23" xfId="0" applyFont="1" applyFill="1" applyBorder="1" applyAlignment="1" applyProtection="1">
      <alignment horizontal="left" vertical="top" wrapText="1"/>
      <protection locked="0"/>
    </xf>
    <xf numFmtId="0" fontId="2" fillId="34" borderId="0" xfId="0" applyFont="1" applyFill="1" applyAlignment="1" applyProtection="1">
      <alignment horizontal="left" vertical="top" wrapText="1"/>
      <protection locked="0"/>
    </xf>
    <xf numFmtId="0" fontId="2" fillId="34" borderId="37" xfId="0" applyFont="1" applyFill="1" applyBorder="1" applyAlignment="1" applyProtection="1">
      <alignment horizontal="left" vertical="top" wrapText="1"/>
      <protection locked="0"/>
    </xf>
    <xf numFmtId="0" fontId="2" fillId="34" borderId="34" xfId="0" applyFont="1" applyFill="1" applyBorder="1" applyAlignment="1" applyProtection="1">
      <alignment horizontal="left" vertical="top" wrapText="1"/>
      <protection locked="0"/>
    </xf>
    <xf numFmtId="0" fontId="2" fillId="34" borderId="18" xfId="0" applyFont="1" applyFill="1" applyBorder="1" applyAlignment="1" applyProtection="1">
      <alignment horizontal="left" vertical="top" wrapText="1"/>
      <protection locked="0"/>
    </xf>
    <xf numFmtId="0" fontId="2" fillId="34" borderId="35" xfId="0" applyFont="1" applyFill="1" applyBorder="1" applyAlignment="1" applyProtection="1">
      <alignment horizontal="left" vertical="top" wrapText="1"/>
      <protection locked="0"/>
    </xf>
    <xf numFmtId="199" fontId="2" fillId="0" borderId="13" xfId="0" applyNumberFormat="1" applyFont="1" applyBorder="1" applyAlignment="1" applyProtection="1">
      <alignment horizontal="center"/>
      <protection locked="0"/>
    </xf>
    <xf numFmtId="199" fontId="2" fillId="0" borderId="11" xfId="0" applyNumberFormat="1" applyFont="1" applyBorder="1" applyAlignment="1" applyProtection="1">
      <alignment horizontal="center"/>
      <protection locked="0"/>
    </xf>
    <xf numFmtId="0" fontId="2" fillId="0" borderId="66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199" fontId="2" fillId="0" borderId="14" xfId="0" applyNumberFormat="1" applyFont="1" applyBorder="1" applyAlignment="1">
      <alignment horizontal="center" vertical="center" wrapText="1"/>
    </xf>
    <xf numFmtId="199" fontId="2" fillId="0" borderId="15" xfId="0" applyNumberFormat="1" applyFont="1" applyBorder="1" applyAlignment="1">
      <alignment horizontal="center" vertical="center" wrapText="1"/>
    </xf>
    <xf numFmtId="199" fontId="2" fillId="0" borderId="39" xfId="0" applyNumberFormat="1" applyFont="1" applyBorder="1" applyAlignment="1">
      <alignment horizontal="center" vertical="center" wrapText="1"/>
    </xf>
    <xf numFmtId="199" fontId="2" fillId="0" borderId="26" xfId="0" applyNumberFormat="1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69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2" fillId="31" borderId="66" xfId="0" applyFont="1" applyFill="1" applyBorder="1" applyAlignment="1">
      <alignment horizontal="left" vertical="center" wrapText="1"/>
    </xf>
    <xf numFmtId="0" fontId="2" fillId="31" borderId="31" xfId="0" applyFont="1" applyFill="1" applyBorder="1" applyAlignment="1">
      <alignment horizontal="left" vertical="center" wrapText="1"/>
    </xf>
    <xf numFmtId="0" fontId="2" fillId="31" borderId="33" xfId="0" applyFont="1" applyFill="1" applyBorder="1" applyAlignment="1">
      <alignment horizontal="left" vertical="center" wrapText="1"/>
    </xf>
    <xf numFmtId="0" fontId="2" fillId="0" borderId="67" xfId="0" applyFont="1" applyBorder="1" applyAlignment="1">
      <alignment horizontal="left" vertical="center" wrapText="1"/>
    </xf>
    <xf numFmtId="0" fontId="2" fillId="0" borderId="6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31" borderId="67" xfId="0" applyFont="1" applyFill="1" applyBorder="1" applyAlignment="1">
      <alignment horizontal="left" vertical="center" wrapText="1"/>
    </xf>
    <xf numFmtId="0" fontId="2" fillId="31" borderId="68" xfId="0" applyFont="1" applyFill="1" applyBorder="1" applyAlignment="1">
      <alignment horizontal="left" vertical="center" wrapText="1"/>
    </xf>
    <xf numFmtId="0" fontId="2" fillId="31" borderId="77" xfId="0" applyFont="1" applyFill="1" applyBorder="1" applyAlignment="1">
      <alignment horizontal="left" vertical="center" wrapText="1"/>
    </xf>
    <xf numFmtId="0" fontId="2" fillId="28" borderId="67" xfId="0" applyFont="1" applyFill="1" applyBorder="1" applyAlignment="1">
      <alignment horizontal="center"/>
    </xf>
    <xf numFmtId="0" fontId="2" fillId="28" borderId="68" xfId="0" applyFont="1" applyFill="1" applyBorder="1" applyAlignment="1">
      <alignment horizontal="center"/>
    </xf>
    <xf numFmtId="196" fontId="2" fillId="28" borderId="68" xfId="0" quotePrefix="1" applyNumberFormat="1" applyFont="1" applyFill="1" applyBorder="1" applyAlignment="1">
      <alignment horizontal="center"/>
    </xf>
    <xf numFmtId="0" fontId="2" fillId="28" borderId="70" xfId="0" applyFont="1" applyFill="1" applyBorder="1" applyAlignment="1">
      <alignment horizontal="center" vertical="center" wrapText="1"/>
    </xf>
    <xf numFmtId="0" fontId="2" fillId="28" borderId="19" xfId="0" applyFont="1" applyFill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196" fontId="2" fillId="0" borderId="68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28" borderId="62" xfId="0" applyFont="1" applyFill="1" applyBorder="1" applyAlignment="1">
      <alignment horizontal="center"/>
    </xf>
    <xf numFmtId="0" fontId="4" fillId="0" borderId="66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top" wrapText="1"/>
    </xf>
    <xf numFmtId="0" fontId="4" fillId="0" borderId="31" xfId="0" applyFont="1" applyBorder="1" applyAlignment="1">
      <alignment horizontal="center" vertical="top" wrapText="1"/>
    </xf>
    <xf numFmtId="0" fontId="4" fillId="0" borderId="33" xfId="0" applyFont="1" applyBorder="1" applyAlignment="1">
      <alignment horizontal="center" vertical="top" wrapText="1"/>
    </xf>
    <xf numFmtId="0" fontId="2" fillId="0" borderId="64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left" vertical="center" wrapText="1"/>
    </xf>
    <xf numFmtId="0" fontId="2" fillId="0" borderId="64" xfId="0" applyFont="1" applyBorder="1" applyAlignment="1">
      <alignment wrapText="1"/>
    </xf>
    <xf numFmtId="199" fontId="2" fillId="0" borderId="67" xfId="0" applyNumberFormat="1" applyFont="1" applyFill="1" applyBorder="1" applyAlignment="1">
      <alignment horizontal="center"/>
    </xf>
    <xf numFmtId="199" fontId="2" fillId="0" borderId="68" xfId="0" applyNumberFormat="1" applyFont="1" applyFill="1" applyBorder="1" applyAlignment="1">
      <alignment horizontal="center"/>
    </xf>
    <xf numFmtId="197" fontId="2" fillId="0" borderId="26" xfId="0" quotePrefix="1" applyNumberFormat="1" applyFont="1" applyFill="1" applyBorder="1" applyAlignment="1">
      <alignment horizontal="center"/>
    </xf>
    <xf numFmtId="197" fontId="2" fillId="0" borderId="26" xfId="0" applyNumberFormat="1" applyFont="1" applyFill="1" applyBorder="1" applyAlignment="1">
      <alignment horizontal="center"/>
    </xf>
    <xf numFmtId="0" fontId="2" fillId="28" borderId="13" xfId="0" applyFont="1" applyFill="1" applyBorder="1" applyAlignment="1">
      <alignment horizontal="center"/>
    </xf>
    <xf numFmtId="0" fontId="2" fillId="28" borderId="11" xfId="0" applyFont="1" applyFill="1" applyBorder="1" applyAlignment="1">
      <alignment horizontal="center"/>
    </xf>
    <xf numFmtId="196" fontId="2" fillId="28" borderId="11" xfId="0" quotePrefix="1" applyNumberFormat="1" applyFont="1" applyFill="1" applyBorder="1" applyAlignment="1">
      <alignment horizontal="center"/>
    </xf>
    <xf numFmtId="0" fontId="2" fillId="31" borderId="64" xfId="0" applyFont="1" applyFill="1" applyBorder="1" applyAlignment="1">
      <alignment horizontal="left" vertical="center" wrapText="1"/>
    </xf>
    <xf numFmtId="0" fontId="2" fillId="31" borderId="65" xfId="0" applyFont="1" applyFill="1" applyBorder="1" applyAlignment="1">
      <alignment horizontal="left" vertical="center" wrapText="1"/>
    </xf>
    <xf numFmtId="0" fontId="2" fillId="0" borderId="71" xfId="0" applyFont="1" applyBorder="1" applyAlignment="1">
      <alignment horizontal="left" vertical="center" wrapText="1"/>
    </xf>
    <xf numFmtId="0" fontId="2" fillId="0" borderId="71" xfId="0" applyFont="1" applyBorder="1" applyAlignment="1">
      <alignment wrapText="1"/>
    </xf>
    <xf numFmtId="0" fontId="2" fillId="31" borderId="71" xfId="0" applyFont="1" applyFill="1" applyBorder="1" applyAlignment="1">
      <alignment horizontal="left" vertical="center" wrapText="1"/>
    </xf>
    <xf numFmtId="0" fontId="2" fillId="31" borderId="75" xfId="0" applyFont="1" applyFill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96" fontId="2" fillId="0" borderId="11" xfId="0" quotePrefix="1" applyNumberFormat="1" applyFont="1" applyFill="1" applyBorder="1" applyAlignment="1">
      <alignment horizontal="center"/>
    </xf>
    <xf numFmtId="180" fontId="2" fillId="0" borderId="13" xfId="172" applyNumberFormat="1" applyFont="1" applyFill="1" applyBorder="1" applyAlignment="1">
      <alignment horizontal="center" vertical="center"/>
    </xf>
    <xf numFmtId="180" fontId="2" fillId="0" borderId="11" xfId="172" applyNumberFormat="1" applyFont="1" applyFill="1" applyBorder="1" applyAlignment="1">
      <alignment horizontal="center" vertical="center"/>
    </xf>
    <xf numFmtId="180" fontId="2" fillId="0" borderId="41" xfId="172" applyNumberFormat="1" applyFont="1" applyFill="1" applyBorder="1" applyAlignment="1">
      <alignment horizontal="center" vertical="center"/>
    </xf>
    <xf numFmtId="180" fontId="2" fillId="0" borderId="67" xfId="172" applyNumberFormat="1" applyFont="1" applyFill="1" applyBorder="1" applyAlignment="1">
      <alignment horizontal="center" vertical="center"/>
    </xf>
    <xf numFmtId="180" fontId="2" fillId="0" borderId="68" xfId="172" applyNumberFormat="1" applyFont="1" applyFill="1" applyBorder="1" applyAlignment="1">
      <alignment horizontal="center" vertical="center"/>
    </xf>
    <xf numFmtId="180" fontId="2" fillId="0" borderId="77" xfId="172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28" borderId="30" xfId="0" applyFont="1" applyFill="1" applyBorder="1" applyAlignment="1">
      <alignment horizontal="center" vertical="center" wrapText="1"/>
    </xf>
    <xf numFmtId="0" fontId="2" fillId="28" borderId="31" xfId="0" applyFont="1" applyFill="1" applyBorder="1" applyAlignment="1">
      <alignment horizontal="center" vertical="center" wrapText="1"/>
    </xf>
    <xf numFmtId="0" fontId="2" fillId="28" borderId="3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28" borderId="78" xfId="0" applyFont="1" applyFill="1" applyBorder="1" applyAlignment="1">
      <alignment horizontal="center" vertical="center" wrapText="1"/>
    </xf>
    <xf numFmtId="0" fontId="2" fillId="28" borderId="12" xfId="0" applyFont="1" applyFill="1" applyBorder="1" applyAlignment="1">
      <alignment horizontal="center" vertical="center" wrapText="1"/>
    </xf>
    <xf numFmtId="197" fontId="2" fillId="0" borderId="11" xfId="0" quotePrefix="1" applyNumberFormat="1" applyFont="1" applyFill="1" applyBorder="1" applyAlignment="1">
      <alignment horizontal="center"/>
    </xf>
    <xf numFmtId="197" fontId="2" fillId="0" borderId="11" xfId="0" applyNumberFormat="1" applyFont="1" applyFill="1" applyBorder="1" applyAlignment="1">
      <alignment horizontal="center"/>
    </xf>
    <xf numFmtId="0" fontId="2" fillId="34" borderId="15" xfId="0" applyFont="1" applyFill="1" applyBorder="1" applyAlignment="1" applyProtection="1">
      <alignment horizontal="left" vertical="top"/>
      <protection locked="0"/>
    </xf>
    <xf numFmtId="0" fontId="2" fillId="34" borderId="29" xfId="0" applyFont="1" applyFill="1" applyBorder="1" applyAlignment="1" applyProtection="1">
      <alignment horizontal="left" vertical="top"/>
      <protection locked="0"/>
    </xf>
    <xf numFmtId="0" fontId="2" fillId="34" borderId="23" xfId="0" applyFont="1" applyFill="1" applyBorder="1" applyAlignment="1" applyProtection="1">
      <alignment horizontal="left" vertical="top"/>
      <protection locked="0"/>
    </xf>
    <xf numFmtId="0" fontId="2" fillId="34" borderId="0" xfId="0" applyFont="1" applyFill="1" applyAlignment="1" applyProtection="1">
      <alignment horizontal="left" vertical="top"/>
      <protection locked="0"/>
    </xf>
    <xf numFmtId="0" fontId="2" fillId="34" borderId="24" xfId="0" applyFont="1" applyFill="1" applyBorder="1" applyAlignment="1" applyProtection="1">
      <alignment horizontal="left" vertical="top"/>
      <protection locked="0"/>
    </xf>
    <xf numFmtId="0" fontId="2" fillId="34" borderId="25" xfId="0" applyFont="1" applyFill="1" applyBorder="1" applyAlignment="1" applyProtection="1">
      <alignment horizontal="left" vertical="top"/>
      <protection locked="0"/>
    </xf>
    <xf numFmtId="0" fontId="2" fillId="34" borderId="26" xfId="0" applyFont="1" applyFill="1" applyBorder="1" applyAlignment="1" applyProtection="1">
      <alignment horizontal="left" vertical="top"/>
      <protection locked="0"/>
    </xf>
    <xf numFmtId="0" fontId="2" fillId="34" borderId="27" xfId="0" applyFont="1" applyFill="1" applyBorder="1" applyAlignment="1" applyProtection="1">
      <alignment horizontal="left" vertical="top"/>
      <protection locked="0"/>
    </xf>
    <xf numFmtId="0" fontId="74" fillId="34" borderId="13" xfId="0" applyFont="1" applyFill="1" applyBorder="1" applyAlignment="1" applyProtection="1">
      <alignment horizontal="left" vertical="top" wrapText="1"/>
      <protection locked="0"/>
    </xf>
    <xf numFmtId="0" fontId="74" fillId="34" borderId="11" xfId="0" applyFont="1" applyFill="1" applyBorder="1" applyAlignment="1" applyProtection="1">
      <alignment horizontal="left" vertical="top" wrapText="1"/>
      <protection locked="0"/>
    </xf>
    <xf numFmtId="0" fontId="74" fillId="34" borderId="12" xfId="0" applyFont="1" applyFill="1" applyBorder="1" applyAlignment="1" applyProtection="1">
      <alignment horizontal="left" vertical="top" wrapText="1"/>
      <protection locked="0"/>
    </xf>
    <xf numFmtId="0" fontId="34" fillId="34" borderId="29" xfId="0" applyFont="1" applyFill="1" applyBorder="1" applyAlignment="1" applyProtection="1">
      <alignment horizontal="center" vertical="center" wrapText="1"/>
      <protection locked="0"/>
    </xf>
    <xf numFmtId="0" fontId="34" fillId="34" borderId="0" xfId="0" applyFont="1" applyFill="1" applyAlignment="1" applyProtection="1">
      <alignment horizontal="center" vertical="center" wrapText="1"/>
      <protection locked="0"/>
    </xf>
    <xf numFmtId="0" fontId="34" fillId="34" borderId="24" xfId="0" applyFont="1" applyFill="1" applyBorder="1" applyAlignment="1" applyProtection="1">
      <alignment horizontal="center" vertical="center" wrapText="1"/>
      <protection locked="0"/>
    </xf>
    <xf numFmtId="0" fontId="34" fillId="34" borderId="36" xfId="0" applyFont="1" applyFill="1" applyBorder="1" applyAlignment="1" applyProtection="1">
      <alignment horizontal="center" vertical="center" wrapText="1"/>
      <protection locked="0"/>
    </xf>
    <xf numFmtId="0" fontId="34" fillId="34" borderId="14" xfId="0" applyFont="1" applyFill="1" applyBorder="1" applyAlignment="1" applyProtection="1">
      <alignment horizontal="center" vertical="center" wrapText="1"/>
      <protection locked="0"/>
    </xf>
    <xf numFmtId="0" fontId="34" fillId="34" borderId="58" xfId="0" applyFont="1" applyFill="1" applyBorder="1" applyAlignment="1" applyProtection="1">
      <alignment horizontal="center" vertical="center" wrapText="1"/>
      <protection locked="0"/>
    </xf>
    <xf numFmtId="0" fontId="34" fillId="34" borderId="37" xfId="0" applyFont="1" applyFill="1" applyBorder="1" applyAlignment="1" applyProtection="1">
      <alignment horizontal="center" vertical="center" wrapText="1"/>
      <protection locked="0"/>
    </xf>
    <xf numFmtId="0" fontId="34" fillId="34" borderId="57" xfId="0" applyFont="1" applyFill="1" applyBorder="1" applyAlignment="1" applyProtection="1">
      <alignment horizontal="center" vertical="center" wrapText="1"/>
      <protection locked="0"/>
    </xf>
    <xf numFmtId="0" fontId="2" fillId="24" borderId="66" xfId="0" applyFont="1" applyFill="1" applyBorder="1" applyAlignment="1">
      <alignment horizontal="center" vertical="center" wrapText="1"/>
    </xf>
    <xf numFmtId="0" fontId="2" fillId="24" borderId="31" xfId="0" applyFont="1" applyFill="1" applyBorder="1" applyAlignment="1">
      <alignment horizontal="center" vertical="center" wrapText="1"/>
    </xf>
    <xf numFmtId="0" fontId="2" fillId="24" borderId="32" xfId="0" applyFont="1" applyFill="1" applyBorder="1" applyAlignment="1">
      <alignment horizontal="center" vertical="center" wrapText="1"/>
    </xf>
    <xf numFmtId="0" fontId="2" fillId="24" borderId="33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2" fillId="24" borderId="10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4" fillId="34" borderId="15" xfId="0" applyFont="1" applyFill="1" applyBorder="1" applyAlignment="1" applyProtection="1">
      <alignment horizontal="center"/>
      <protection locked="0"/>
    </xf>
    <xf numFmtId="0" fontId="34" fillId="34" borderId="16" xfId="0" applyFont="1" applyFill="1" applyBorder="1" applyAlignment="1" applyProtection="1">
      <alignment horizontal="center"/>
      <protection locked="0"/>
    </xf>
    <xf numFmtId="0" fontId="4" fillId="0" borderId="18" xfId="0" applyFont="1" applyFill="1" applyBorder="1" applyAlignment="1">
      <alignment horizontal="left"/>
    </xf>
    <xf numFmtId="0" fontId="2" fillId="34" borderId="26" xfId="0" applyFont="1" applyFill="1" applyBorder="1" applyAlignment="1" applyProtection="1">
      <alignment horizontal="left"/>
      <protection locked="0"/>
    </xf>
    <xf numFmtId="0" fontId="2" fillId="24" borderId="78" xfId="0" applyFont="1" applyFill="1" applyBorder="1" applyAlignment="1">
      <alignment horizontal="center" vertical="center" wrapText="1"/>
    </xf>
    <xf numFmtId="0" fontId="2" fillId="24" borderId="11" xfId="0" applyFont="1" applyFill="1" applyBorder="1" applyAlignment="1">
      <alignment horizontal="center" vertical="center" wrapText="1"/>
    </xf>
    <xf numFmtId="0" fontId="2" fillId="24" borderId="12" xfId="0" applyFont="1" applyFill="1" applyBorder="1" applyAlignment="1">
      <alignment horizontal="center" vertical="center" wrapText="1"/>
    </xf>
    <xf numFmtId="0" fontId="2" fillId="24" borderId="13" xfId="0" applyFont="1" applyFill="1" applyBorder="1" applyAlignment="1">
      <alignment horizontal="center" vertical="center" wrapText="1"/>
    </xf>
    <xf numFmtId="0" fontId="2" fillId="24" borderId="41" xfId="0" applyFont="1" applyFill="1" applyBorder="1" applyAlignment="1">
      <alignment horizontal="center" vertical="center" wrapText="1"/>
    </xf>
    <xf numFmtId="0" fontId="2" fillId="24" borderId="63" xfId="0" applyFont="1" applyFill="1" applyBorder="1" applyAlignment="1">
      <alignment horizontal="center" vertical="top" wrapText="1"/>
    </xf>
    <xf numFmtId="0" fontId="2" fillId="24" borderId="64" xfId="0" applyFont="1" applyFill="1" applyBorder="1" applyAlignment="1">
      <alignment horizontal="center" vertical="top" wrapText="1"/>
    </xf>
    <xf numFmtId="0" fontId="4" fillId="24" borderId="66" xfId="0" applyFont="1" applyFill="1" applyBorder="1" applyAlignment="1">
      <alignment horizontal="center" vertical="top" wrapText="1"/>
    </xf>
    <xf numFmtId="0" fontId="4" fillId="24" borderId="31" xfId="0" applyFont="1" applyFill="1" applyBorder="1" applyAlignment="1">
      <alignment horizontal="center" vertical="top" wrapText="1"/>
    </xf>
    <xf numFmtId="0" fontId="4" fillId="24" borderId="32" xfId="0" applyFont="1" applyFill="1" applyBorder="1" applyAlignment="1">
      <alignment horizontal="center" vertical="top" wrapText="1"/>
    </xf>
    <xf numFmtId="0" fontId="2" fillId="24" borderId="64" xfId="0" applyFont="1" applyFill="1" applyBorder="1" applyAlignment="1">
      <alignment horizontal="center" vertical="center" wrapText="1"/>
    </xf>
    <xf numFmtId="0" fontId="2" fillId="29" borderId="30" xfId="0" applyFont="1" applyFill="1" applyBorder="1" applyAlignment="1">
      <alignment horizontal="center"/>
    </xf>
    <xf numFmtId="0" fontId="2" fillId="29" borderId="31" xfId="0" applyFont="1" applyFill="1" applyBorder="1" applyAlignment="1">
      <alignment horizontal="center"/>
    </xf>
    <xf numFmtId="0" fontId="2" fillId="29" borderId="33" xfId="0" applyFont="1" applyFill="1" applyBorder="1" applyAlignment="1">
      <alignment horizontal="center"/>
    </xf>
    <xf numFmtId="0" fontId="35" fillId="34" borderId="0" xfId="0" applyFont="1" applyFill="1" applyBorder="1" applyAlignment="1" applyProtection="1">
      <alignment horizontal="center" vertical="center" wrapText="1"/>
      <protection locked="0"/>
    </xf>
    <xf numFmtId="0" fontId="2" fillId="29" borderId="34" xfId="0" applyFont="1" applyFill="1" applyBorder="1" applyAlignment="1">
      <alignment horizontal="center"/>
    </xf>
    <xf numFmtId="0" fontId="2" fillId="29" borderId="18" xfId="0" applyFont="1" applyFill="1" applyBorder="1" applyAlignment="1">
      <alignment horizontal="center"/>
    </xf>
    <xf numFmtId="0" fontId="2" fillId="29" borderId="36" xfId="0" applyFont="1" applyFill="1" applyBorder="1" applyAlignment="1">
      <alignment horizontal="center"/>
    </xf>
    <xf numFmtId="0" fontId="7" fillId="24" borderId="34" xfId="0" applyFont="1" applyFill="1" applyBorder="1" applyAlignment="1">
      <alignment horizontal="center" vertical="center" wrapText="1"/>
    </xf>
    <xf numFmtId="0" fontId="7" fillId="24" borderId="18" xfId="0" applyFont="1" applyFill="1" applyBorder="1" applyAlignment="1">
      <alignment horizontal="center" vertical="center" wrapText="1"/>
    </xf>
    <xf numFmtId="0" fontId="7" fillId="24" borderId="35" xfId="0" applyFont="1" applyFill="1" applyBorder="1" applyAlignment="1">
      <alignment horizontal="center" vertical="center" wrapText="1"/>
    </xf>
    <xf numFmtId="0" fontId="75" fillId="28" borderId="47" xfId="0" applyFont="1" applyFill="1" applyBorder="1" applyAlignment="1">
      <alignment horizontal="left" wrapText="1"/>
    </xf>
    <xf numFmtId="0" fontId="75" fillId="28" borderId="47" xfId="0" applyFont="1" applyFill="1" applyBorder="1" applyAlignment="1">
      <alignment horizontal="left"/>
    </xf>
    <xf numFmtId="0" fontId="75" fillId="28" borderId="118" xfId="0" applyFont="1" applyFill="1" applyBorder="1" applyAlignment="1">
      <alignment horizontal="left"/>
    </xf>
    <xf numFmtId="0" fontId="75" fillId="28" borderId="115" xfId="0" applyFont="1" applyFill="1" applyBorder="1" applyAlignment="1">
      <alignment horizontal="center"/>
    </xf>
    <xf numFmtId="0" fontId="75" fillId="28" borderId="116" xfId="0" applyFont="1" applyFill="1" applyBorder="1" applyAlignment="1">
      <alignment horizontal="center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17" fontId="0" fillId="0" borderId="13" xfId="0" quotePrefix="1" applyNumberFormat="1" applyBorder="1" applyAlignment="1" applyProtection="1">
      <alignment horizontal="center" vertical="center" wrapText="1"/>
      <protection locked="0"/>
    </xf>
    <xf numFmtId="17" fontId="0" fillId="0" borderId="12" xfId="0" quotePrefix="1" applyNumberForma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vertical="center" wrapText="1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76" fontId="0" fillId="0" borderId="10" xfId="0" applyNumberFormat="1" applyBorder="1" applyAlignment="1" applyProtection="1">
      <alignment horizontal="center" vertical="center" wrapText="1"/>
      <protection locked="0"/>
    </xf>
    <xf numFmtId="0" fontId="0" fillId="0" borderId="62" xfId="0" applyBorder="1" applyAlignment="1" applyProtection="1">
      <alignment horizontal="center" vertical="center" wrapText="1"/>
      <protection locked="0"/>
    </xf>
    <xf numFmtId="0" fontId="0" fillId="0" borderId="78" xfId="0" applyBorder="1" applyAlignment="1" applyProtection="1">
      <alignment horizontal="center" vertical="center" wrapText="1"/>
      <protection locked="0"/>
    </xf>
    <xf numFmtId="0" fontId="0" fillId="0" borderId="41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left" vertical="center" wrapText="1"/>
      <protection locked="0"/>
    </xf>
    <xf numFmtId="0" fontId="0" fillId="0" borderId="10" xfId="0" applyBorder="1" applyAlignment="1" applyProtection="1">
      <alignment horizontal="left" vertical="center" wrapText="1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left" vertical="center" wrapText="1"/>
      <protection locked="0"/>
    </xf>
    <xf numFmtId="0" fontId="0" fillId="0" borderId="11" xfId="0" applyFill="1" applyBorder="1" applyAlignment="1" applyProtection="1">
      <alignment horizontal="left" vertical="center" wrapText="1"/>
      <protection locked="0"/>
    </xf>
    <xf numFmtId="0" fontId="0" fillId="0" borderId="12" xfId="0" applyFill="1" applyBorder="1" applyAlignment="1" applyProtection="1">
      <alignment horizontal="left" vertical="center" wrapText="1"/>
      <protection locked="0"/>
    </xf>
    <xf numFmtId="0" fontId="0" fillId="0" borderId="62" xfId="0" applyBorder="1" applyAlignment="1" applyProtection="1">
      <alignment horizontal="center" vertical="center"/>
      <protection locked="0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17" fontId="0" fillId="0" borderId="57" xfId="0" quotePrefix="1" applyNumberFormat="1" applyBorder="1" applyAlignment="1" applyProtection="1">
      <alignment horizontal="center" vertical="center" wrapText="1"/>
      <protection locked="0"/>
    </xf>
    <xf numFmtId="17" fontId="0" fillId="0" borderId="35" xfId="0" quotePrefix="1" applyNumberFormat="1" applyBorder="1" applyAlignment="1" applyProtection="1">
      <alignment horizontal="center" vertical="center" wrapText="1"/>
      <protection locked="0"/>
    </xf>
    <xf numFmtId="0" fontId="0" fillId="0" borderId="57" xfId="0" applyBorder="1" applyAlignment="1" applyProtection="1">
      <alignment vertical="center" wrapText="1"/>
      <protection locked="0"/>
    </xf>
    <xf numFmtId="0" fontId="0" fillId="0" borderId="18" xfId="0" applyBorder="1" applyAlignment="1" applyProtection="1">
      <alignment vertical="center" wrapText="1"/>
      <protection locked="0"/>
    </xf>
    <xf numFmtId="0" fontId="0" fillId="0" borderId="35" xfId="0" applyBorder="1" applyAlignment="1" applyProtection="1">
      <alignment vertical="center" wrapText="1"/>
      <protection locked="0"/>
    </xf>
    <xf numFmtId="0" fontId="0" fillId="0" borderId="46" xfId="0" applyBorder="1" applyAlignment="1" applyProtection="1">
      <alignment horizontal="center" vertical="center" wrapText="1"/>
      <protection locked="0"/>
    </xf>
    <xf numFmtId="176" fontId="0" fillId="0" borderId="46" xfId="0" applyNumberFormat="1" applyBorder="1" applyAlignment="1" applyProtection="1">
      <alignment horizontal="center" vertical="center" wrapText="1"/>
      <protection locked="0"/>
    </xf>
    <xf numFmtId="0" fontId="0" fillId="0" borderId="121" xfId="0" applyBorder="1" applyAlignment="1" applyProtection="1">
      <alignment horizontal="center" vertical="center" wrapText="1"/>
      <protection locked="0"/>
    </xf>
    <xf numFmtId="0" fontId="0" fillId="0" borderId="34" xfId="0" applyBorder="1" applyAlignment="1" applyProtection="1">
      <alignment horizontal="center" vertical="center" wrapText="1"/>
      <protection locked="0"/>
    </xf>
    <xf numFmtId="0" fontId="0" fillId="0" borderId="36" xfId="0" applyBorder="1" applyAlignment="1" applyProtection="1">
      <alignment horizontal="center" vertical="center" wrapText="1"/>
      <protection locked="0"/>
    </xf>
    <xf numFmtId="0" fontId="0" fillId="0" borderId="120" xfId="0" applyBorder="1" applyAlignment="1" applyProtection="1">
      <alignment horizontal="left" vertical="center" wrapText="1"/>
      <protection locked="0"/>
    </xf>
    <xf numFmtId="0" fontId="0" fillId="0" borderId="46" xfId="0" applyBorder="1" applyAlignment="1" applyProtection="1">
      <alignment horizontal="left" vertical="center" wrapText="1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121" xfId="0" applyBorder="1" applyAlignment="1" applyProtection="1">
      <alignment horizontal="center" vertical="center"/>
      <protection locked="0"/>
    </xf>
    <xf numFmtId="0" fontId="0" fillId="24" borderId="63" xfId="0" applyFill="1" applyBorder="1" applyAlignment="1" applyProtection="1">
      <alignment horizontal="center" vertical="center"/>
      <protection locked="0"/>
    </xf>
    <xf numFmtId="0" fontId="0" fillId="24" borderId="17" xfId="0" applyFill="1" applyBorder="1" applyAlignment="1" applyProtection="1">
      <alignment horizontal="center" vertical="center"/>
      <protection locked="0"/>
    </xf>
    <xf numFmtId="0" fontId="0" fillId="24" borderId="64" xfId="0" applyFill="1" applyBorder="1" applyAlignment="1" applyProtection="1">
      <alignment horizontal="center" vertical="center" wrapText="1"/>
      <protection locked="0"/>
    </xf>
    <xf numFmtId="0" fontId="0" fillId="24" borderId="10" xfId="0" applyFill="1" applyBorder="1" applyAlignment="1" applyProtection="1">
      <alignment horizontal="center" vertical="center" wrapText="1"/>
      <protection locked="0"/>
    </xf>
    <xf numFmtId="0" fontId="0" fillId="24" borderId="64" xfId="0" applyFill="1" applyBorder="1" applyAlignment="1" applyProtection="1">
      <alignment horizontal="center" vertical="center"/>
      <protection locked="0"/>
    </xf>
    <xf numFmtId="0" fontId="0" fillId="24" borderId="10" xfId="0" applyFill="1" applyBorder="1" applyAlignment="1" applyProtection="1">
      <alignment horizontal="center" vertical="center"/>
      <protection locked="0"/>
    </xf>
    <xf numFmtId="0" fontId="0" fillId="28" borderId="64" xfId="0" applyFont="1" applyFill="1" applyBorder="1" applyAlignment="1" applyProtection="1">
      <alignment horizontal="center" vertical="center" wrapText="1"/>
      <protection locked="0"/>
    </xf>
    <xf numFmtId="0" fontId="0" fillId="28" borderId="64" xfId="0" applyFont="1" applyFill="1" applyBorder="1" applyAlignment="1" applyProtection="1">
      <alignment horizontal="center" vertical="center"/>
      <protection locked="0"/>
    </xf>
    <xf numFmtId="0" fontId="0" fillId="28" borderId="10" xfId="0" applyFont="1" applyFill="1" applyBorder="1" applyAlignment="1" applyProtection="1">
      <alignment horizontal="center" vertical="center"/>
      <protection locked="0"/>
    </xf>
    <xf numFmtId="0" fontId="0" fillId="28" borderId="139" xfId="0" applyFont="1" applyFill="1" applyBorder="1" applyAlignment="1" applyProtection="1">
      <alignment horizontal="center" vertical="center"/>
      <protection locked="0"/>
    </xf>
    <xf numFmtId="0" fontId="0" fillId="28" borderId="21" xfId="0" applyFont="1" applyFill="1" applyBorder="1" applyAlignment="1" applyProtection="1">
      <alignment horizontal="center" vertical="center"/>
      <protection locked="0"/>
    </xf>
    <xf numFmtId="0" fontId="0" fillId="28" borderId="69" xfId="0" applyFont="1" applyFill="1" applyBorder="1" applyAlignment="1" applyProtection="1">
      <alignment horizontal="center" vertical="center"/>
      <protection locked="0"/>
    </xf>
    <xf numFmtId="0" fontId="0" fillId="28" borderId="57" xfId="0" applyFont="1" applyFill="1" applyBorder="1" applyAlignment="1" applyProtection="1">
      <alignment horizontal="center" vertical="center"/>
      <protection locked="0"/>
    </xf>
    <xf numFmtId="0" fontId="0" fillId="28" borderId="18" xfId="0" applyFont="1" applyFill="1" applyBorder="1" applyAlignment="1" applyProtection="1">
      <alignment horizontal="center" vertical="center"/>
      <protection locked="0"/>
    </xf>
    <xf numFmtId="0" fontId="0" fillId="28" borderId="35" xfId="0" applyFont="1" applyFill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vertical="center" wrapText="1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24" borderId="62" xfId="0" applyFill="1" applyBorder="1" applyAlignment="1" applyProtection="1">
      <alignment horizontal="center" vertical="center"/>
      <protection locked="0"/>
    </xf>
    <xf numFmtId="0" fontId="0" fillId="24" borderId="20" xfId="0" applyFill="1" applyBorder="1" applyAlignment="1" applyProtection="1">
      <alignment horizontal="center" vertical="center" wrapText="1"/>
      <protection locked="0"/>
    </xf>
    <xf numFmtId="0" fontId="0" fillId="24" borderId="22" xfId="0" applyFill="1" applyBorder="1" applyAlignment="1" applyProtection="1">
      <alignment horizontal="center" vertical="center" wrapText="1"/>
      <protection locked="0"/>
    </xf>
    <xf numFmtId="0" fontId="0" fillId="24" borderId="34" xfId="0" applyFill="1" applyBorder="1" applyAlignment="1" applyProtection="1">
      <alignment horizontal="center" vertical="center" wrapText="1"/>
      <protection locked="0"/>
    </xf>
    <xf numFmtId="0" fontId="0" fillId="24" borderId="36" xfId="0" applyFill="1" applyBorder="1" applyAlignment="1" applyProtection="1">
      <alignment horizontal="center" vertical="center" wrapText="1"/>
      <protection locked="0"/>
    </xf>
    <xf numFmtId="0" fontId="2" fillId="24" borderId="64" xfId="0" applyFont="1" applyFill="1" applyBorder="1" applyAlignment="1" applyProtection="1">
      <alignment horizontal="center" vertical="center" wrapText="1"/>
      <protection locked="0"/>
    </xf>
    <xf numFmtId="0" fontId="2" fillId="24" borderId="66" xfId="0" applyFont="1" applyFill="1" applyBorder="1" applyAlignment="1" applyProtection="1">
      <alignment horizontal="center" vertical="center" wrapText="1"/>
      <protection locked="0"/>
    </xf>
    <xf numFmtId="0" fontId="0" fillId="24" borderId="13" xfId="0" applyFill="1" applyBorder="1" applyAlignment="1" applyProtection="1">
      <alignment horizontal="center" vertical="center"/>
      <protection locked="0"/>
    </xf>
    <xf numFmtId="0" fontId="2" fillId="24" borderId="65" xfId="0" applyFont="1" applyFill="1" applyBorder="1" applyAlignment="1" applyProtection="1">
      <alignment horizontal="center" vertical="center" wrapText="1"/>
      <protection locked="0"/>
    </xf>
    <xf numFmtId="0" fontId="0" fillId="28" borderId="110" xfId="0" applyFill="1" applyBorder="1" applyAlignment="1" applyProtection="1">
      <alignment horizontal="center" vertical="center" wrapText="1"/>
      <protection locked="0"/>
    </xf>
    <xf numFmtId="0" fontId="0" fillId="28" borderId="111" xfId="0" applyFill="1" applyBorder="1" applyAlignment="1" applyProtection="1">
      <alignment horizontal="center" vertical="center"/>
      <protection locked="0"/>
    </xf>
    <xf numFmtId="0" fontId="0" fillId="24" borderId="65" xfId="0" applyFill="1" applyBorder="1" applyAlignment="1" applyProtection="1">
      <alignment horizontal="center" vertical="center" wrapText="1"/>
      <protection locked="0"/>
    </xf>
    <xf numFmtId="0" fontId="0" fillId="24" borderId="62" xfId="0" applyFill="1" applyBorder="1" applyAlignment="1" applyProtection="1">
      <alignment horizontal="center" vertical="center" wrapText="1"/>
      <protection locked="0"/>
    </xf>
    <xf numFmtId="0" fontId="77" fillId="0" borderId="17" xfId="0" applyFont="1" applyFill="1" applyBorder="1" applyAlignment="1" applyProtection="1">
      <alignment horizontal="center" vertical="center"/>
      <protection locked="0"/>
    </xf>
    <xf numFmtId="0" fontId="77" fillId="0" borderId="10" xfId="0" applyFont="1" applyFill="1" applyBorder="1" applyAlignment="1" applyProtection="1">
      <alignment horizontal="center" vertical="center"/>
      <protection locked="0"/>
    </xf>
    <xf numFmtId="0" fontId="77" fillId="0" borderId="62" xfId="0" applyFont="1" applyFill="1" applyBorder="1" applyAlignment="1" applyProtection="1">
      <alignment horizontal="center" vertical="center"/>
      <protection locked="0"/>
    </xf>
    <xf numFmtId="0" fontId="0" fillId="28" borderId="63" xfId="0" applyFont="1" applyFill="1" applyBorder="1" applyAlignment="1" applyProtection="1">
      <alignment horizontal="center"/>
      <protection locked="0"/>
    </xf>
    <xf numFmtId="0" fontId="0" fillId="28" borderId="64" xfId="0" applyFont="1" applyFill="1" applyBorder="1" applyAlignment="1" applyProtection="1">
      <alignment horizontal="center"/>
      <protection locked="0"/>
    </xf>
    <xf numFmtId="0" fontId="0" fillId="28" borderId="65" xfId="0" applyFont="1" applyFill="1" applyBorder="1" applyAlignment="1" applyProtection="1">
      <alignment horizontal="center"/>
      <protection locked="0"/>
    </xf>
    <xf numFmtId="0" fontId="0" fillId="28" borderId="17" xfId="0" applyFont="1" applyFill="1" applyBorder="1" applyAlignment="1" applyProtection="1">
      <alignment horizontal="center"/>
      <protection locked="0"/>
    </xf>
    <xf numFmtId="0" fontId="0" fillId="28" borderId="10" xfId="0" applyFont="1" applyFill="1" applyBorder="1" applyAlignment="1" applyProtection="1">
      <alignment horizontal="center"/>
      <protection locked="0"/>
    </xf>
    <xf numFmtId="0" fontId="0" fillId="28" borderId="62" xfId="0" applyFont="1" applyFill="1" applyBorder="1" applyAlignment="1" applyProtection="1">
      <alignment horizontal="center"/>
      <protection locked="0"/>
    </xf>
    <xf numFmtId="0" fontId="77" fillId="0" borderId="53" xfId="0" applyFont="1" applyFill="1" applyBorder="1" applyAlignment="1" applyProtection="1">
      <alignment horizontal="center" vertical="center"/>
      <protection locked="0"/>
    </xf>
    <xf numFmtId="0" fontId="77" fillId="0" borderId="71" xfId="0" applyFont="1" applyFill="1" applyBorder="1" applyAlignment="1" applyProtection="1">
      <alignment horizontal="center" vertical="center"/>
      <protection locked="0"/>
    </xf>
    <xf numFmtId="0" fontId="77" fillId="0" borderId="75" xfId="0" applyFont="1" applyFill="1" applyBorder="1" applyAlignment="1" applyProtection="1">
      <alignment horizontal="center" vertical="center"/>
      <protection locked="0"/>
    </xf>
    <xf numFmtId="0" fontId="2" fillId="0" borderId="26" xfId="0" applyFont="1" applyFill="1" applyBorder="1" applyAlignment="1">
      <alignment horizontal="center"/>
    </xf>
    <xf numFmtId="0" fontId="2" fillId="34" borderId="26" xfId="0" applyFont="1" applyFill="1" applyBorder="1" applyAlignment="1">
      <alignment horizontal="left"/>
    </xf>
    <xf numFmtId="0" fontId="36" fillId="31" borderId="28" xfId="0" applyFont="1" applyFill="1" applyBorder="1" applyAlignment="1">
      <alignment horizontal="center" vertical="center" wrapText="1"/>
    </xf>
    <xf numFmtId="0" fontId="36" fillId="31" borderId="15" xfId="0" applyFont="1" applyFill="1" applyBorder="1" applyAlignment="1">
      <alignment horizontal="center" vertical="center" wrapText="1"/>
    </xf>
    <xf numFmtId="0" fontId="36" fillId="31" borderId="16" xfId="0" applyFont="1" applyFill="1" applyBorder="1" applyAlignment="1">
      <alignment horizontal="center" vertical="center" wrapText="1"/>
    </xf>
    <xf numFmtId="0" fontId="36" fillId="31" borderId="23" xfId="0" applyFont="1" applyFill="1" applyBorder="1" applyAlignment="1">
      <alignment horizontal="center" vertical="center" wrapText="1"/>
    </xf>
    <xf numFmtId="0" fontId="36" fillId="31" borderId="0" xfId="0" applyFont="1" applyFill="1" applyAlignment="1">
      <alignment horizontal="center" vertical="center" wrapText="1"/>
    </xf>
    <xf numFmtId="0" fontId="36" fillId="31" borderId="37" xfId="0" applyFont="1" applyFill="1" applyBorder="1" applyAlignment="1">
      <alignment horizontal="center" vertical="center" wrapText="1"/>
    </xf>
    <xf numFmtId="0" fontId="36" fillId="31" borderId="25" xfId="0" applyFont="1" applyFill="1" applyBorder="1" applyAlignment="1">
      <alignment horizontal="center" vertical="center" wrapText="1"/>
    </xf>
    <xf numFmtId="0" fontId="36" fillId="31" borderId="26" xfId="0" applyFont="1" applyFill="1" applyBorder="1" applyAlignment="1">
      <alignment horizontal="center" vertical="center" wrapText="1"/>
    </xf>
    <xf numFmtId="0" fontId="36" fillId="31" borderId="38" xfId="0" applyFont="1" applyFill="1" applyBorder="1" applyAlignment="1">
      <alignment horizontal="center" vertical="center" wrapText="1"/>
    </xf>
    <xf numFmtId="0" fontId="35" fillId="31" borderId="14" xfId="0" applyFont="1" applyFill="1" applyBorder="1" applyAlignment="1">
      <alignment horizontal="center" vertical="center" wrapText="1"/>
    </xf>
    <xf numFmtId="0" fontId="35" fillId="31" borderId="15" xfId="0" applyFont="1" applyFill="1" applyBorder="1" applyAlignment="1">
      <alignment horizontal="center" vertical="center" wrapText="1"/>
    </xf>
    <xf numFmtId="0" fontId="35" fillId="31" borderId="16" xfId="0" applyFont="1" applyFill="1" applyBorder="1" applyAlignment="1">
      <alignment horizontal="center" vertical="center" wrapText="1"/>
    </xf>
    <xf numFmtId="0" fontId="35" fillId="31" borderId="58" xfId="0" applyFont="1" applyFill="1" applyBorder="1" applyAlignment="1">
      <alignment horizontal="center" vertical="center" wrapText="1"/>
    </xf>
    <xf numFmtId="0" fontId="35" fillId="31" borderId="0" xfId="0" applyFont="1" applyFill="1" applyAlignment="1">
      <alignment horizontal="center" vertical="center" wrapText="1"/>
    </xf>
    <xf numFmtId="0" fontId="35" fillId="31" borderId="37" xfId="0" applyFont="1" applyFill="1" applyBorder="1" applyAlignment="1">
      <alignment horizontal="center" vertical="center" wrapText="1"/>
    </xf>
    <xf numFmtId="0" fontId="35" fillId="31" borderId="39" xfId="0" applyFont="1" applyFill="1" applyBorder="1" applyAlignment="1">
      <alignment horizontal="center" vertical="center" wrapText="1"/>
    </xf>
    <xf numFmtId="0" fontId="35" fillId="31" borderId="26" xfId="0" applyFont="1" applyFill="1" applyBorder="1" applyAlignment="1">
      <alignment horizontal="center" vertical="center" wrapText="1"/>
    </xf>
    <xf numFmtId="0" fontId="35" fillId="31" borderId="38" xfId="0" applyFont="1" applyFill="1" applyBorder="1" applyAlignment="1">
      <alignment horizontal="center" vertical="center" wrapText="1"/>
    </xf>
    <xf numFmtId="0" fontId="35" fillId="31" borderId="29" xfId="0" applyFont="1" applyFill="1" applyBorder="1" applyAlignment="1">
      <alignment horizontal="center" vertical="center" wrapText="1"/>
    </xf>
    <xf numFmtId="0" fontId="35" fillId="31" borderId="24" xfId="0" applyFont="1" applyFill="1" applyBorder="1" applyAlignment="1">
      <alignment horizontal="center" vertical="center" wrapText="1"/>
    </xf>
    <xf numFmtId="0" fontId="35" fillId="31" borderId="27" xfId="0" applyFont="1" applyFill="1" applyBorder="1" applyAlignment="1">
      <alignment horizontal="center" vertical="center" wrapText="1"/>
    </xf>
    <xf numFmtId="0" fontId="36" fillId="31" borderId="0" xfId="0" applyFont="1" applyFill="1" applyBorder="1" applyAlignment="1">
      <alignment horizontal="center" vertical="center" wrapText="1"/>
    </xf>
    <xf numFmtId="0" fontId="35" fillId="31" borderId="0" xfId="0" applyFont="1" applyFill="1" applyBorder="1" applyAlignment="1">
      <alignment horizontal="center" vertical="center" wrapText="1"/>
    </xf>
    <xf numFmtId="0" fontId="74" fillId="31" borderId="13" xfId="0" applyFont="1" applyFill="1" applyBorder="1" applyAlignment="1">
      <alignment horizontal="left" vertical="top" wrapText="1"/>
    </xf>
    <xf numFmtId="0" fontId="74" fillId="31" borderId="11" xfId="0" applyFont="1" applyFill="1" applyBorder="1" applyAlignment="1">
      <alignment horizontal="left" vertical="top" wrapText="1"/>
    </xf>
    <xf numFmtId="0" fontId="74" fillId="31" borderId="12" xfId="0" applyFont="1" applyFill="1" applyBorder="1" applyAlignment="1">
      <alignment horizontal="left" vertical="top" wrapText="1"/>
    </xf>
    <xf numFmtId="0" fontId="35" fillId="31" borderId="28" xfId="0" applyFont="1" applyFill="1" applyBorder="1" applyAlignment="1">
      <alignment horizontal="center" vertical="center" wrapText="1"/>
    </xf>
    <xf numFmtId="0" fontId="35" fillId="31" borderId="23" xfId="0" applyFont="1" applyFill="1" applyBorder="1" applyAlignment="1">
      <alignment horizontal="center" vertical="center" wrapText="1"/>
    </xf>
    <xf numFmtId="0" fontId="35" fillId="31" borderId="25" xfId="0" applyFont="1" applyFill="1" applyBorder="1" applyAlignment="1">
      <alignment horizontal="center" vertical="center" wrapText="1"/>
    </xf>
    <xf numFmtId="0" fontId="34" fillId="34" borderId="10" xfId="0" applyFont="1" applyFill="1" applyBorder="1" applyAlignment="1">
      <alignment horizontal="center" vertical="center" wrapText="1"/>
    </xf>
    <xf numFmtId="0" fontId="34" fillId="34" borderId="14" xfId="0" applyFont="1" applyFill="1" applyBorder="1" applyAlignment="1">
      <alignment horizontal="center" vertical="center" wrapText="1"/>
    </xf>
    <xf numFmtId="0" fontId="34" fillId="34" borderId="15" xfId="0" applyFont="1" applyFill="1" applyBorder="1" applyAlignment="1">
      <alignment horizontal="center" vertical="center" wrapText="1"/>
    </xf>
    <xf numFmtId="0" fontId="34" fillId="34" borderId="16" xfId="0" applyFont="1" applyFill="1" applyBorder="1" applyAlignment="1">
      <alignment horizontal="center" vertical="center" wrapText="1"/>
    </xf>
    <xf numFmtId="0" fontId="34" fillId="34" borderId="58" xfId="0" applyFont="1" applyFill="1" applyBorder="1" applyAlignment="1">
      <alignment horizontal="center" vertical="center" wrapText="1"/>
    </xf>
    <xf numFmtId="0" fontId="34" fillId="34" borderId="0" xfId="0" applyFont="1" applyFill="1" applyAlignment="1">
      <alignment horizontal="center" vertical="center" wrapText="1"/>
    </xf>
    <xf numFmtId="0" fontId="34" fillId="34" borderId="37" xfId="0" applyFont="1" applyFill="1" applyBorder="1" applyAlignment="1">
      <alignment horizontal="center" vertical="center" wrapText="1"/>
    </xf>
    <xf numFmtId="0" fontId="34" fillId="34" borderId="57" xfId="0" applyFont="1" applyFill="1" applyBorder="1" applyAlignment="1">
      <alignment horizontal="center" vertical="center" wrapText="1"/>
    </xf>
    <xf numFmtId="0" fontId="34" fillId="34" borderId="18" xfId="0" applyFont="1" applyFill="1" applyBorder="1" applyAlignment="1">
      <alignment horizontal="center" vertical="center" wrapText="1"/>
    </xf>
    <xf numFmtId="0" fontId="34" fillId="34" borderId="35" xfId="0" applyFont="1" applyFill="1" applyBorder="1" applyAlignment="1">
      <alignment horizontal="center" vertical="center" wrapText="1"/>
    </xf>
    <xf numFmtId="0" fontId="34" fillId="34" borderId="29" xfId="0" applyFont="1" applyFill="1" applyBorder="1" applyAlignment="1">
      <alignment horizontal="center" vertical="center" wrapText="1"/>
    </xf>
    <xf numFmtId="0" fontId="34" fillId="34" borderId="24" xfId="0" applyFont="1" applyFill="1" applyBorder="1" applyAlignment="1">
      <alignment horizontal="center" vertical="center" wrapText="1"/>
    </xf>
    <xf numFmtId="0" fontId="34" fillId="34" borderId="36" xfId="0" applyFont="1" applyFill="1" applyBorder="1" applyAlignment="1">
      <alignment horizontal="center" vertical="center" wrapText="1"/>
    </xf>
    <xf numFmtId="0" fontId="34" fillId="34" borderId="15" xfId="0" applyFont="1" applyFill="1" applyBorder="1" applyAlignment="1">
      <alignment horizontal="center"/>
    </xf>
    <xf numFmtId="0" fontId="34" fillId="34" borderId="16" xfId="0" applyFont="1" applyFill="1" applyBorder="1" applyAlignment="1">
      <alignment horizontal="center"/>
    </xf>
    <xf numFmtId="0" fontId="34" fillId="34" borderId="28" xfId="0" applyFont="1" applyFill="1" applyBorder="1" applyAlignment="1">
      <alignment horizontal="center" vertical="center" wrapText="1"/>
    </xf>
    <xf numFmtId="0" fontId="34" fillId="34" borderId="34" xfId="0" applyFont="1" applyFill="1" applyBorder="1" applyAlignment="1">
      <alignment horizontal="center" vertical="center" wrapText="1"/>
    </xf>
    <xf numFmtId="14" fontId="34" fillId="34" borderId="10" xfId="0" applyNumberFormat="1" applyFont="1" applyFill="1" applyBorder="1" applyAlignment="1">
      <alignment horizontal="center" vertical="center"/>
    </xf>
    <xf numFmtId="0" fontId="2" fillId="34" borderId="28" xfId="0" applyFont="1" applyFill="1" applyBorder="1" applyAlignment="1">
      <alignment horizontal="left" vertical="top" wrapText="1"/>
    </xf>
    <xf numFmtId="0" fontId="2" fillId="34" borderId="15" xfId="0" applyFont="1" applyFill="1" applyBorder="1" applyAlignment="1">
      <alignment horizontal="left" vertical="top" wrapText="1"/>
    </xf>
    <xf numFmtId="0" fontId="2" fillId="34" borderId="16" xfId="0" applyFont="1" applyFill="1" applyBorder="1" applyAlignment="1">
      <alignment horizontal="left" vertical="top" wrapText="1"/>
    </xf>
    <xf numFmtId="0" fontId="2" fillId="34" borderId="23" xfId="0" applyFont="1" applyFill="1" applyBorder="1" applyAlignment="1">
      <alignment horizontal="left" vertical="top" wrapText="1"/>
    </xf>
    <xf numFmtId="0" fontId="2" fillId="34" borderId="0" xfId="0" applyFont="1" applyFill="1" applyAlignment="1">
      <alignment horizontal="left" vertical="top" wrapText="1"/>
    </xf>
    <xf numFmtId="0" fontId="2" fillId="34" borderId="37" xfId="0" applyFont="1" applyFill="1" applyBorder="1" applyAlignment="1">
      <alignment horizontal="left" vertical="top" wrapText="1"/>
    </xf>
    <xf numFmtId="0" fontId="2" fillId="34" borderId="34" xfId="0" applyFont="1" applyFill="1" applyBorder="1" applyAlignment="1">
      <alignment horizontal="left" vertical="top" wrapText="1"/>
    </xf>
    <xf numFmtId="0" fontId="2" fillId="34" borderId="18" xfId="0" applyFont="1" applyFill="1" applyBorder="1" applyAlignment="1">
      <alignment horizontal="left" vertical="top" wrapText="1"/>
    </xf>
    <xf numFmtId="0" fontId="2" fillId="34" borderId="35" xfId="0" applyFont="1" applyFill="1" applyBorder="1" applyAlignment="1">
      <alignment horizontal="left" vertical="top" wrapText="1"/>
    </xf>
    <xf numFmtId="0" fontId="2" fillId="34" borderId="28" xfId="0" applyFont="1" applyFill="1" applyBorder="1" applyAlignment="1">
      <alignment horizontal="left" vertical="top"/>
    </xf>
    <xf numFmtId="0" fontId="2" fillId="34" borderId="15" xfId="0" applyFont="1" applyFill="1" applyBorder="1" applyAlignment="1">
      <alignment horizontal="left" vertical="top"/>
    </xf>
    <xf numFmtId="0" fontId="2" fillId="34" borderId="29" xfId="0" applyFont="1" applyFill="1" applyBorder="1" applyAlignment="1">
      <alignment horizontal="left" vertical="top"/>
    </xf>
    <xf numFmtId="0" fontId="2" fillId="34" borderId="23" xfId="0" applyFont="1" applyFill="1" applyBorder="1" applyAlignment="1">
      <alignment horizontal="left" vertical="top"/>
    </xf>
    <xf numFmtId="0" fontId="2" fillId="34" borderId="0" xfId="0" applyFont="1" applyFill="1" applyAlignment="1">
      <alignment horizontal="left" vertical="top"/>
    </xf>
    <xf numFmtId="0" fontId="2" fillId="34" borderId="24" xfId="0" applyFont="1" applyFill="1" applyBorder="1" applyAlignment="1">
      <alignment horizontal="left" vertical="top"/>
    </xf>
    <xf numFmtId="0" fontId="2" fillId="34" borderId="25" xfId="0" applyFont="1" applyFill="1" applyBorder="1" applyAlignment="1">
      <alignment horizontal="left" vertical="top"/>
    </xf>
    <xf numFmtId="0" fontId="2" fillId="34" borderId="26" xfId="0" applyFont="1" applyFill="1" applyBorder="1" applyAlignment="1">
      <alignment horizontal="left" vertical="top"/>
    </xf>
    <xf numFmtId="0" fontId="2" fillId="34" borderId="27" xfId="0" applyFont="1" applyFill="1" applyBorder="1" applyAlignment="1">
      <alignment horizontal="left" vertical="top"/>
    </xf>
    <xf numFmtId="199" fontId="2" fillId="0" borderId="13" xfId="0" applyNumberFormat="1" applyFont="1" applyBorder="1" applyAlignment="1">
      <alignment horizontal="center"/>
    </xf>
    <xf numFmtId="199" fontId="2" fillId="0" borderId="11" xfId="0" applyNumberFormat="1" applyFont="1" applyBorder="1" applyAlignment="1">
      <alignment horizontal="center"/>
    </xf>
    <xf numFmtId="0" fontId="75" fillId="28" borderId="135" xfId="0" applyFont="1" applyFill="1" applyBorder="1" applyAlignment="1">
      <alignment horizontal="center"/>
    </xf>
    <xf numFmtId="0" fontId="75" fillId="28" borderId="136" xfId="0" applyFont="1" applyFill="1" applyBorder="1" applyAlignment="1">
      <alignment horizontal="center"/>
    </xf>
    <xf numFmtId="0" fontId="75" fillId="28" borderId="138" xfId="0" applyFont="1" applyFill="1" applyBorder="1" applyAlignment="1">
      <alignment horizontal="left"/>
    </xf>
    <xf numFmtId="0" fontId="0" fillId="0" borderId="18" xfId="0" applyBorder="1" applyAlignment="1">
      <alignment horizontal="left"/>
    </xf>
    <xf numFmtId="0" fontId="0" fillId="28" borderId="122" xfId="0" applyFill="1" applyBorder="1" applyAlignment="1">
      <alignment horizontal="center" vertical="center" wrapText="1"/>
    </xf>
    <xf numFmtId="0" fontId="0" fillId="28" borderId="125" xfId="0" applyFill="1" applyBorder="1" applyAlignment="1">
      <alignment horizontal="center" vertical="center"/>
    </xf>
    <xf numFmtId="0" fontId="0" fillId="24" borderId="103" xfId="0" applyFill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0" fontId="0" fillId="24" borderId="101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101" xfId="0" applyFill="1" applyBorder="1" applyAlignment="1">
      <alignment horizontal="center" vertical="center" wrapText="1"/>
    </xf>
    <xf numFmtId="0" fontId="0" fillId="24" borderId="10" xfId="0" applyFill="1" applyBorder="1" applyAlignment="1">
      <alignment horizontal="center" vertical="center" wrapText="1"/>
    </xf>
    <xf numFmtId="0" fontId="0" fillId="24" borderId="102" xfId="0" applyFill="1" applyBorder="1" applyAlignment="1">
      <alignment horizontal="center" vertical="center" wrapText="1"/>
    </xf>
    <xf numFmtId="0" fontId="0" fillId="24" borderId="62" xfId="0" applyFill="1" applyBorder="1" applyAlignment="1">
      <alignment horizontal="center" vertical="center" wrapText="1"/>
    </xf>
    <xf numFmtId="0" fontId="0" fillId="24" borderId="123" xfId="0" applyFill="1" applyBorder="1" applyAlignment="1">
      <alignment horizontal="center" vertical="center" wrapText="1"/>
    </xf>
    <xf numFmtId="0" fontId="0" fillId="24" borderId="124" xfId="0" applyFill="1" applyBorder="1" applyAlignment="1">
      <alignment horizontal="center" vertical="center" wrapText="1"/>
    </xf>
    <xf numFmtId="0" fontId="0" fillId="24" borderId="34" xfId="0" applyFill="1" applyBorder="1" applyAlignment="1">
      <alignment horizontal="center" vertical="center" wrapText="1"/>
    </xf>
    <xf numFmtId="0" fontId="0" fillId="24" borderId="36" xfId="0" applyFill="1" applyBorder="1" applyAlignment="1">
      <alignment horizontal="center" vertical="center" wrapText="1"/>
    </xf>
    <xf numFmtId="0" fontId="2" fillId="24" borderId="101" xfId="0" applyFont="1" applyFill="1" applyBorder="1" applyAlignment="1">
      <alignment horizontal="center" vertical="center" wrapText="1"/>
    </xf>
    <xf numFmtId="0" fontId="2" fillId="24" borderId="104" xfId="0" applyFont="1" applyFill="1" applyBorder="1" applyAlignment="1">
      <alignment horizontal="center" vertical="center" wrapText="1"/>
    </xf>
    <xf numFmtId="0" fontId="0" fillId="24" borderId="143" xfId="0" applyFill="1" applyBorder="1" applyAlignment="1">
      <alignment horizontal="center" vertical="center"/>
    </xf>
    <xf numFmtId="0" fontId="0" fillId="24" borderId="81" xfId="0" applyFill="1" applyBorder="1" applyAlignment="1">
      <alignment horizontal="center" vertical="center"/>
    </xf>
    <xf numFmtId="0" fontId="0" fillId="24" borderId="93" xfId="0" applyFill="1" applyBorder="1" applyAlignment="1">
      <alignment horizontal="center" vertical="center"/>
    </xf>
    <xf numFmtId="0" fontId="0" fillId="24" borderId="57" xfId="0" applyFill="1" applyBorder="1" applyAlignment="1">
      <alignment horizontal="center" vertical="center"/>
    </xf>
    <xf numFmtId="0" fontId="0" fillId="24" borderId="18" xfId="0" applyFill="1" applyBorder="1" applyAlignment="1">
      <alignment horizontal="center" vertical="center"/>
    </xf>
    <xf numFmtId="0" fontId="0" fillId="24" borderId="35" xfId="0" applyFill="1" applyBorder="1" applyAlignment="1">
      <alignment horizontal="center" vertical="center"/>
    </xf>
    <xf numFmtId="0" fontId="2" fillId="24" borderId="100" xfId="0" applyFont="1" applyFill="1" applyBorder="1" applyAlignment="1">
      <alignment horizontal="center" vertical="center" wrapText="1"/>
    </xf>
    <xf numFmtId="0" fontId="0" fillId="24" borderId="87" xfId="0" applyFill="1" applyBorder="1" applyAlignment="1">
      <alignment horizontal="center" vertical="center"/>
    </xf>
    <xf numFmtId="0" fontId="0" fillId="24" borderId="86" xfId="0" applyFill="1" applyBorder="1" applyAlignment="1">
      <alignment horizontal="center" vertical="center" wrapText="1"/>
    </xf>
    <xf numFmtId="0" fontId="0" fillId="24" borderId="104" xfId="0" applyFill="1" applyBorder="1" applyAlignment="1">
      <alignment horizontal="center" vertical="center" wrapText="1"/>
    </xf>
    <xf numFmtId="0" fontId="0" fillId="24" borderId="87" xfId="0" applyFill="1" applyBorder="1" applyAlignment="1">
      <alignment horizontal="center" vertical="center" wrapText="1"/>
    </xf>
    <xf numFmtId="0" fontId="0" fillId="24" borderId="32" xfId="0" applyFill="1" applyBorder="1" applyAlignment="1">
      <alignment horizontal="center" vertical="center" wrapText="1"/>
    </xf>
    <xf numFmtId="0" fontId="0" fillId="24" borderId="64" xfId="0" applyFill="1" applyBorder="1" applyAlignment="1">
      <alignment horizontal="center" vertical="center" wrapText="1"/>
    </xf>
    <xf numFmtId="0" fontId="0" fillId="24" borderId="12" xfId="0" applyFill="1" applyBorder="1" applyAlignment="1">
      <alignment horizontal="center" vertical="center" wrapText="1"/>
    </xf>
    <xf numFmtId="0" fontId="0" fillId="24" borderId="66" xfId="0" applyFill="1" applyBorder="1" applyAlignment="1">
      <alignment horizontal="center" vertical="center" wrapText="1"/>
    </xf>
    <xf numFmtId="0" fontId="0" fillId="24" borderId="13" xfId="0" applyFill="1" applyBorder="1" applyAlignment="1">
      <alignment horizontal="center" vertical="center" wrapText="1"/>
    </xf>
    <xf numFmtId="0" fontId="0" fillId="24" borderId="10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7" fontId="0" fillId="0" borderId="13" xfId="0" quotePrefix="1" applyNumberFormat="1" applyBorder="1" applyAlignment="1">
      <alignment horizontal="center" vertical="center" wrapText="1"/>
    </xf>
    <xf numFmtId="17" fontId="0" fillId="0" borderId="12" xfId="0" quotePrefix="1" applyNumberForma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176" fontId="0" fillId="0" borderId="10" xfId="0" applyNumberFormat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7" fontId="0" fillId="0" borderId="57" xfId="0" quotePrefix="1" applyNumberFormat="1" applyBorder="1" applyAlignment="1">
      <alignment horizontal="center" vertical="center" wrapText="1"/>
    </xf>
    <xf numFmtId="17" fontId="0" fillId="0" borderId="35" xfId="0" quotePrefix="1" applyNumberFormat="1" applyBorder="1" applyAlignment="1">
      <alignment horizontal="center" vertical="center" wrapText="1"/>
    </xf>
    <xf numFmtId="0" fontId="0" fillId="0" borderId="5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46" xfId="0" applyBorder="1" applyAlignment="1">
      <alignment horizontal="center" vertical="center" wrapText="1"/>
    </xf>
    <xf numFmtId="176" fontId="0" fillId="0" borderId="46" xfId="0" applyNumberFormat="1" applyBorder="1" applyAlignment="1">
      <alignment horizontal="center" vertical="center" wrapText="1"/>
    </xf>
    <xf numFmtId="0" fontId="0" fillId="0" borderId="121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3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33" xfId="0" applyBorder="1" applyAlignment="1">
      <alignment horizontal="center" vertical="center"/>
    </xf>
    <xf numFmtId="0" fontId="0" fillId="0" borderId="120" xfId="0" applyBorder="1" applyAlignment="1">
      <alignment horizontal="left" vertical="center" wrapText="1"/>
    </xf>
    <xf numFmtId="0" fontId="0" fillId="0" borderId="46" xfId="0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17" fontId="0" fillId="0" borderId="98" xfId="0" quotePrefix="1" applyNumberFormat="1" applyBorder="1" applyAlignment="1">
      <alignment horizontal="center" vertical="center" wrapText="1"/>
    </xf>
    <xf numFmtId="17" fontId="0" fillId="0" borderId="97" xfId="0" quotePrefix="1" applyNumberFormat="1" applyBorder="1" applyAlignment="1">
      <alignment horizontal="center" vertical="center" wrapText="1"/>
    </xf>
    <xf numFmtId="0" fontId="0" fillId="0" borderId="98" xfId="0" applyBorder="1" applyAlignment="1">
      <alignment vertical="center" wrapText="1"/>
    </xf>
    <xf numFmtId="0" fontId="0" fillId="0" borderId="96" xfId="0" applyBorder="1" applyAlignment="1">
      <alignment vertical="center" wrapText="1"/>
    </xf>
    <xf numFmtId="0" fontId="0" fillId="0" borderId="97" xfId="0" applyBorder="1" applyAlignment="1">
      <alignment vertical="center" wrapText="1"/>
    </xf>
    <xf numFmtId="0" fontId="0" fillId="0" borderId="90" xfId="0" applyBorder="1" applyAlignment="1">
      <alignment horizontal="center" vertical="center" wrapText="1"/>
    </xf>
    <xf numFmtId="176" fontId="0" fillId="0" borderId="90" xfId="0" applyNumberFormat="1" applyBorder="1" applyAlignment="1">
      <alignment horizontal="center" vertical="center" wrapText="1"/>
    </xf>
    <xf numFmtId="0" fontId="0" fillId="0" borderId="105" xfId="0" applyBorder="1" applyAlignment="1">
      <alignment horizontal="center" vertical="center" wrapText="1"/>
    </xf>
    <xf numFmtId="0" fontId="0" fillId="0" borderId="130" xfId="0" applyBorder="1" applyAlignment="1">
      <alignment horizontal="center" vertical="center" wrapText="1"/>
    </xf>
    <xf numFmtId="0" fontId="0" fillId="0" borderId="131" xfId="0" applyBorder="1" applyAlignment="1">
      <alignment horizontal="center" vertical="center" wrapText="1"/>
    </xf>
    <xf numFmtId="0" fontId="0" fillId="0" borderId="89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106" xfId="0" applyBorder="1" applyAlignment="1">
      <alignment horizontal="left" vertical="center" wrapText="1"/>
    </xf>
    <xf numFmtId="0" fontId="0" fillId="0" borderId="90" xfId="0" applyBorder="1" applyAlignment="1">
      <alignment horizontal="left" vertical="center" wrapText="1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</cellXfs>
  <cellStyles count="173">
    <cellStyle name="＿＿＿＿＿＿" xfId="63" xr:uid="{00000000-0005-0000-0000-000000000000}"/>
    <cellStyle name="_【ダイアグ】工場調整・開発ダイアグMTX" xfId="64" xr:uid="{00000000-0005-0000-0000-000001000000}"/>
    <cellStyle name="_【ダイアグコード】100713_ダイアグコード検討資料" xfId="65" xr:uid="{00000000-0005-0000-0000-000002000000}"/>
    <cellStyle name="_08仕様書作成管理リスト" xfId="66" xr:uid="{00000000-0005-0000-0000-000003000000}"/>
    <cellStyle name="_100723_異常判定一覧" xfId="67" xr:uid="{00000000-0005-0000-0000-000004000000}"/>
    <cellStyle name="_11MOPマルチアングルビジョン機能仕様書" xfId="68" xr:uid="{00000000-0005-0000-0000-000005000000}"/>
    <cellStyle name="_11MOPマルチアングルビジョン機能仕様書Ver1(更新中)(100531)" xfId="69" xr:uid="{00000000-0005-0000-0000-000006000000}"/>
    <cellStyle name="_MAVシステム仕様書1_MOP_02版" xfId="70" xr:uid="{00000000-0005-0000-0000-000007000000}"/>
    <cellStyle name="20% - Accent1" xfId="1" xr:uid="{00000000-0005-0000-0000-000008000000}"/>
    <cellStyle name="20% - Accent2" xfId="2" xr:uid="{00000000-0005-0000-0000-000009000000}"/>
    <cellStyle name="20% - Accent3" xfId="3" xr:uid="{00000000-0005-0000-0000-00000A000000}"/>
    <cellStyle name="20% - Accent4" xfId="4" xr:uid="{00000000-0005-0000-0000-00000B000000}"/>
    <cellStyle name="20% - Accent5" xfId="5" xr:uid="{00000000-0005-0000-0000-00000C000000}"/>
    <cellStyle name="20% - Accent6" xfId="6" xr:uid="{00000000-0005-0000-0000-00000D000000}"/>
    <cellStyle name="20% - アクセント 1 2" xfId="71" xr:uid="{00000000-0005-0000-0000-00000E000000}"/>
    <cellStyle name="20% - アクセント 2 2" xfId="72" xr:uid="{00000000-0005-0000-0000-00000F000000}"/>
    <cellStyle name="20% - アクセント 3 2" xfId="73" xr:uid="{00000000-0005-0000-0000-000010000000}"/>
    <cellStyle name="20% - アクセント 4 2" xfId="74" xr:uid="{00000000-0005-0000-0000-000011000000}"/>
    <cellStyle name="20% - アクセント 5 2" xfId="75" xr:uid="{00000000-0005-0000-0000-000012000000}"/>
    <cellStyle name="20% - アクセント 6 2" xfId="76" xr:uid="{00000000-0005-0000-0000-000013000000}"/>
    <cellStyle name="40% - Accent1" xfId="7" xr:uid="{00000000-0005-0000-0000-000014000000}"/>
    <cellStyle name="40% - Accent2" xfId="8" xr:uid="{00000000-0005-0000-0000-000015000000}"/>
    <cellStyle name="40% - Accent3" xfId="9" xr:uid="{00000000-0005-0000-0000-000016000000}"/>
    <cellStyle name="40% - Accent4" xfId="10" xr:uid="{00000000-0005-0000-0000-000017000000}"/>
    <cellStyle name="40% - Accent5" xfId="11" xr:uid="{00000000-0005-0000-0000-000018000000}"/>
    <cellStyle name="40% - Accent6" xfId="12" xr:uid="{00000000-0005-0000-0000-000019000000}"/>
    <cellStyle name="40% - アクセント 1 2" xfId="77" xr:uid="{00000000-0005-0000-0000-00001A000000}"/>
    <cellStyle name="40% - アクセント 2 2" xfId="78" xr:uid="{00000000-0005-0000-0000-00001B000000}"/>
    <cellStyle name="40% - アクセント 3 2" xfId="79" xr:uid="{00000000-0005-0000-0000-00001C000000}"/>
    <cellStyle name="40% - アクセント 4 2" xfId="80" xr:uid="{00000000-0005-0000-0000-00001D000000}"/>
    <cellStyle name="40% - アクセント 5 2" xfId="81" xr:uid="{00000000-0005-0000-0000-00001E000000}"/>
    <cellStyle name="40% - アクセント 6 2" xfId="82" xr:uid="{00000000-0005-0000-0000-00001F000000}"/>
    <cellStyle name="60% - Accent1" xfId="13" xr:uid="{00000000-0005-0000-0000-000020000000}"/>
    <cellStyle name="60% - Accent2" xfId="14" xr:uid="{00000000-0005-0000-0000-000021000000}"/>
    <cellStyle name="60% - Accent3" xfId="15" xr:uid="{00000000-0005-0000-0000-000022000000}"/>
    <cellStyle name="60% - Accent4" xfId="16" xr:uid="{00000000-0005-0000-0000-000023000000}"/>
    <cellStyle name="60% - Accent5" xfId="17" xr:uid="{00000000-0005-0000-0000-000024000000}"/>
    <cellStyle name="60% - Accent6" xfId="18" xr:uid="{00000000-0005-0000-0000-000025000000}"/>
    <cellStyle name="60% - アクセント 1 2" xfId="83" xr:uid="{00000000-0005-0000-0000-000026000000}"/>
    <cellStyle name="60% - アクセント 2 2" xfId="84" xr:uid="{00000000-0005-0000-0000-000027000000}"/>
    <cellStyle name="60% - アクセント 3 2" xfId="85" xr:uid="{00000000-0005-0000-0000-000028000000}"/>
    <cellStyle name="60% - アクセント 4 2" xfId="86" xr:uid="{00000000-0005-0000-0000-000029000000}"/>
    <cellStyle name="60% - アクセント 5 2" xfId="87" xr:uid="{00000000-0005-0000-0000-00002A000000}"/>
    <cellStyle name="60% - アクセント 6 2" xfId="88" xr:uid="{00000000-0005-0000-0000-00002B000000}"/>
    <cellStyle name="Accent1" xfId="19" xr:uid="{00000000-0005-0000-0000-00002C000000}"/>
    <cellStyle name="Accent2" xfId="20" xr:uid="{00000000-0005-0000-0000-00002D000000}"/>
    <cellStyle name="Accent3" xfId="21" xr:uid="{00000000-0005-0000-0000-00002E000000}"/>
    <cellStyle name="Accent4" xfId="22" xr:uid="{00000000-0005-0000-0000-00002F000000}"/>
    <cellStyle name="Accent5" xfId="23" xr:uid="{00000000-0005-0000-0000-000030000000}"/>
    <cellStyle name="Accent6" xfId="24" xr:uid="{00000000-0005-0000-0000-000031000000}"/>
    <cellStyle name="Bad" xfId="25" xr:uid="{00000000-0005-0000-0000-000032000000}"/>
    <cellStyle name="Calc Currency (0)" xfId="89" xr:uid="{00000000-0005-0000-0000-000033000000}"/>
    <cellStyle name="Calc Currency (2)" xfId="90" xr:uid="{00000000-0005-0000-0000-000034000000}"/>
    <cellStyle name="Calc Percent (0)" xfId="91" xr:uid="{00000000-0005-0000-0000-000035000000}"/>
    <cellStyle name="Calc Percent (1)" xfId="92" xr:uid="{00000000-0005-0000-0000-000036000000}"/>
    <cellStyle name="Calc Percent (2)" xfId="93" xr:uid="{00000000-0005-0000-0000-000037000000}"/>
    <cellStyle name="Calc Units (0)" xfId="94" xr:uid="{00000000-0005-0000-0000-000038000000}"/>
    <cellStyle name="Calc Units (1)" xfId="95" xr:uid="{00000000-0005-0000-0000-000039000000}"/>
    <cellStyle name="Calc Units (2)" xfId="96" xr:uid="{00000000-0005-0000-0000-00003A000000}"/>
    <cellStyle name="Calculation" xfId="26" xr:uid="{00000000-0005-0000-0000-00003B000000}"/>
    <cellStyle name="Check Cell" xfId="27" xr:uid="{00000000-0005-0000-0000-00003C000000}"/>
    <cellStyle name="Comma [0]_#6 Temps &amp; Contractors" xfId="97" xr:uid="{00000000-0005-0000-0000-00003D000000}"/>
    <cellStyle name="Comma [00]" xfId="98" xr:uid="{00000000-0005-0000-0000-00003E000000}"/>
    <cellStyle name="Comma_#6 Temps &amp; Contractors" xfId="99" xr:uid="{00000000-0005-0000-0000-00003F000000}"/>
    <cellStyle name="Currency [0]_#6 Temps &amp; Contractors" xfId="100" xr:uid="{00000000-0005-0000-0000-000040000000}"/>
    <cellStyle name="Currency [00]" xfId="101" xr:uid="{00000000-0005-0000-0000-000041000000}"/>
    <cellStyle name="Currency_#6 Temps &amp; Contractors" xfId="102" xr:uid="{00000000-0005-0000-0000-000042000000}"/>
    <cellStyle name="custom" xfId="103" xr:uid="{00000000-0005-0000-0000-000043000000}"/>
    <cellStyle name="Date Short" xfId="104" xr:uid="{00000000-0005-0000-0000-000044000000}"/>
    <cellStyle name="DATEA" xfId="105" xr:uid="{00000000-0005-0000-0000-000045000000}"/>
    <cellStyle name="Enter Currency (0)" xfId="106" xr:uid="{00000000-0005-0000-0000-000046000000}"/>
    <cellStyle name="Enter Currency (2)" xfId="107" xr:uid="{00000000-0005-0000-0000-000047000000}"/>
    <cellStyle name="Enter Units (0)" xfId="108" xr:uid="{00000000-0005-0000-0000-000048000000}"/>
    <cellStyle name="Enter Units (1)" xfId="109" xr:uid="{00000000-0005-0000-0000-000049000000}"/>
    <cellStyle name="Enter Units (2)" xfId="110" xr:uid="{00000000-0005-0000-0000-00004A000000}"/>
    <cellStyle name="Explanatory Text" xfId="28" xr:uid="{00000000-0005-0000-0000-00004B000000}"/>
    <cellStyle name="Good" xfId="29" xr:uid="{00000000-0005-0000-0000-00004C000000}"/>
    <cellStyle name="Grey" xfId="111" xr:uid="{00000000-0005-0000-0000-00004D000000}"/>
    <cellStyle name="Header1" xfId="112" xr:uid="{00000000-0005-0000-0000-00004E000000}"/>
    <cellStyle name="Header2" xfId="113" xr:uid="{00000000-0005-0000-0000-00004F000000}"/>
    <cellStyle name="Heading 1" xfId="30" xr:uid="{00000000-0005-0000-0000-000050000000}"/>
    <cellStyle name="Heading 2" xfId="31" xr:uid="{00000000-0005-0000-0000-000051000000}"/>
    <cellStyle name="Heading 3" xfId="32" xr:uid="{00000000-0005-0000-0000-000052000000}"/>
    <cellStyle name="Heading 4" xfId="33" xr:uid="{00000000-0005-0000-0000-000053000000}"/>
    <cellStyle name="Hyperlink" xfId="114" xr:uid="{00000000-0005-0000-0000-000054000000}"/>
    <cellStyle name="Input" xfId="34" xr:uid="{00000000-0005-0000-0000-000055000000}"/>
    <cellStyle name="Input [yellow]" xfId="115" xr:uid="{00000000-0005-0000-0000-000056000000}"/>
    <cellStyle name="Link Currency (0)" xfId="116" xr:uid="{00000000-0005-0000-0000-000057000000}"/>
    <cellStyle name="Link Currency (2)" xfId="117" xr:uid="{00000000-0005-0000-0000-000058000000}"/>
    <cellStyle name="Link Units (0)" xfId="118" xr:uid="{00000000-0005-0000-0000-000059000000}"/>
    <cellStyle name="Link Units (1)" xfId="119" xr:uid="{00000000-0005-0000-0000-00005A000000}"/>
    <cellStyle name="Link Units (2)" xfId="120" xr:uid="{00000000-0005-0000-0000-00005B000000}"/>
    <cellStyle name="Linked Cell" xfId="35" xr:uid="{00000000-0005-0000-0000-00005C000000}"/>
    <cellStyle name="Milliers [0]_AR1194" xfId="121" xr:uid="{00000000-0005-0000-0000-00005D000000}"/>
    <cellStyle name="Milliers_AR1194" xfId="122" xr:uid="{00000000-0005-0000-0000-00005E000000}"/>
    <cellStyle name="Mon騁aire [0]_AR1194" xfId="123" xr:uid="{00000000-0005-0000-0000-00005F000000}"/>
    <cellStyle name="Mon騁aire_AR1194" xfId="124" xr:uid="{00000000-0005-0000-0000-000060000000}"/>
    <cellStyle name="Neutral" xfId="36" xr:uid="{00000000-0005-0000-0000-000061000000}"/>
    <cellStyle name="no dec" xfId="125" xr:uid="{00000000-0005-0000-0000-000062000000}"/>
    <cellStyle name="Normal - Style1" xfId="126" xr:uid="{00000000-0005-0000-0000-000063000000}"/>
    <cellStyle name="Normal 4" xfId="37" xr:uid="{00000000-0005-0000-0000-000064000000}"/>
    <cellStyle name="Normal_ SG&amp;A Bridge " xfId="127" xr:uid="{00000000-0005-0000-0000-000065000000}"/>
    <cellStyle name="Note" xfId="38" xr:uid="{00000000-0005-0000-0000-000066000000}"/>
    <cellStyle name="OOTOSHI" xfId="39" xr:uid="{00000000-0005-0000-0000-000067000000}"/>
    <cellStyle name="Output" xfId="40" xr:uid="{00000000-0005-0000-0000-000068000000}"/>
    <cellStyle name="Percent [0]" xfId="128" xr:uid="{00000000-0005-0000-0000-000069000000}"/>
    <cellStyle name="Percent [00]" xfId="129" xr:uid="{00000000-0005-0000-0000-00006A000000}"/>
    <cellStyle name="Percent [2]" xfId="130" xr:uid="{00000000-0005-0000-0000-00006B000000}"/>
    <cellStyle name="Percent_#6 Temps &amp; Contractors" xfId="131" xr:uid="{00000000-0005-0000-0000-00006C000000}"/>
    <cellStyle name="PrePop Currency (0)" xfId="132" xr:uid="{00000000-0005-0000-0000-00006D000000}"/>
    <cellStyle name="PrePop Currency (2)" xfId="133" xr:uid="{00000000-0005-0000-0000-00006E000000}"/>
    <cellStyle name="PrePop Units (0)" xfId="134" xr:uid="{00000000-0005-0000-0000-00006F000000}"/>
    <cellStyle name="PrePop Units (1)" xfId="135" xr:uid="{00000000-0005-0000-0000-000070000000}"/>
    <cellStyle name="PrePop Units (2)" xfId="136" xr:uid="{00000000-0005-0000-0000-000071000000}"/>
    <cellStyle name="Style 1" xfId="41" xr:uid="{00000000-0005-0000-0000-000072000000}"/>
    <cellStyle name="Text Indent A" xfId="137" xr:uid="{00000000-0005-0000-0000-000073000000}"/>
    <cellStyle name="Text Indent B" xfId="138" xr:uid="{00000000-0005-0000-0000-000074000000}"/>
    <cellStyle name="Text Indent C" xfId="139" xr:uid="{00000000-0005-0000-0000-000075000000}"/>
    <cellStyle name="Title" xfId="42" xr:uid="{00000000-0005-0000-0000-000076000000}"/>
    <cellStyle name="Total" xfId="43" xr:uid="{00000000-0005-0000-0000-000077000000}"/>
    <cellStyle name="Warning Text" xfId="44" xr:uid="{00000000-0005-0000-0000-000078000000}"/>
    <cellStyle name="アクセント 1 2" xfId="140" xr:uid="{00000000-0005-0000-0000-000079000000}"/>
    <cellStyle name="アクセント 2 2" xfId="141" xr:uid="{00000000-0005-0000-0000-00007A000000}"/>
    <cellStyle name="アクセント 3 2" xfId="142" xr:uid="{00000000-0005-0000-0000-00007B000000}"/>
    <cellStyle name="アクセント 4 2" xfId="143" xr:uid="{00000000-0005-0000-0000-00007C000000}"/>
    <cellStyle name="アクセント 5 2" xfId="144" xr:uid="{00000000-0005-0000-0000-00007D000000}"/>
    <cellStyle name="アクセント 6 2" xfId="145" xr:uid="{00000000-0005-0000-0000-00007E000000}"/>
    <cellStyle name="スタイル 1" xfId="45" xr:uid="{00000000-0005-0000-0000-00007F000000}"/>
    <cellStyle name="タイトル 2" xfId="46" xr:uid="{00000000-0005-0000-0000-000080000000}"/>
    <cellStyle name="チェック セル 2" xfId="146" xr:uid="{00000000-0005-0000-0000-000081000000}"/>
    <cellStyle name="どちらでもない 2" xfId="147" xr:uid="{00000000-0005-0000-0000-000082000000}"/>
    <cellStyle name="ハイパーリンク 2" xfId="148" xr:uid="{00000000-0005-0000-0000-000083000000}"/>
    <cellStyle name="ふせ" xfId="149" xr:uid="{00000000-0005-0000-0000-000084000000}"/>
    <cellStyle name="メモ 2" xfId="150" xr:uid="{00000000-0005-0000-0000-000085000000}"/>
    <cellStyle name="リョウミンライト" xfId="47" xr:uid="{00000000-0005-0000-0000-000086000000}"/>
    <cellStyle name="リンク セル 2" xfId="151" xr:uid="{00000000-0005-0000-0000-000087000000}"/>
    <cellStyle name="悪い 2" xfId="152" xr:uid="{00000000-0005-0000-0000-000088000000}"/>
    <cellStyle name="計算 2" xfId="153" xr:uid="{00000000-0005-0000-0000-000089000000}"/>
    <cellStyle name="警告文 2" xfId="154" xr:uid="{00000000-0005-0000-0000-00008A000000}"/>
    <cellStyle name="桁蟻唇Ｆ [0.00]_3月拶侵" xfId="155" xr:uid="{00000000-0005-0000-0000-00008B000000}"/>
    <cellStyle name="桁蟻唇Ｆ_3月拶侵" xfId="156" xr:uid="{00000000-0005-0000-0000-00008C000000}"/>
    <cellStyle name="桁区切り" xfId="172" builtinId="6"/>
    <cellStyle name="見出し 1 2" xfId="157" xr:uid="{00000000-0005-0000-0000-00008E000000}"/>
    <cellStyle name="見出し 2 2" xfId="158" xr:uid="{00000000-0005-0000-0000-00008F000000}"/>
    <cellStyle name="見出し 3 2" xfId="159" xr:uid="{00000000-0005-0000-0000-000090000000}"/>
    <cellStyle name="見出し 4 2" xfId="160" xr:uid="{00000000-0005-0000-0000-000091000000}"/>
    <cellStyle name="項目" xfId="48" xr:uid="{00000000-0005-0000-0000-000092000000}"/>
    <cellStyle name="項目_x000a_color schemes=標準の配色_x000d__x000a__x000d__x000a_[color schemes]_x000d__x000a_新緑=E6FFFF,CAFFFF,FFFFFF,0,FFFFFF,0,628040,D1FFBF,FFFFFF,4080" xfId="49" xr:uid="{00000000-0005-0000-0000-000093000000}"/>
    <cellStyle name="集計 2" xfId="161" xr:uid="{00000000-0005-0000-0000-000094000000}"/>
    <cellStyle name="出力 2" xfId="162" xr:uid="{00000000-0005-0000-0000-000095000000}"/>
    <cellStyle name="説明文 2" xfId="163" xr:uid="{00000000-0005-0000-0000-000096000000}"/>
    <cellStyle name="全文字表示" xfId="50" xr:uid="{00000000-0005-0000-0000-000097000000}"/>
    <cellStyle name="脱浦 [0.00]_・益紳・" xfId="164" xr:uid="{00000000-0005-0000-0000-000098000000}"/>
    <cellStyle name="脱浦_・益紳・" xfId="165" xr:uid="{00000000-0005-0000-0000-000099000000}"/>
    <cellStyle name="中ゴシックBBB" xfId="51" xr:uid="{00000000-0005-0000-0000-00009A000000}"/>
    <cellStyle name="通貨 2" xfId="52" xr:uid="{00000000-0005-0000-0000-00009B000000}"/>
    <cellStyle name="日付__K33-1805" xfId="53" xr:uid="{00000000-0005-0000-0000-00009C000000}"/>
    <cellStyle name="入力 2" xfId="166" xr:uid="{00000000-0005-0000-0000-00009D000000}"/>
    <cellStyle name="標準" xfId="0" builtinId="0"/>
    <cellStyle name="標準 2" xfId="54" xr:uid="{00000000-0005-0000-0000-00009F000000}"/>
    <cellStyle name="標準 2 2" xfId="55" xr:uid="{00000000-0005-0000-0000-0000A0000000}"/>
    <cellStyle name="標準 3" xfId="56" xr:uid="{00000000-0005-0000-0000-0000A1000000}"/>
    <cellStyle name="標準 3 2" xfId="57" xr:uid="{00000000-0005-0000-0000-0000A2000000}"/>
    <cellStyle name="標準 4" xfId="58" xr:uid="{00000000-0005-0000-0000-0000A3000000}"/>
    <cellStyle name="標準 5" xfId="59" xr:uid="{00000000-0005-0000-0000-0000A4000000}"/>
    <cellStyle name="標準 6" xfId="60" xr:uid="{00000000-0005-0000-0000-0000A5000000}"/>
    <cellStyle name="標準 7" xfId="61" xr:uid="{00000000-0005-0000-0000-0000A6000000}"/>
    <cellStyle name="標準1" xfId="62" xr:uid="{00000000-0005-0000-0000-0000A7000000}"/>
    <cellStyle name="未定義" xfId="167" xr:uid="{00000000-0005-0000-0000-0000A8000000}"/>
    <cellStyle name="良い 2" xfId="168" xr:uid="{00000000-0005-0000-0000-0000A9000000}"/>
    <cellStyle name="쉼표 [0]_FTEN" xfId="169" xr:uid="{00000000-0005-0000-0000-0000AA000000}"/>
    <cellStyle name="표준_05my_1din_HI_비교분석_040714" xfId="170" xr:uid="{00000000-0005-0000-0000-0000AB000000}"/>
    <cellStyle name="㼿㼿" xfId="171" xr:uid="{00000000-0005-0000-0000-0000AC000000}"/>
  </cellStyles>
  <dxfs count="149"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48"/>
      <tableStyleElement type="headerRow" dxfId="147"/>
    </tableStyle>
  </tableStyles>
  <colors>
    <mruColors>
      <color rgb="FFCCFFFF"/>
      <color rgb="FFCCFFCC"/>
      <color rgb="FF99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47625</xdr:colOff>
      <xdr:row>5</xdr:row>
      <xdr:rowOff>95250</xdr:rowOff>
    </xdr:from>
    <xdr:to>
      <xdr:col>61</xdr:col>
      <xdr:colOff>9526</xdr:colOff>
      <xdr:row>9</xdr:row>
      <xdr:rowOff>95250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534525" y="1076325"/>
          <a:ext cx="4572001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solidFill>
                <a:sysClr val="windowText" lastClr="000000"/>
              </a:solidFill>
            </a:rPr>
            <a:t>【</a:t>
          </a:r>
          <a:r>
            <a:rPr kumimoji="1" lang="ja-JP" altLang="en-US" sz="1000">
              <a:solidFill>
                <a:sysClr val="windowText" lastClr="000000"/>
              </a:solidFill>
            </a:rPr>
            <a:t>注意事項</a:t>
          </a:r>
          <a:r>
            <a:rPr kumimoji="1" lang="en-US" altLang="ja-JP" sz="1000">
              <a:solidFill>
                <a:sysClr val="windowText" lastClr="000000"/>
              </a:solidFill>
            </a:rPr>
            <a:t>】</a:t>
          </a:r>
        </a:p>
        <a:p>
          <a:r>
            <a:rPr kumimoji="1" lang="ja-JP" altLang="en-US" sz="1000">
              <a:solidFill>
                <a:sysClr val="windowText" lastClr="000000"/>
              </a:solidFill>
            </a:rPr>
            <a:t>テンプレート黄色のセルは記入必要な項目。</a:t>
          </a:r>
          <a:endParaRPr kumimoji="1" lang="en-US" altLang="ja-JP" sz="1000">
            <a:solidFill>
              <a:sysClr val="windowText" lastClr="000000"/>
            </a:solidFill>
          </a:endParaRPr>
        </a:p>
        <a:p>
          <a:r>
            <a:rPr kumimoji="1" lang="ja-JP" altLang="en-US" sz="1000">
              <a:solidFill>
                <a:sysClr val="windowText" lastClr="000000"/>
              </a:solidFill>
            </a:rPr>
            <a:t>提出時に黄色のセルが残らないようにすること。</a:t>
          </a:r>
          <a:endParaRPr kumimoji="1" lang="en-US" altLang="ja-JP" sz="1000">
            <a:solidFill>
              <a:sysClr val="windowText" lastClr="000000"/>
            </a:solidFill>
          </a:endParaRPr>
        </a:p>
        <a:p>
          <a:r>
            <a:rPr kumimoji="1" lang="en-US" altLang="ja-JP" sz="1000" b="1">
              <a:solidFill>
                <a:sysClr val="windowText" lastClr="000000"/>
              </a:solidFill>
            </a:rPr>
            <a:t>※</a:t>
          </a:r>
          <a:r>
            <a:rPr kumimoji="1" lang="ja-JP" altLang="en-US" sz="1000" b="1">
              <a:solidFill>
                <a:sysClr val="windowText" lastClr="000000"/>
              </a:solidFill>
            </a:rPr>
            <a:t>作成したエビデンスは黄色のセル色は解除すること</a:t>
          </a:r>
        </a:p>
      </xdr:txBody>
    </xdr:sp>
    <xdr:clientData/>
  </xdr:twoCellAnchor>
  <xdr:twoCellAnchor>
    <xdr:from>
      <xdr:col>42</xdr:col>
      <xdr:colOff>57150</xdr:colOff>
      <xdr:row>9</xdr:row>
      <xdr:rowOff>161925</xdr:rowOff>
    </xdr:from>
    <xdr:to>
      <xdr:col>61</xdr:col>
      <xdr:colOff>19051</xdr:colOff>
      <xdr:row>11</xdr:row>
      <xdr:rowOff>619125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E276DD23-FC5E-49EB-BAA3-2AD7E46EEE33}"/>
            </a:ext>
          </a:extLst>
        </xdr:cNvPr>
        <xdr:cNvSpPr txBox="1"/>
      </xdr:nvSpPr>
      <xdr:spPr>
        <a:xfrm>
          <a:off x="9544050" y="2057400"/>
          <a:ext cx="3762376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solidFill>
                <a:sysClr val="windowText" lastClr="000000"/>
              </a:solidFill>
            </a:rPr>
            <a:t>【</a:t>
          </a:r>
          <a:r>
            <a:rPr kumimoji="1" lang="ja-JP" altLang="en-US" sz="1000">
              <a:solidFill>
                <a:sysClr val="windowText" lastClr="000000"/>
              </a:solidFill>
            </a:rPr>
            <a:t>注意事項</a:t>
          </a:r>
          <a:r>
            <a:rPr kumimoji="1" lang="en-US" altLang="ja-JP" sz="1000">
              <a:solidFill>
                <a:sysClr val="windowText" lastClr="000000"/>
              </a:solidFill>
            </a:rPr>
            <a:t>】</a:t>
          </a:r>
        </a:p>
        <a:p>
          <a:r>
            <a:rPr kumimoji="1" lang="ja-JP" altLang="en-US" sz="1000">
              <a:solidFill>
                <a:sysClr val="windowText" lastClr="000000"/>
              </a:solidFill>
            </a:rPr>
            <a:t>コメントは、テンの承認者が記載する。</a:t>
          </a:r>
          <a:br>
            <a:rPr kumimoji="1" lang="en-US" altLang="ja-JP" sz="1000">
              <a:solidFill>
                <a:sysClr val="windowText" lastClr="000000"/>
              </a:solidFill>
            </a:rPr>
          </a:br>
          <a:r>
            <a:rPr kumimoji="1" lang="en-US" altLang="ja-JP" sz="1000">
              <a:solidFill>
                <a:sysClr val="windowText" lastClr="000000"/>
              </a:solidFill>
            </a:rPr>
            <a:t>※</a:t>
          </a:r>
          <a:r>
            <a:rPr kumimoji="1" lang="ja-JP" altLang="en-US" sz="1000">
              <a:solidFill>
                <a:sysClr val="windowText" lastClr="000000"/>
              </a:solidFill>
            </a:rPr>
            <a:t>そのレビューに対してどういったところに着目し、何を見て</a:t>
          </a:r>
          <a:br>
            <a:rPr kumimoji="1" lang="en-US" altLang="ja-JP" sz="1000">
              <a:solidFill>
                <a:sysClr val="windowText" lastClr="000000"/>
              </a:solidFill>
            </a:rPr>
          </a:br>
          <a:r>
            <a:rPr kumimoji="1" lang="ja-JP" altLang="en-US" sz="1000">
              <a:solidFill>
                <a:sysClr val="windowText" lastClr="000000"/>
              </a:solidFill>
            </a:rPr>
            <a:t>正しいと判断したかなど？</a:t>
          </a:r>
          <a:endParaRPr kumimoji="1" lang="en-US" altLang="ja-JP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95250</xdr:colOff>
      <xdr:row>19</xdr:row>
      <xdr:rowOff>133350</xdr:rowOff>
    </xdr:from>
    <xdr:to>
      <xdr:col>61</xdr:col>
      <xdr:colOff>57151</xdr:colOff>
      <xdr:row>26</xdr:row>
      <xdr:rowOff>114300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E9AF326E-D065-28A8-4E72-1F80F2668D76}"/>
            </a:ext>
          </a:extLst>
        </xdr:cNvPr>
        <xdr:cNvSpPr txBox="1"/>
      </xdr:nvSpPr>
      <xdr:spPr>
        <a:xfrm>
          <a:off x="9582150" y="4248150"/>
          <a:ext cx="3762376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solidFill>
                <a:sysClr val="windowText" lastClr="000000"/>
              </a:solidFill>
            </a:rPr>
            <a:t>【</a:t>
          </a:r>
          <a:r>
            <a:rPr kumimoji="1" lang="ja-JP" altLang="en-US" sz="1000">
              <a:solidFill>
                <a:sysClr val="windowText" lastClr="000000"/>
              </a:solidFill>
            </a:rPr>
            <a:t>注意事項</a:t>
          </a:r>
          <a:r>
            <a:rPr kumimoji="1" lang="en-US" altLang="ja-JP" sz="1000">
              <a:solidFill>
                <a:sysClr val="windowText" lastClr="000000"/>
              </a:solidFill>
            </a:rPr>
            <a:t>】</a:t>
          </a:r>
        </a:p>
        <a:p>
          <a:r>
            <a:rPr kumimoji="1" lang="ja-JP" altLang="en-US" sz="1000">
              <a:solidFill>
                <a:sysClr val="windowText" lastClr="000000"/>
              </a:solidFill>
            </a:rPr>
            <a:t>車パラを用いた変更時は、車パラチームも</a:t>
          </a:r>
          <a:r>
            <a:rPr kumimoji="1" lang="en-US" altLang="ja-JP" sz="1000">
              <a:solidFill>
                <a:sysClr val="windowText" lastClr="000000"/>
              </a:solidFill>
            </a:rPr>
            <a:t>DR</a:t>
          </a:r>
          <a:r>
            <a:rPr kumimoji="1" lang="ja-JP" altLang="en-US" sz="1000">
              <a:solidFill>
                <a:sysClr val="windowText" lastClr="000000"/>
              </a:solidFill>
            </a:rPr>
            <a:t>に参加し、意図通りの使用方法か確認すること</a:t>
          </a:r>
          <a:endParaRPr kumimoji="1" lang="en-US" altLang="ja-JP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38100</xdr:colOff>
      <xdr:row>0</xdr:row>
      <xdr:rowOff>95250</xdr:rowOff>
    </xdr:from>
    <xdr:to>
      <xdr:col>61</xdr:col>
      <xdr:colOff>1</xdr:colOff>
      <xdr:row>5</xdr:row>
      <xdr:rowOff>28575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69F853D-39B5-4DEC-A0FE-22822A9E7BB3}"/>
            </a:ext>
          </a:extLst>
        </xdr:cNvPr>
        <xdr:cNvSpPr txBox="1"/>
      </xdr:nvSpPr>
      <xdr:spPr>
        <a:xfrm>
          <a:off x="9525000" y="95250"/>
          <a:ext cx="4572001" cy="9144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 b="1">
              <a:solidFill>
                <a:sysClr val="windowText" lastClr="000000"/>
              </a:solidFill>
            </a:rPr>
            <a:t>【</a:t>
          </a:r>
          <a:r>
            <a:rPr kumimoji="1" lang="ja-JP" altLang="en-US" sz="1000" b="1">
              <a:solidFill>
                <a:sysClr val="windowText" lastClr="000000"/>
              </a:solidFill>
            </a:rPr>
            <a:t>注意事項</a:t>
          </a:r>
          <a:r>
            <a:rPr kumimoji="1" lang="en-US" altLang="ja-JP" sz="1000" b="1">
              <a:solidFill>
                <a:sysClr val="windowText" lastClr="000000"/>
              </a:solidFill>
            </a:rPr>
            <a:t>】</a:t>
          </a:r>
        </a:p>
        <a:p>
          <a:r>
            <a:rPr kumimoji="1" lang="ja-JP" altLang="en-US" sz="1000" b="1">
              <a:solidFill>
                <a:sysClr val="windowText" lastClr="000000"/>
              </a:solidFill>
            </a:rPr>
            <a:t>品質データの自動集計を行いますので</a:t>
          </a:r>
          <a:endParaRPr kumimoji="1" lang="en-US" altLang="ja-JP" sz="1000" b="1">
            <a:solidFill>
              <a:sysClr val="windowText" lastClr="000000"/>
            </a:solidFill>
          </a:endParaRPr>
        </a:p>
        <a:p>
          <a:r>
            <a:rPr kumimoji="1" lang="ja-JP" altLang="en-US" sz="1000" b="1">
              <a:solidFill>
                <a:sysClr val="windowText" lastClr="000000"/>
              </a:solidFill>
            </a:rPr>
            <a:t>行追加や列追加すると集計できなくなりますのでフォーマットを変えないで下さい</a:t>
          </a:r>
          <a:endParaRPr kumimoji="1" lang="en-US" altLang="ja-JP" sz="1000" b="1">
            <a:solidFill>
              <a:sysClr val="windowText" lastClr="000000"/>
            </a:solidFill>
          </a:endParaRPr>
        </a:p>
        <a:p>
          <a:endParaRPr kumimoji="1" lang="en-US" altLang="ja-JP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212912</xdr:colOff>
      <xdr:row>50</xdr:row>
      <xdr:rowOff>268940</xdr:rowOff>
    </xdr:from>
    <xdr:to>
      <xdr:col>33</xdr:col>
      <xdr:colOff>201705</xdr:colOff>
      <xdr:row>55</xdr:row>
      <xdr:rowOff>448235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A1F474B3-158B-7956-A7FC-7C489E4FD50C}"/>
            </a:ext>
          </a:extLst>
        </xdr:cNvPr>
        <xdr:cNvGrpSpPr/>
      </xdr:nvGrpSpPr>
      <xdr:grpSpPr>
        <a:xfrm>
          <a:off x="1007569" y="28941911"/>
          <a:ext cx="8294593" cy="3281724"/>
          <a:chOff x="1098177" y="29269764"/>
          <a:chExt cx="9278469" cy="3316942"/>
        </a:xfrm>
      </xdr:grpSpPr>
      <xdr:pic>
        <xdr:nvPicPr>
          <xdr:cNvPr id="6" name="図 5">
            <a:extLst>
              <a:ext uri="{FF2B5EF4-FFF2-40B4-BE49-F238E27FC236}">
                <a16:creationId xmlns:a16="http://schemas.microsoft.com/office/drawing/2014/main" id="{36370A3A-5971-4408-9C86-58052298A3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98177" y="29527502"/>
            <a:ext cx="7599851" cy="3059204"/>
          </a:xfrm>
          <a:prstGeom prst="rect">
            <a:avLst/>
          </a:prstGeom>
        </xdr:spPr>
      </xdr:pic>
      <xdr:sp macro="" textlink="">
        <xdr:nvSpPr>
          <xdr:cNvPr id="8" name="吹き出し: 四角形 7">
            <a:extLst>
              <a:ext uri="{FF2B5EF4-FFF2-40B4-BE49-F238E27FC236}">
                <a16:creationId xmlns:a16="http://schemas.microsoft.com/office/drawing/2014/main" id="{F6FA9366-FA6B-6B9B-9341-1082E411CB64}"/>
              </a:ext>
            </a:extLst>
          </xdr:cNvPr>
          <xdr:cNvSpPr/>
        </xdr:nvSpPr>
        <xdr:spPr bwMode="auto">
          <a:xfrm>
            <a:off x="6645087" y="29269764"/>
            <a:ext cx="3731559" cy="392206"/>
          </a:xfrm>
          <a:prstGeom prst="wedgeRectCallout">
            <a:avLst>
              <a:gd name="adj1" fmla="val -43356"/>
              <a:gd name="adj2" fmla="val 99643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r>
              <a:rPr kumimoji="1" lang="ja-JP" altLang="en-US" sz="1100"/>
              <a:t>レビュー指摘事項記載時には欄外に移動させて下さい。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152400</xdr:colOff>
      <xdr:row>9</xdr:row>
      <xdr:rowOff>57150</xdr:rowOff>
    </xdr:from>
    <xdr:to>
      <xdr:col>51</xdr:col>
      <xdr:colOff>114300</xdr:colOff>
      <xdr:row>11</xdr:row>
      <xdr:rowOff>93013</xdr:rowOff>
    </xdr:to>
    <xdr:sp macro="" textlink="">
      <xdr:nvSpPr>
        <xdr:cNvPr id="5" name="四角形吹き出し 10">
          <a:extLst>
            <a:ext uri="{FF2B5EF4-FFF2-40B4-BE49-F238E27FC236}">
              <a16:creationId xmlns:a16="http://schemas.microsoft.com/office/drawing/2014/main" id="{91D94793-5157-4657-8FE7-E5FCCCFA50EA}"/>
            </a:ext>
          </a:extLst>
        </xdr:cNvPr>
        <xdr:cNvSpPr/>
      </xdr:nvSpPr>
      <xdr:spPr bwMode="auto">
        <a:xfrm>
          <a:off x="9639300" y="1952625"/>
          <a:ext cx="2571750" cy="493063"/>
        </a:xfrm>
        <a:prstGeom prst="wedgeRectCallout">
          <a:avLst>
            <a:gd name="adj1" fmla="val -82870"/>
            <a:gd name="adj2" fmla="val 11667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0" lang="ja-JP" altLang="en-US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テンが判定した根拠を記載する</a:t>
          </a:r>
          <a:endParaRPr kumimoji="1" lang="ja-JP" altLang="en-US" sz="9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42</xdr:col>
      <xdr:colOff>123825</xdr:colOff>
      <xdr:row>0</xdr:row>
      <xdr:rowOff>66675</xdr:rowOff>
    </xdr:from>
    <xdr:to>
      <xdr:col>55</xdr:col>
      <xdr:colOff>83647</xdr:colOff>
      <xdr:row>8</xdr:row>
      <xdr:rowOff>198202</xdr:rowOff>
    </xdr:to>
    <xdr:sp macro="" textlink="">
      <xdr:nvSpPr>
        <xdr:cNvPr id="6" name="四角形吹き出し 9">
          <a:extLst>
            <a:ext uri="{FF2B5EF4-FFF2-40B4-BE49-F238E27FC236}">
              <a16:creationId xmlns:a16="http://schemas.microsoft.com/office/drawing/2014/main" id="{F651CEAD-5C1A-42E2-A6F3-67FFC29F31BB}"/>
            </a:ext>
          </a:extLst>
        </xdr:cNvPr>
        <xdr:cNvSpPr/>
      </xdr:nvSpPr>
      <xdr:spPr bwMode="auto">
        <a:xfrm>
          <a:off x="9610725" y="66675"/>
          <a:ext cx="3369772" cy="1798402"/>
        </a:xfrm>
        <a:prstGeom prst="wedgeRectCallout">
          <a:avLst>
            <a:gd name="adj1" fmla="val -68391"/>
            <a:gd name="adj2" fmla="val 2562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300"/>
            </a:lnSpc>
          </a:pPr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「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1.</a:t>
          </a:r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２．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DR</a:t>
          </a:r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開催後発行」</a:t>
          </a:r>
          <a:endParaRPr kumimoji="1" lang="en-US" altLang="ja-JP" sz="9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300"/>
            </a:lnSpc>
          </a:pPr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初回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DR</a:t>
          </a:r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開催し、シート：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DR</a:t>
          </a:r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フォロー表（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</a:t>
          </a:r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）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01</a:t>
          </a:r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版の指摘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/</a:t>
          </a:r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要確認事項を記載した時点で承認する。</a:t>
          </a:r>
          <a:endParaRPr kumimoji="1" lang="en-US" altLang="ja-JP" sz="9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300"/>
            </a:lnSpc>
          </a:pPr>
          <a:b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</a:br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「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3.4.</a:t>
          </a:r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指摘事項対処後発行」</a:t>
          </a:r>
          <a:endParaRPr kumimoji="1" lang="en-US" altLang="ja-JP" sz="9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marR="0" lvl="0" indent="0" algn="l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全ての指摘に対して、対処結果が記載され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CLOSE</a:t>
          </a:r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状態になった時に承認する。</a:t>
          </a:r>
          <a:b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</a:b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※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協力会社様においては、承認欄相当のご担当</a:t>
          </a:r>
        </a:p>
        <a:p>
          <a:pPr algn="l">
            <a:lnSpc>
              <a:spcPts val="1300"/>
            </a:lnSpc>
          </a:pPr>
          <a:b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</a:br>
          <a:endParaRPr kumimoji="1" lang="en-US" altLang="ja-JP" sz="9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200"/>
            </a:lnSpc>
          </a:pP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42</xdr:col>
      <xdr:colOff>0</xdr:colOff>
      <xdr:row>12</xdr:row>
      <xdr:rowOff>38100</xdr:rowOff>
    </xdr:from>
    <xdr:to>
      <xdr:col>45</xdr:col>
      <xdr:colOff>18138</xdr:colOff>
      <xdr:row>13</xdr:row>
      <xdr:rowOff>99060</xdr:rowOff>
    </xdr:to>
    <xdr:sp macro="" textlink="">
      <xdr:nvSpPr>
        <xdr:cNvPr id="7" name="四角形吹き出し 11">
          <a:extLst>
            <a:ext uri="{FF2B5EF4-FFF2-40B4-BE49-F238E27FC236}">
              <a16:creationId xmlns:a16="http://schemas.microsoft.com/office/drawing/2014/main" id="{501DE4B1-31A6-4DD7-9163-8BB777017C0E}"/>
            </a:ext>
          </a:extLst>
        </xdr:cNvPr>
        <xdr:cNvSpPr/>
      </xdr:nvSpPr>
      <xdr:spPr bwMode="auto">
        <a:xfrm>
          <a:off x="9486900" y="3038475"/>
          <a:ext cx="1427838" cy="213360"/>
        </a:xfrm>
        <a:prstGeom prst="wedgeRectCallout">
          <a:avLst>
            <a:gd name="adj1" fmla="val -71021"/>
            <a:gd name="adj2" fmla="val 17907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0" lang="ja-JP" altLang="en-US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該当する判定結果を選択</a:t>
          </a:r>
          <a:endParaRPr kumimoji="1" lang="ja-JP" altLang="en-US" sz="9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41</xdr:col>
      <xdr:colOff>57150</xdr:colOff>
      <xdr:row>14</xdr:row>
      <xdr:rowOff>104775</xdr:rowOff>
    </xdr:from>
    <xdr:to>
      <xdr:col>43</xdr:col>
      <xdr:colOff>410652</xdr:colOff>
      <xdr:row>23</xdr:row>
      <xdr:rowOff>0</xdr:rowOff>
    </xdr:to>
    <xdr:sp macro="" textlink="">
      <xdr:nvSpPr>
        <xdr:cNvPr id="8" name="四角形吹き出し 15">
          <a:extLst>
            <a:ext uri="{FF2B5EF4-FFF2-40B4-BE49-F238E27FC236}">
              <a16:creationId xmlns:a16="http://schemas.microsoft.com/office/drawing/2014/main" id="{D84F10DA-E131-4265-8FD9-1DD6197FEE09}"/>
            </a:ext>
          </a:extLst>
        </xdr:cNvPr>
        <xdr:cNvSpPr/>
      </xdr:nvSpPr>
      <xdr:spPr bwMode="auto">
        <a:xfrm>
          <a:off x="9429750" y="3409950"/>
          <a:ext cx="667827" cy="1333500"/>
        </a:xfrm>
        <a:prstGeom prst="wedgeRectCallout">
          <a:avLst>
            <a:gd name="adj1" fmla="val -402569"/>
            <a:gd name="adj2" fmla="val -4842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ja-JP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DRBFM_DR</a:t>
          </a:r>
          <a:br>
            <a:rPr lang="en-US" altLang="ja-JP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RA_DR</a:t>
          </a:r>
          <a:br>
            <a:rPr lang="en-US" altLang="ja-JP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SD_DR</a:t>
          </a:r>
        </a:p>
        <a:p>
          <a:pPr algn="l"/>
          <a:r>
            <a:rPr lang="en-US" altLang="ja-JP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PD_DR</a:t>
          </a:r>
          <a:br>
            <a:rPr lang="en-US" altLang="ja-JP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MK_DR</a:t>
          </a:r>
          <a:br>
            <a:rPr lang="en-US" altLang="ja-JP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CT</a:t>
          </a:r>
          <a:r>
            <a:rPr lang="ja-JP" altLang="en-US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項目</a:t>
          </a:r>
          <a:r>
            <a:rPr lang="en-US" altLang="ja-JP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DR</a:t>
          </a:r>
          <a:br>
            <a:rPr lang="en-US" altLang="ja-JP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CT</a:t>
          </a:r>
          <a:r>
            <a:rPr lang="ja-JP" altLang="en-US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結果</a:t>
          </a:r>
          <a:r>
            <a:rPr lang="en-US" altLang="ja-JP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DR</a:t>
          </a:r>
          <a:br>
            <a:rPr lang="en-US" altLang="ja-JP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IT</a:t>
          </a:r>
          <a:r>
            <a:rPr lang="ja-JP" altLang="en-US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項目</a:t>
          </a:r>
          <a:r>
            <a:rPr lang="en-US" altLang="ja-JP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DR</a:t>
          </a:r>
          <a:br>
            <a:rPr lang="en-US" altLang="ja-JP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IT</a:t>
          </a:r>
          <a:r>
            <a:rPr lang="ja-JP" altLang="en-US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結果</a:t>
          </a:r>
          <a:r>
            <a:rPr lang="en-US" altLang="ja-JP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DR</a:t>
          </a:r>
          <a:r>
            <a:rPr lang="en-US" altLang="ja-JP" sz="600">
              <a:solidFill>
                <a:srgbClr val="FF0000"/>
              </a:solidFill>
            </a:rPr>
            <a:t> </a:t>
          </a:r>
          <a:endParaRPr kumimoji="1" lang="ja-JP" altLang="en-US" sz="6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57150</xdr:colOff>
      <xdr:row>18</xdr:row>
      <xdr:rowOff>161925</xdr:rowOff>
    </xdr:from>
    <xdr:to>
      <xdr:col>23</xdr:col>
      <xdr:colOff>125730</xdr:colOff>
      <xdr:row>21</xdr:row>
      <xdr:rowOff>75703</xdr:rowOff>
    </xdr:to>
    <xdr:sp macro="" textlink="">
      <xdr:nvSpPr>
        <xdr:cNvPr id="9" name="四角形吹き出し 21">
          <a:extLst>
            <a:ext uri="{FF2B5EF4-FFF2-40B4-BE49-F238E27FC236}">
              <a16:creationId xmlns:a16="http://schemas.microsoft.com/office/drawing/2014/main" id="{4CD71A3F-006F-492A-85BE-BDD1E3B9C9DD}"/>
            </a:ext>
          </a:extLst>
        </xdr:cNvPr>
        <xdr:cNvSpPr/>
      </xdr:nvSpPr>
      <xdr:spPr bwMode="auto">
        <a:xfrm>
          <a:off x="2524125" y="4105275"/>
          <a:ext cx="2697480" cy="409078"/>
        </a:xfrm>
        <a:prstGeom prst="wedgeRectCallout">
          <a:avLst>
            <a:gd name="adj1" fmla="val -51863"/>
            <a:gd name="adj2" fmla="val -10747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0" lang="ja-JP" altLang="en-US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「</a:t>
          </a:r>
          <a:r>
            <a:rPr kumimoji="0" lang="ja-JP" altLang="ja-JP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機能一覧に記載のプロセス（モジュール）名</a:t>
          </a:r>
          <a:r>
            <a:rPr kumimoji="0" lang="ja-JP" altLang="en-US" sz="900" b="0" i="0" u="none" strike="noStrike" baseline="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</a:t>
          </a:r>
          <a:r>
            <a:rPr kumimoji="0" lang="en-US" altLang="ja-JP" sz="900" b="0" i="0" u="none" strike="noStrike" baseline="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- </a:t>
          </a:r>
          <a:r>
            <a:rPr kumimoji="0" lang="ja-JP" altLang="en-US" sz="900" b="0" i="0" u="none" strike="noStrike" baseline="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レビュー単位・対象が判別できるユニークな名前」</a:t>
          </a:r>
          <a:endParaRPr kumimoji="0" lang="ja-JP" altLang="en-US" sz="900" b="0" i="0" u="none" strike="noStrike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9</xdr:col>
      <xdr:colOff>190500</xdr:colOff>
      <xdr:row>34</xdr:row>
      <xdr:rowOff>123825</xdr:rowOff>
    </xdr:from>
    <xdr:to>
      <xdr:col>13</xdr:col>
      <xdr:colOff>24847</xdr:colOff>
      <xdr:row>36</xdr:row>
      <xdr:rowOff>12420</xdr:rowOff>
    </xdr:to>
    <xdr:sp macro="" textlink="">
      <xdr:nvSpPr>
        <xdr:cNvPr id="10" name="四角形吹き出し 18">
          <a:extLst>
            <a:ext uri="{FF2B5EF4-FFF2-40B4-BE49-F238E27FC236}">
              <a16:creationId xmlns:a16="http://schemas.microsoft.com/office/drawing/2014/main" id="{05530DAF-633A-4AB8-AA06-BA454DA1D7C4}"/>
            </a:ext>
          </a:extLst>
        </xdr:cNvPr>
        <xdr:cNvSpPr/>
      </xdr:nvSpPr>
      <xdr:spPr bwMode="auto">
        <a:xfrm>
          <a:off x="2057400" y="6591300"/>
          <a:ext cx="634447" cy="231495"/>
        </a:xfrm>
        <a:prstGeom prst="wedgeRectCallout">
          <a:avLst>
            <a:gd name="adj1" fmla="val -68438"/>
            <a:gd name="adj2" fmla="val 11272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チェックする</a:t>
          </a:r>
        </a:p>
      </xdr:txBody>
    </xdr:sp>
    <xdr:clientData/>
  </xdr:twoCellAnchor>
  <xdr:twoCellAnchor>
    <xdr:from>
      <xdr:col>3</xdr:col>
      <xdr:colOff>133350</xdr:colOff>
      <xdr:row>31</xdr:row>
      <xdr:rowOff>47625</xdr:rowOff>
    </xdr:from>
    <xdr:to>
      <xdr:col>17</xdr:col>
      <xdr:colOff>165239</xdr:colOff>
      <xdr:row>34</xdr:row>
      <xdr:rowOff>38101</xdr:rowOff>
    </xdr:to>
    <xdr:sp macro="" textlink="">
      <xdr:nvSpPr>
        <xdr:cNvPr id="11" name="四角形吹き出し 17">
          <a:extLst>
            <a:ext uri="{FF2B5EF4-FFF2-40B4-BE49-F238E27FC236}">
              <a16:creationId xmlns:a16="http://schemas.microsoft.com/office/drawing/2014/main" id="{248A947B-0883-4A1A-9A61-A6CF5DD7BB94}"/>
            </a:ext>
          </a:extLst>
        </xdr:cNvPr>
        <xdr:cNvSpPr/>
      </xdr:nvSpPr>
      <xdr:spPr bwMode="auto">
        <a:xfrm>
          <a:off x="638175" y="6038850"/>
          <a:ext cx="3346589" cy="466726"/>
        </a:xfrm>
        <a:prstGeom prst="wedgeRectCallout">
          <a:avLst>
            <a:gd name="adj1" fmla="val -61532"/>
            <a:gd name="adj2" fmla="val 4740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レビュー対象物 及び</a:t>
          </a:r>
          <a:endParaRPr kumimoji="1" lang="en-US" altLang="ja-JP" sz="9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トレーサビリティの確認に使用した資料名を全て記載する</a:t>
          </a:r>
        </a:p>
      </xdr:txBody>
    </xdr:sp>
    <xdr:clientData/>
  </xdr:twoCellAnchor>
  <xdr:twoCellAnchor>
    <xdr:from>
      <xdr:col>7</xdr:col>
      <xdr:colOff>152400</xdr:colOff>
      <xdr:row>21</xdr:row>
      <xdr:rowOff>57150</xdr:rowOff>
    </xdr:from>
    <xdr:to>
      <xdr:col>10</xdr:col>
      <xdr:colOff>146188</xdr:colOff>
      <xdr:row>23</xdr:row>
      <xdr:rowOff>47625</xdr:rowOff>
    </xdr:to>
    <xdr:sp macro="" textlink="">
      <xdr:nvSpPr>
        <xdr:cNvPr id="12" name="四角形吹き出し 17">
          <a:extLst>
            <a:ext uri="{FF2B5EF4-FFF2-40B4-BE49-F238E27FC236}">
              <a16:creationId xmlns:a16="http://schemas.microsoft.com/office/drawing/2014/main" id="{C41EB669-4A65-4EBD-A690-0F14C33DACBE}"/>
            </a:ext>
          </a:extLst>
        </xdr:cNvPr>
        <xdr:cNvSpPr/>
      </xdr:nvSpPr>
      <xdr:spPr bwMode="auto">
        <a:xfrm>
          <a:off x="1457325" y="4495800"/>
          <a:ext cx="755788" cy="295275"/>
        </a:xfrm>
        <a:prstGeom prst="wedgeRectCallout">
          <a:avLst>
            <a:gd name="adj1" fmla="val -80601"/>
            <a:gd name="adj2" fmla="val 8005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チェックする</a:t>
          </a:r>
        </a:p>
      </xdr:txBody>
    </xdr:sp>
    <xdr:clientData/>
  </xdr:twoCellAnchor>
  <xdr:twoCellAnchor>
    <xdr:from>
      <xdr:col>5</xdr:col>
      <xdr:colOff>95250</xdr:colOff>
      <xdr:row>7</xdr:row>
      <xdr:rowOff>104776</xdr:rowOff>
    </xdr:from>
    <xdr:to>
      <xdr:col>16</xdr:col>
      <xdr:colOff>114300</xdr:colOff>
      <xdr:row>8</xdr:row>
      <xdr:rowOff>123826</xdr:rowOff>
    </xdr:to>
    <xdr:sp macro="" textlink="">
      <xdr:nvSpPr>
        <xdr:cNvPr id="13" name="四角形吹き出し 10">
          <a:extLst>
            <a:ext uri="{FF2B5EF4-FFF2-40B4-BE49-F238E27FC236}">
              <a16:creationId xmlns:a16="http://schemas.microsoft.com/office/drawing/2014/main" id="{FD8CAEF3-F2DB-AC2A-D0BC-B3EE8035C31C}"/>
            </a:ext>
          </a:extLst>
        </xdr:cNvPr>
        <xdr:cNvSpPr/>
      </xdr:nvSpPr>
      <xdr:spPr bwMode="auto">
        <a:xfrm>
          <a:off x="1000125" y="1543051"/>
          <a:ext cx="2571750" cy="247650"/>
        </a:xfrm>
        <a:prstGeom prst="wedgeRectCallout">
          <a:avLst>
            <a:gd name="adj1" fmla="val 105278"/>
            <a:gd name="adj2" fmla="val -61996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レビュー実施対象の工程チケット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</a:t>
          </a:r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を記載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38100</xdr:rowOff>
    </xdr:from>
    <xdr:to>
      <xdr:col>9</xdr:col>
      <xdr:colOff>276225</xdr:colOff>
      <xdr:row>2</xdr:row>
      <xdr:rowOff>142875</xdr:rowOff>
    </xdr:to>
    <xdr:sp macro="" textlink="">
      <xdr:nvSpPr>
        <xdr:cNvPr id="2" name="四角形吹き出し 16">
          <a:extLst>
            <a:ext uri="{FF2B5EF4-FFF2-40B4-BE49-F238E27FC236}">
              <a16:creationId xmlns:a16="http://schemas.microsoft.com/office/drawing/2014/main" id="{F05C1C9B-A4AC-4788-A6AB-DD8181A4C873}"/>
            </a:ext>
          </a:extLst>
        </xdr:cNvPr>
        <xdr:cNvSpPr/>
      </xdr:nvSpPr>
      <xdr:spPr bwMode="auto">
        <a:xfrm>
          <a:off x="4267200" y="38100"/>
          <a:ext cx="2486025" cy="504825"/>
        </a:xfrm>
        <a:prstGeom prst="wedgeRectCallout">
          <a:avLst>
            <a:gd name="adj1" fmla="val -39141"/>
            <a:gd name="adj2" fmla="val 8485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ja-JP" altLang="en-US" sz="900" b="1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レビュー承認者</a:t>
          </a:r>
          <a:endParaRPr lang="en-US" altLang="ja-JP" sz="900" b="1" i="0" u="none" strike="noStrike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lang="ja-JP" altLang="en-US" sz="900" b="1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マネジメントラインでその回のレビューの責任者</a:t>
          </a:r>
          <a:endParaRPr lang="en-US" altLang="ja-JP" sz="900" b="1" i="0" u="none" strike="noStrike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11</xdr:col>
      <xdr:colOff>419100</xdr:colOff>
      <xdr:row>7</xdr:row>
      <xdr:rowOff>57151</xdr:rowOff>
    </xdr:from>
    <xdr:to>
      <xdr:col>17</xdr:col>
      <xdr:colOff>347455</xdr:colOff>
      <xdr:row>11</xdr:row>
      <xdr:rowOff>95251</xdr:rowOff>
    </xdr:to>
    <xdr:sp macro="" textlink="">
      <xdr:nvSpPr>
        <xdr:cNvPr id="3" name="四角形吹き出し 16">
          <a:extLst>
            <a:ext uri="{FF2B5EF4-FFF2-40B4-BE49-F238E27FC236}">
              <a16:creationId xmlns:a16="http://schemas.microsoft.com/office/drawing/2014/main" id="{F7443A3C-C318-F0A1-5F92-A9579F421C12}"/>
            </a:ext>
          </a:extLst>
        </xdr:cNvPr>
        <xdr:cNvSpPr/>
      </xdr:nvSpPr>
      <xdr:spPr bwMode="auto">
        <a:xfrm>
          <a:off x="8286750" y="1676401"/>
          <a:ext cx="4100305" cy="838200"/>
        </a:xfrm>
        <a:prstGeom prst="wedgeRectCallout">
          <a:avLst>
            <a:gd name="adj1" fmla="val -47353"/>
            <a:gd name="adj2" fmla="val -1108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900" b="1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[</a:t>
          </a:r>
          <a:r>
            <a:rPr kumimoji="1" lang="ja-JP" altLang="en-US" sz="900" b="1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ﾏﾈｼﾞﾒﾝﾄﾗｲﾝ</a:t>
          </a:r>
          <a:r>
            <a:rPr kumimoji="1" lang="en-US" altLang="ja-JP" sz="900" b="1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]</a:t>
          </a:r>
          <a:r>
            <a:rPr kumimoji="1" lang="ja-JP" altLang="en-US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</a:t>
          </a:r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チームリーダ　もしくは　リーダ</a:t>
          </a:r>
          <a:endParaRPr kumimoji="1" lang="en-US" altLang="ja-JP" sz="9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ja-JP" altLang="en-US" sz="9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900" b="0" i="0">
              <a:solidFill>
                <a:srgbClr val="FF0000"/>
              </a:solidFill>
              <a:effectLst/>
              <a:latin typeface="Meiryo UI" pitchFamily="50" charset="-128"/>
              <a:ea typeface="Meiryo UI" pitchFamily="50" charset="-128"/>
              <a:cs typeface="Meiryo UI" pitchFamily="50" charset="-128"/>
            </a:rPr>
            <a:t>　例：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[TEN</a:t>
          </a:r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レビュー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]TEN</a:t>
          </a:r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リーダ </a:t>
          </a:r>
          <a:endParaRPr kumimoji="1" lang="en-US" altLang="ja-JP" sz="9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　　　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[</a:t>
          </a:r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パートナー内部レビュー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]</a:t>
          </a:r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パートナーマネージャ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(=</a:t>
          </a:r>
          <a:r>
            <a:rPr kumimoji="1" lang="ja-JP" altLang="en-US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パートナーリーダの場合もあり</a:t>
          </a:r>
          <a:r>
            <a:rPr kumimoji="1" lang="en-US" altLang="ja-JP" sz="9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)</a:t>
          </a:r>
        </a:p>
        <a:p>
          <a:pPr algn="l"/>
          <a:r>
            <a:rPr kumimoji="1" lang="ja-JP" altLang="en-US" sz="9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</a:t>
          </a:r>
          <a:r>
            <a:rPr kumimoji="1" lang="en-US" altLang="ja-JP" sz="9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※</a:t>
          </a:r>
          <a:r>
            <a:rPr kumimoji="1" lang="ja-JP" altLang="en-US" sz="9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協力会社様においては、上記相当のご担当</a:t>
          </a:r>
        </a:p>
      </xdr:txBody>
    </xdr:sp>
    <xdr:clientData/>
  </xdr:twoCellAnchor>
  <xdr:twoCellAnchor>
    <xdr:from>
      <xdr:col>7</xdr:col>
      <xdr:colOff>485776</xdr:colOff>
      <xdr:row>11</xdr:row>
      <xdr:rowOff>161925</xdr:rowOff>
    </xdr:from>
    <xdr:to>
      <xdr:col>12</xdr:col>
      <xdr:colOff>495301</xdr:colOff>
      <xdr:row>17</xdr:row>
      <xdr:rowOff>104775</xdr:rowOff>
    </xdr:to>
    <xdr:sp macro="" textlink="">
      <xdr:nvSpPr>
        <xdr:cNvPr id="4" name="四角形吹き出し 16">
          <a:extLst>
            <a:ext uri="{FF2B5EF4-FFF2-40B4-BE49-F238E27FC236}">
              <a16:creationId xmlns:a16="http://schemas.microsoft.com/office/drawing/2014/main" id="{6ED43502-A0D2-76EC-33A0-649261FACE36}"/>
            </a:ext>
          </a:extLst>
        </xdr:cNvPr>
        <xdr:cNvSpPr/>
      </xdr:nvSpPr>
      <xdr:spPr bwMode="auto">
        <a:xfrm>
          <a:off x="5572126" y="2752725"/>
          <a:ext cx="3486150" cy="1143000"/>
        </a:xfrm>
        <a:prstGeom prst="wedgeRectCallout">
          <a:avLst>
            <a:gd name="adj1" fmla="val -45855"/>
            <a:gd name="adj2" fmla="val -18022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ja-JP" sz="900" b="1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[</a:t>
          </a:r>
          <a:r>
            <a:rPr lang="ja-JP" altLang="en-US" sz="900" b="1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オーソリティ</a:t>
          </a:r>
          <a:r>
            <a:rPr lang="en-US" altLang="ja-JP" sz="900" b="1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]</a:t>
          </a:r>
          <a:r>
            <a:rPr lang="ja-JP" altLang="en-US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</a:t>
          </a:r>
          <a:br>
            <a:rPr lang="en-US" altLang="ja-JP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</a:br>
          <a:r>
            <a:rPr lang="ja-JP" altLang="en-US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ソフトウェア設計、対象の機能について知見を有する者。</a:t>
          </a:r>
          <a:endParaRPr lang="en-US" altLang="ja-JP" sz="900" b="0" i="0" u="none" strike="noStrike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ja-JP" altLang="en-US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例：</a:t>
          </a:r>
          <a:r>
            <a:rPr kumimoji="1" lang="en-US" altLang="ja-JP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[TEN</a:t>
          </a:r>
          <a:r>
            <a:rPr kumimoji="1" lang="ja-JP" altLang="en-US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レビュー</a:t>
          </a:r>
          <a:r>
            <a:rPr kumimoji="1" lang="en-US" altLang="ja-JP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]TEN</a:t>
          </a:r>
          <a:r>
            <a:rPr kumimoji="1" lang="ja-JP" altLang="en-US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リーダ</a:t>
          </a:r>
          <a:endParaRPr kumimoji="1" lang="en-US" altLang="ja-JP" sz="900" b="0" i="0" u="none" strike="noStrike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ja-JP" altLang="en-US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　　　</a:t>
          </a:r>
          <a:r>
            <a:rPr kumimoji="1" lang="en-US" altLang="ja-JP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[</a:t>
          </a:r>
          <a:r>
            <a:rPr kumimoji="1" lang="ja-JP" altLang="en-US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パートナー内部レビュー</a:t>
          </a:r>
          <a:r>
            <a:rPr kumimoji="1" lang="en-US" altLang="ja-JP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]</a:t>
          </a:r>
          <a:r>
            <a:rPr kumimoji="1" lang="ja-JP" altLang="en-US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パートナーリーダ</a:t>
          </a:r>
          <a:endParaRPr kumimoji="1" lang="en-US" altLang="ja-JP" sz="900" b="0" i="0" u="none" strike="noStrike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ja-JP" altLang="en-US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</a:t>
          </a:r>
          <a:r>
            <a:rPr kumimoji="1" lang="en-US" altLang="ja-JP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※</a:t>
          </a:r>
          <a:r>
            <a:rPr kumimoji="1" lang="ja-JP" altLang="en-US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☆専門家＝法務部門や管理部門等の設計外の人</a:t>
          </a:r>
          <a:endParaRPr kumimoji="1" lang="en-US" altLang="ja-JP" sz="900" b="0" i="0" u="none" strike="noStrike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95250</xdr:colOff>
      <xdr:row>9</xdr:row>
      <xdr:rowOff>19050</xdr:rowOff>
    </xdr:from>
    <xdr:to>
      <xdr:col>5</xdr:col>
      <xdr:colOff>161925</xdr:colOff>
      <xdr:row>11</xdr:row>
      <xdr:rowOff>123825</xdr:rowOff>
    </xdr:to>
    <xdr:sp macro="" textlink="">
      <xdr:nvSpPr>
        <xdr:cNvPr id="5" name="四角形吹き出し 16">
          <a:extLst>
            <a:ext uri="{FF2B5EF4-FFF2-40B4-BE49-F238E27FC236}">
              <a16:creationId xmlns:a16="http://schemas.microsoft.com/office/drawing/2014/main" id="{314D846F-DDD3-76C7-79DF-6BF8BCAA4CAF}"/>
            </a:ext>
          </a:extLst>
        </xdr:cNvPr>
        <xdr:cNvSpPr/>
      </xdr:nvSpPr>
      <xdr:spPr bwMode="auto">
        <a:xfrm>
          <a:off x="1238250" y="2038350"/>
          <a:ext cx="2162175" cy="504825"/>
        </a:xfrm>
        <a:prstGeom prst="wedgeRectCallout">
          <a:avLst>
            <a:gd name="adj1" fmla="val -51785"/>
            <a:gd name="adj2" fmla="val -1000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ja-JP" altLang="en-US" sz="900" b="1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実施日：</a:t>
          </a:r>
          <a:r>
            <a:rPr lang="en-US" altLang="ja-JP" sz="900" b="1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yyyy/mm/dd</a:t>
          </a:r>
          <a:r>
            <a:rPr lang="ja-JP" altLang="en-US" sz="900" b="1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で入力</a:t>
          </a:r>
          <a:endParaRPr lang="en-US" altLang="ja-JP" sz="900" b="1" i="0" u="none" strike="noStrike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lang="ja-JP" altLang="en-US" sz="900" b="1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開始時間、終了時間：</a:t>
          </a:r>
          <a:r>
            <a:rPr lang="en-US" altLang="ja-JP" sz="900" b="1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HH:MM</a:t>
          </a:r>
          <a:r>
            <a:rPr lang="ja-JP" altLang="en-US" sz="900" b="1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で入力</a:t>
          </a:r>
          <a:endParaRPr lang="en-US" altLang="ja-JP" sz="900" b="1" i="0" u="none" strike="noStrike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104775</xdr:colOff>
      <xdr:row>0</xdr:row>
      <xdr:rowOff>38100</xdr:rowOff>
    </xdr:from>
    <xdr:to>
      <xdr:col>5</xdr:col>
      <xdr:colOff>790575</xdr:colOff>
      <xdr:row>2</xdr:row>
      <xdr:rowOff>142875</xdr:rowOff>
    </xdr:to>
    <xdr:sp macro="" textlink="">
      <xdr:nvSpPr>
        <xdr:cNvPr id="6" name="四角形吹き出し 16">
          <a:extLst>
            <a:ext uri="{FF2B5EF4-FFF2-40B4-BE49-F238E27FC236}">
              <a16:creationId xmlns:a16="http://schemas.microsoft.com/office/drawing/2014/main" id="{AE60276B-D643-5856-54B0-12E3CDC6180D}"/>
            </a:ext>
          </a:extLst>
        </xdr:cNvPr>
        <xdr:cNvSpPr/>
      </xdr:nvSpPr>
      <xdr:spPr bwMode="auto">
        <a:xfrm>
          <a:off x="371475" y="38100"/>
          <a:ext cx="3657600" cy="504825"/>
        </a:xfrm>
        <a:prstGeom prst="wedgeRectCallout">
          <a:avLst>
            <a:gd name="adj1" fmla="val -36396"/>
            <a:gd name="adj2" fmla="val 3202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ja-JP" altLang="en-US" sz="900" b="1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同一案件で</a:t>
          </a:r>
          <a:r>
            <a:rPr lang="en-US" altLang="ja-JP" sz="900" b="1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</a:t>
          </a:r>
          <a:r>
            <a:rPr lang="ja-JP" altLang="en-US" sz="900" b="1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回のレビューで１行記載すること</a:t>
          </a:r>
          <a:endParaRPr lang="en-US" altLang="ja-JP" sz="900" b="1" i="0" u="none" strike="noStrike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lang="ja-JP" altLang="en-US" sz="900" b="1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設計工程が違う、レビュー対象案件が違う場合は別ファイルにすること</a:t>
          </a:r>
          <a:endParaRPr lang="en-US" altLang="ja-JP" sz="900" b="1" i="0" u="none" strike="noStrike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258536</xdr:colOff>
      <xdr:row>3</xdr:row>
      <xdr:rowOff>81642</xdr:rowOff>
    </xdr:from>
    <xdr:to>
      <xdr:col>32</xdr:col>
      <xdr:colOff>175292</xdr:colOff>
      <xdr:row>5</xdr:row>
      <xdr:rowOff>7521</xdr:rowOff>
    </xdr:to>
    <xdr:sp macro="" textlink="">
      <xdr:nvSpPr>
        <xdr:cNvPr id="2" name="四角形吹き出し 7">
          <a:extLst>
            <a:ext uri="{FF2B5EF4-FFF2-40B4-BE49-F238E27FC236}">
              <a16:creationId xmlns:a16="http://schemas.microsoft.com/office/drawing/2014/main" id="{3A1D0DB1-F6FC-40A9-A697-54EE0B46A0FF}"/>
            </a:ext>
          </a:extLst>
        </xdr:cNvPr>
        <xdr:cNvSpPr/>
      </xdr:nvSpPr>
      <xdr:spPr bwMode="auto">
        <a:xfrm>
          <a:off x="6667500" y="81642"/>
          <a:ext cx="3182471" cy="320486"/>
        </a:xfrm>
        <a:prstGeom prst="wedgeRectCallout">
          <a:avLst>
            <a:gd name="adj1" fmla="val -60185"/>
            <a:gd name="adj2" fmla="val 12211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kumimoji="0" lang="ja-JP" altLang="ja-JP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「</a:t>
          </a:r>
          <a:r>
            <a:rPr kumimoji="0" lang="ja-JP" altLang="en-US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本枠内は</a:t>
          </a:r>
          <a:r>
            <a:rPr kumimoji="0" lang="en-US" altLang="ja-JP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DR</a:t>
          </a:r>
          <a:r>
            <a:rPr kumimoji="0" lang="ja-JP" altLang="en-US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情報の設定値を引き継ぎます。</a:t>
          </a:r>
          <a:endParaRPr kumimoji="0" lang="en-US" altLang="ja-JP" sz="900" b="0" i="0" u="none" strike="noStrike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53</xdr:col>
      <xdr:colOff>40821</xdr:colOff>
      <xdr:row>6</xdr:row>
      <xdr:rowOff>95250</xdr:rowOff>
    </xdr:from>
    <xdr:to>
      <xdr:col>59</xdr:col>
      <xdr:colOff>15208</xdr:colOff>
      <xdr:row>7</xdr:row>
      <xdr:rowOff>106294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0ED121E3-8CFD-4A6D-AEE7-139338FC3D00}"/>
            </a:ext>
          </a:extLst>
        </xdr:cNvPr>
        <xdr:cNvSpPr/>
      </xdr:nvSpPr>
      <xdr:spPr bwMode="auto">
        <a:xfrm rot="16200000">
          <a:off x="14412046" y="-451118"/>
          <a:ext cx="215152" cy="2532530"/>
        </a:xfrm>
        <a:prstGeom prst="rightBrace">
          <a:avLst>
            <a:gd name="adj1" fmla="val 43015"/>
            <a:gd name="adj2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81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27214</xdr:colOff>
      <xdr:row>3</xdr:row>
      <xdr:rowOff>95250</xdr:rowOff>
    </xdr:from>
    <xdr:to>
      <xdr:col>58</xdr:col>
      <xdr:colOff>336978</xdr:colOff>
      <xdr:row>5</xdr:row>
      <xdr:rowOff>21129</xdr:rowOff>
    </xdr:to>
    <xdr:sp macro="" textlink="">
      <xdr:nvSpPr>
        <xdr:cNvPr id="4" name="四角形吹き出し 6">
          <a:extLst>
            <a:ext uri="{FF2B5EF4-FFF2-40B4-BE49-F238E27FC236}">
              <a16:creationId xmlns:a16="http://schemas.microsoft.com/office/drawing/2014/main" id="{5A684C0D-20B8-4D8D-B2B5-471F2AA77C21}"/>
            </a:ext>
          </a:extLst>
        </xdr:cNvPr>
        <xdr:cNvSpPr/>
      </xdr:nvSpPr>
      <xdr:spPr bwMode="auto">
        <a:xfrm>
          <a:off x="13239750" y="95250"/>
          <a:ext cx="2364442" cy="320486"/>
        </a:xfrm>
        <a:prstGeom prst="wedgeRectCallout">
          <a:avLst>
            <a:gd name="adj1" fmla="val 4083"/>
            <a:gd name="adj2" fmla="val 13860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kumimoji="0" lang="ja-JP" altLang="ja-JP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「処置種別＝バグ」の指摘</a:t>
          </a:r>
          <a:r>
            <a:rPr kumimoji="0" lang="ja-JP" altLang="en-US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の場合に選択ください。</a:t>
          </a:r>
          <a:endParaRPr kumimoji="0" lang="en-US" altLang="ja-JP" sz="900" b="0" i="0" u="none" strike="noStrike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63</xdr:col>
      <xdr:colOff>0</xdr:colOff>
      <xdr:row>5</xdr:row>
      <xdr:rowOff>0</xdr:rowOff>
    </xdr:from>
    <xdr:to>
      <xdr:col>69</xdr:col>
      <xdr:colOff>133638</xdr:colOff>
      <xdr:row>6</xdr:row>
      <xdr:rowOff>62858</xdr:rowOff>
    </xdr:to>
    <xdr:sp macro="" textlink="">
      <xdr:nvSpPr>
        <xdr:cNvPr id="5" name="四角形吹き出し 3">
          <a:extLst>
            <a:ext uri="{FF2B5EF4-FFF2-40B4-BE49-F238E27FC236}">
              <a16:creationId xmlns:a16="http://schemas.microsoft.com/office/drawing/2014/main" id="{37B26A9C-E84A-40B0-8F42-978C8CB85802}"/>
            </a:ext>
          </a:extLst>
        </xdr:cNvPr>
        <xdr:cNvSpPr/>
      </xdr:nvSpPr>
      <xdr:spPr bwMode="auto">
        <a:xfrm>
          <a:off x="16859250" y="394607"/>
          <a:ext cx="1766495" cy="280572"/>
        </a:xfrm>
        <a:prstGeom prst="wedgeRectCallout">
          <a:avLst>
            <a:gd name="adj1" fmla="val -38612"/>
            <a:gd name="adj2" fmla="val -9993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0" lang="ja-JP" altLang="en-US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記載不要</a:t>
          </a:r>
          <a:endParaRPr kumimoji="1" lang="ja-JP" altLang="en-US" sz="9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59</xdr:col>
      <xdr:colOff>149678</xdr:colOff>
      <xdr:row>11</xdr:row>
      <xdr:rowOff>394608</xdr:rowOff>
    </xdr:from>
    <xdr:to>
      <xdr:col>65</xdr:col>
      <xdr:colOff>140826</xdr:colOff>
      <xdr:row>12</xdr:row>
      <xdr:rowOff>116061</xdr:rowOff>
    </xdr:to>
    <xdr:sp macro="" textlink="">
      <xdr:nvSpPr>
        <xdr:cNvPr id="6" name="四角形吹き出し 2">
          <a:extLst>
            <a:ext uri="{FF2B5EF4-FFF2-40B4-BE49-F238E27FC236}">
              <a16:creationId xmlns:a16="http://schemas.microsoft.com/office/drawing/2014/main" id="{47AB2EE2-9DA5-4BF2-A067-8B250BAB2109}"/>
            </a:ext>
          </a:extLst>
        </xdr:cNvPr>
        <xdr:cNvSpPr/>
      </xdr:nvSpPr>
      <xdr:spPr bwMode="auto">
        <a:xfrm>
          <a:off x="15920357" y="2490108"/>
          <a:ext cx="1624005" cy="347382"/>
        </a:xfrm>
        <a:prstGeom prst="wedgeRectCallout">
          <a:avLst>
            <a:gd name="adj1" fmla="val 23169"/>
            <a:gd name="adj2" fmla="val -19059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0" lang="ja-JP" altLang="en-US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指摘者の確認結果を記載する。</a:t>
          </a:r>
          <a:endParaRPr kumimoji="1" lang="ja-JP" altLang="en-US" sz="9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1</xdr:colOff>
      <xdr:row>10</xdr:row>
      <xdr:rowOff>557894</xdr:rowOff>
    </xdr:from>
    <xdr:to>
      <xdr:col>4</xdr:col>
      <xdr:colOff>54428</xdr:colOff>
      <xdr:row>11</xdr:row>
      <xdr:rowOff>524593</xdr:rowOff>
    </xdr:to>
    <xdr:sp macro="" textlink="">
      <xdr:nvSpPr>
        <xdr:cNvPr id="7" name="四角形吹き出し 6">
          <a:extLst>
            <a:ext uri="{FF2B5EF4-FFF2-40B4-BE49-F238E27FC236}">
              <a16:creationId xmlns:a16="http://schemas.microsoft.com/office/drawing/2014/main" id="{425C457C-4F89-48E0-9704-1E9062D5D900}"/>
            </a:ext>
          </a:extLst>
        </xdr:cNvPr>
        <xdr:cNvSpPr/>
      </xdr:nvSpPr>
      <xdr:spPr bwMode="auto">
        <a:xfrm>
          <a:off x="612322" y="2027465"/>
          <a:ext cx="1496785" cy="592628"/>
        </a:xfrm>
        <a:prstGeom prst="wedgeRectCallout">
          <a:avLst>
            <a:gd name="adj1" fmla="val -75492"/>
            <a:gd name="adj2" fmla="val -540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kumimoji="0" lang="en-US" altLang="ja-JP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DR</a:t>
          </a:r>
          <a:r>
            <a:rPr kumimoji="0" lang="ja-JP" altLang="en-US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開催情報シートから指摘を抽出した</a:t>
          </a:r>
          <a:r>
            <a:rPr kumimoji="0" lang="en-US" altLang="ja-JP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DR</a:t>
          </a:r>
          <a:r>
            <a:rPr kumimoji="0" lang="ja-JP" altLang="en-US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回を選択</a:t>
          </a:r>
          <a:endParaRPr kumimoji="0" lang="en-US" altLang="ja-JP" sz="900" b="0" i="0" u="none" strike="noStrike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161925</xdr:colOff>
      <xdr:row>0</xdr:row>
      <xdr:rowOff>133350</xdr:rowOff>
    </xdr:from>
    <xdr:to>
      <xdr:col>11</xdr:col>
      <xdr:colOff>122704</xdr:colOff>
      <xdr:row>2</xdr:row>
      <xdr:rowOff>66675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3D7EEBE-6EF9-4550-A067-48C5578CBF98}"/>
            </a:ext>
          </a:extLst>
        </xdr:cNvPr>
        <xdr:cNvSpPr/>
      </xdr:nvSpPr>
      <xdr:spPr bwMode="auto">
        <a:xfrm>
          <a:off x="161925" y="133350"/>
          <a:ext cx="3942229" cy="27622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0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ー赤太枠内</a:t>
          </a: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が必須記入欄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71</xdr:col>
      <xdr:colOff>123264</xdr:colOff>
      <xdr:row>2</xdr:row>
      <xdr:rowOff>89648</xdr:rowOff>
    </xdr:from>
    <xdr:to>
      <xdr:col>81</xdr:col>
      <xdr:colOff>156049</xdr:colOff>
      <xdr:row>7</xdr:row>
      <xdr:rowOff>6829</xdr:rowOff>
    </xdr:to>
    <xdr:sp macro="" textlink="">
      <xdr:nvSpPr>
        <xdr:cNvPr id="10" name="四角形吹き出し 3">
          <a:extLst>
            <a:ext uri="{FF2B5EF4-FFF2-40B4-BE49-F238E27FC236}">
              <a16:creationId xmlns:a16="http://schemas.microsoft.com/office/drawing/2014/main" id="{C54202EC-FDDB-C37C-E26E-A9D735AF6E47}"/>
            </a:ext>
          </a:extLst>
        </xdr:cNvPr>
        <xdr:cNvSpPr/>
      </xdr:nvSpPr>
      <xdr:spPr bwMode="auto">
        <a:xfrm>
          <a:off x="21840264" y="425824"/>
          <a:ext cx="2049844" cy="903299"/>
        </a:xfrm>
        <a:prstGeom prst="wedgeRectCallout">
          <a:avLst>
            <a:gd name="adj1" fmla="val -33834"/>
            <a:gd name="adj2" fmla="val 6893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0" lang="ja-JP" altLang="en-US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工程を遡って対応（修正）が入る場合に、チケットを発行して管理する場合に記載</a:t>
          </a:r>
          <a:br>
            <a:rPr kumimoji="0" lang="en-US" altLang="ja-JP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</a:br>
          <a:r>
            <a:rPr kumimoji="0" lang="ja-JP" altLang="en-US" sz="900" b="0" i="0" u="none" strike="noStrike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（本項目の利用は任意とします）</a:t>
          </a:r>
          <a:endParaRPr kumimoji="1" lang="ja-JP" altLang="en-US" sz="9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D16"/>
  <sheetViews>
    <sheetView view="pageBreakPreview" zoomScaleNormal="100" zoomScaleSheetLayoutView="100" workbookViewId="0">
      <selection activeCell="G13" sqref="G13"/>
    </sheetView>
  </sheetViews>
  <sheetFormatPr defaultColWidth="9" defaultRowHeight="13.2"/>
  <cols>
    <col min="1" max="1" width="9" style="37"/>
    <col min="2" max="2" width="72.77734375" style="37" customWidth="1"/>
    <col min="3" max="3" width="9" style="37"/>
    <col min="4" max="4" width="12.33203125" style="37" customWidth="1"/>
    <col min="5" max="16384" width="9" style="37"/>
  </cols>
  <sheetData>
    <row r="2" spans="1:4">
      <c r="D2" s="41"/>
    </row>
    <row r="3" spans="1:4">
      <c r="D3" s="43"/>
    </row>
    <row r="4" spans="1:4">
      <c r="A4" s="111" t="s">
        <v>0</v>
      </c>
    </row>
    <row r="6" spans="1:4">
      <c r="A6" s="40" t="s">
        <v>1</v>
      </c>
      <c r="B6" s="39" t="s">
        <v>2</v>
      </c>
      <c r="C6" s="38" t="s">
        <v>3</v>
      </c>
      <c r="D6" s="38" t="s">
        <v>4</v>
      </c>
    </row>
    <row r="7" spans="1:4" ht="39" customHeight="1">
      <c r="A7" s="273" t="s">
        <v>323</v>
      </c>
      <c r="B7" s="42" t="s">
        <v>301</v>
      </c>
      <c r="C7" s="40" t="s">
        <v>7</v>
      </c>
      <c r="D7" s="118">
        <v>45572</v>
      </c>
    </row>
    <row r="8" spans="1:4" ht="39.6">
      <c r="A8" s="273" t="s">
        <v>322</v>
      </c>
      <c r="B8" s="42" t="s">
        <v>328</v>
      </c>
      <c r="C8" s="40" t="s">
        <v>7</v>
      </c>
      <c r="D8" s="118">
        <v>45666</v>
      </c>
    </row>
    <row r="9" spans="1:4" ht="52.8">
      <c r="A9" s="273" t="s">
        <v>322</v>
      </c>
      <c r="B9" s="42" t="s">
        <v>329</v>
      </c>
      <c r="C9" s="40" t="s">
        <v>7</v>
      </c>
      <c r="D9" s="118">
        <v>45666</v>
      </c>
    </row>
    <row r="10" spans="1:4" ht="39.6">
      <c r="A10" s="273" t="s">
        <v>322</v>
      </c>
      <c r="B10" s="42" t="s">
        <v>353</v>
      </c>
      <c r="C10" s="40" t="s">
        <v>7</v>
      </c>
      <c r="D10" s="118">
        <v>45666</v>
      </c>
    </row>
    <row r="11" spans="1:4" ht="39.6">
      <c r="A11" s="273" t="s">
        <v>322</v>
      </c>
      <c r="B11" s="42" t="s">
        <v>330</v>
      </c>
      <c r="C11" s="40" t="s">
        <v>7</v>
      </c>
      <c r="D11" s="118">
        <v>45666</v>
      </c>
    </row>
    <row r="12" spans="1:4" ht="39.6">
      <c r="A12" s="273" t="s">
        <v>322</v>
      </c>
      <c r="B12" s="42" t="s">
        <v>331</v>
      </c>
      <c r="C12" s="40" t="s">
        <v>7</v>
      </c>
      <c r="D12" s="118">
        <v>45666</v>
      </c>
    </row>
    <row r="13" spans="1:4" ht="39.6">
      <c r="A13" s="273" t="s">
        <v>322</v>
      </c>
      <c r="B13" s="42" t="s">
        <v>332</v>
      </c>
      <c r="C13" s="40" t="s">
        <v>7</v>
      </c>
      <c r="D13" s="118">
        <v>45666</v>
      </c>
    </row>
    <row r="14" spans="1:4" ht="39.6">
      <c r="A14" s="273" t="s">
        <v>322</v>
      </c>
      <c r="B14" s="42" t="s">
        <v>333</v>
      </c>
      <c r="C14" s="40" t="s">
        <v>7</v>
      </c>
      <c r="D14" s="118">
        <v>45666</v>
      </c>
    </row>
    <row r="15" spans="1:4" ht="39.6">
      <c r="A15" s="273" t="s">
        <v>322</v>
      </c>
      <c r="B15" s="42" t="s">
        <v>334</v>
      </c>
      <c r="C15" s="40" t="s">
        <v>7</v>
      </c>
      <c r="D15" s="118">
        <v>45666</v>
      </c>
    </row>
    <row r="16" spans="1:4" ht="39.6">
      <c r="A16" s="273" t="s">
        <v>322</v>
      </c>
      <c r="B16" s="42" t="s">
        <v>335</v>
      </c>
      <c r="C16" s="40" t="s">
        <v>7</v>
      </c>
      <c r="D16" s="118">
        <v>45666</v>
      </c>
    </row>
  </sheetData>
  <phoneticPr fontId="3"/>
  <pageMargins left="0.74803149606299213" right="0.74803149606299213" top="0.98425196850393704" bottom="0.98425196850393704" header="0.51181102362204722" footer="0.51181102362204722"/>
  <pageSetup paperSize="9" scale="85" orientation="portrait" r:id="rId1"/>
  <headerFooter alignWithMargins="0">
    <oddFooter>&amp;C&amp;P/&amp;N&amp;RCopyright© 2024 DENSO TEN LIMITED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B1:AQ117"/>
  <sheetViews>
    <sheetView showGridLines="0" tabSelected="1" zoomScaleNormal="100" zoomScaleSheetLayoutView="120" workbookViewId="0">
      <selection activeCell="CI14" sqref="CI14:CJ14"/>
    </sheetView>
  </sheetViews>
  <sheetFormatPr defaultColWidth="2.6640625" defaultRowHeight="12"/>
  <cols>
    <col min="1" max="1" width="1.33203125" style="1" customWidth="1"/>
    <col min="2" max="8" width="2.6640625" style="1" customWidth="1"/>
    <col min="9" max="9" width="4.77734375" style="1" customWidth="1"/>
    <col min="10" max="14" width="2.6640625" style="1" customWidth="1"/>
    <col min="15" max="16" width="3.88671875" style="1" customWidth="1"/>
    <col min="17" max="17" width="4.77734375" style="1" customWidth="1"/>
    <col min="18" max="21" width="2.6640625" style="1"/>
    <col min="22" max="24" width="3.109375" style="1" customWidth="1"/>
    <col min="25" max="26" width="2.6640625" style="1"/>
    <col min="27" max="27" width="3.77734375" style="1" bestFit="1" customWidth="1"/>
    <col min="28" max="28" width="2.77734375" style="1" bestFit="1" customWidth="1"/>
    <col min="29" max="29" width="3" style="1" customWidth="1"/>
    <col min="30" max="30" width="2.77734375" style="1" bestFit="1" customWidth="1"/>
    <col min="31" max="31" width="3.21875" style="1" customWidth="1"/>
    <col min="32" max="32" width="2.77734375" style="1" bestFit="1" customWidth="1"/>
    <col min="33" max="33" width="3.44140625" style="1" bestFit="1" customWidth="1"/>
    <col min="34" max="34" width="4" style="1" bestFit="1" customWidth="1"/>
    <col min="35" max="35" width="3.21875" style="1" bestFit="1" customWidth="1"/>
    <col min="36" max="36" width="2.77734375" style="1" bestFit="1" customWidth="1"/>
    <col min="37" max="37" width="3.44140625" style="1" bestFit="1" customWidth="1"/>
    <col min="38" max="38" width="2.77734375" style="1" bestFit="1" customWidth="1"/>
    <col min="39" max="39" width="3.44140625" style="1" bestFit="1" customWidth="1"/>
    <col min="40" max="40" width="2.77734375" style="1" bestFit="1" customWidth="1"/>
    <col min="41" max="41" width="3.44140625" style="1" bestFit="1" customWidth="1"/>
    <col min="42" max="42" width="1.44140625" style="1" customWidth="1"/>
    <col min="43" max="43" width="2.6640625" style="1"/>
    <col min="44" max="44" width="13.21875" style="1" customWidth="1"/>
    <col min="45" max="16384" width="2.6640625" style="1"/>
  </cols>
  <sheetData>
    <row r="1" spans="2:41" ht="17.25" customHeight="1" thickBot="1">
      <c r="B1" s="13" t="s">
        <v>8</v>
      </c>
      <c r="U1" s="6" t="s">
        <v>299</v>
      </c>
      <c r="V1" s="286" t="s">
        <v>354</v>
      </c>
      <c r="W1" s="286"/>
      <c r="X1" s="286"/>
      <c r="Y1" s="286"/>
      <c r="Z1" s="286"/>
      <c r="AA1" s="286"/>
      <c r="AC1" s="78"/>
      <c r="AD1" s="6" t="s">
        <v>9</v>
      </c>
      <c r="AE1" s="498"/>
      <c r="AF1" s="498"/>
      <c r="AG1" s="498"/>
      <c r="AH1" s="498"/>
      <c r="AI1" s="498"/>
      <c r="AJ1" s="498"/>
      <c r="AK1" s="498"/>
      <c r="AL1" s="498"/>
      <c r="AM1" s="498"/>
      <c r="AN1" s="498"/>
      <c r="AO1" s="498"/>
    </row>
    <row r="2" spans="2:41" ht="12" customHeight="1">
      <c r="R2" s="510" t="s">
        <v>10</v>
      </c>
      <c r="S2" s="511"/>
      <c r="T2" s="511"/>
      <c r="U2" s="511"/>
      <c r="V2" s="511"/>
      <c r="W2" s="511"/>
      <c r="X2" s="511"/>
      <c r="Y2" s="511"/>
      <c r="Z2" s="511"/>
      <c r="AA2" s="511"/>
      <c r="AB2" s="511"/>
      <c r="AC2" s="512"/>
      <c r="AD2" s="510" t="s">
        <v>11</v>
      </c>
      <c r="AE2" s="511"/>
      <c r="AF2" s="511"/>
      <c r="AG2" s="511"/>
      <c r="AH2" s="511"/>
      <c r="AI2" s="511"/>
      <c r="AJ2" s="511"/>
      <c r="AK2" s="511"/>
      <c r="AL2" s="511"/>
      <c r="AM2" s="511"/>
      <c r="AN2" s="511"/>
      <c r="AO2" s="512"/>
    </row>
    <row r="3" spans="2:41" ht="12" customHeight="1">
      <c r="R3" s="499" t="s">
        <v>12</v>
      </c>
      <c r="S3" s="500"/>
      <c r="T3" s="500"/>
      <c r="U3" s="501"/>
      <c r="V3" s="502" t="s">
        <v>13</v>
      </c>
      <c r="W3" s="500"/>
      <c r="X3" s="500"/>
      <c r="Y3" s="501"/>
      <c r="Z3" s="502" t="s">
        <v>14</v>
      </c>
      <c r="AA3" s="500"/>
      <c r="AB3" s="500"/>
      <c r="AC3" s="503"/>
      <c r="AD3" s="499" t="s">
        <v>12</v>
      </c>
      <c r="AE3" s="500"/>
      <c r="AF3" s="500"/>
      <c r="AG3" s="501"/>
      <c r="AH3" s="502" t="s">
        <v>13</v>
      </c>
      <c r="AI3" s="500"/>
      <c r="AJ3" s="500"/>
      <c r="AK3" s="501"/>
      <c r="AL3" s="502" t="s">
        <v>14</v>
      </c>
      <c r="AM3" s="500"/>
      <c r="AN3" s="500"/>
      <c r="AO3" s="503"/>
    </row>
    <row r="4" spans="2:41" ht="18" customHeight="1">
      <c r="R4" s="314" t="s">
        <v>125</v>
      </c>
      <c r="S4" s="315"/>
      <c r="T4" s="315"/>
      <c r="U4" s="316"/>
      <c r="V4" s="323" t="s">
        <v>125</v>
      </c>
      <c r="W4" s="324"/>
      <c r="X4" s="324"/>
      <c r="Y4" s="325"/>
      <c r="Z4" s="323" t="s">
        <v>125</v>
      </c>
      <c r="AA4" s="324"/>
      <c r="AB4" s="324"/>
      <c r="AC4" s="332"/>
      <c r="AD4" s="314" t="s">
        <v>125</v>
      </c>
      <c r="AE4" s="315"/>
      <c r="AF4" s="315"/>
      <c r="AG4" s="316"/>
      <c r="AH4" s="323" t="s">
        <v>125</v>
      </c>
      <c r="AI4" s="324"/>
      <c r="AJ4" s="324"/>
      <c r="AK4" s="325"/>
      <c r="AL4" s="323" t="s">
        <v>125</v>
      </c>
      <c r="AM4" s="324"/>
      <c r="AN4" s="324"/>
      <c r="AO4" s="332"/>
    </row>
    <row r="5" spans="2:41" ht="18" customHeight="1">
      <c r="R5" s="317"/>
      <c r="S5" s="318"/>
      <c r="T5" s="318"/>
      <c r="U5" s="319"/>
      <c r="V5" s="326"/>
      <c r="W5" s="327"/>
      <c r="X5" s="327"/>
      <c r="Y5" s="328"/>
      <c r="Z5" s="326"/>
      <c r="AA5" s="327"/>
      <c r="AB5" s="327"/>
      <c r="AC5" s="333"/>
      <c r="AD5" s="317"/>
      <c r="AE5" s="335"/>
      <c r="AF5" s="335"/>
      <c r="AG5" s="319"/>
      <c r="AH5" s="326"/>
      <c r="AI5" s="513"/>
      <c r="AJ5" s="513"/>
      <c r="AK5" s="328"/>
      <c r="AL5" s="326"/>
      <c r="AM5" s="513"/>
      <c r="AN5" s="513"/>
      <c r="AO5" s="333"/>
    </row>
    <row r="6" spans="2:41" ht="18" customHeight="1" thickBot="1">
      <c r="R6" s="320"/>
      <c r="S6" s="321"/>
      <c r="T6" s="321"/>
      <c r="U6" s="322"/>
      <c r="V6" s="329"/>
      <c r="W6" s="330"/>
      <c r="X6" s="330"/>
      <c r="Y6" s="331"/>
      <c r="Z6" s="329"/>
      <c r="AA6" s="330"/>
      <c r="AB6" s="330"/>
      <c r="AC6" s="334"/>
      <c r="AD6" s="320"/>
      <c r="AE6" s="321"/>
      <c r="AF6" s="321"/>
      <c r="AG6" s="322"/>
      <c r="AH6" s="329"/>
      <c r="AI6" s="330"/>
      <c r="AJ6" s="330"/>
      <c r="AK6" s="331"/>
      <c r="AL6" s="329"/>
      <c r="AM6" s="330"/>
      <c r="AN6" s="330"/>
      <c r="AO6" s="334"/>
    </row>
    <row r="7" spans="2:41" ht="18" customHeight="1">
      <c r="R7" s="510" t="s">
        <v>15</v>
      </c>
      <c r="S7" s="511"/>
      <c r="T7" s="511"/>
      <c r="U7" s="511"/>
      <c r="V7" s="511"/>
      <c r="W7" s="511"/>
      <c r="X7" s="511"/>
      <c r="Y7" s="511"/>
      <c r="Z7" s="511"/>
      <c r="AA7" s="511"/>
      <c r="AB7" s="511"/>
      <c r="AC7" s="512"/>
      <c r="AD7" s="514" t="s">
        <v>16</v>
      </c>
      <c r="AE7" s="515"/>
      <c r="AF7" s="515"/>
      <c r="AG7" s="515"/>
      <c r="AH7" s="515"/>
      <c r="AI7" s="515"/>
      <c r="AJ7" s="515"/>
      <c r="AK7" s="515"/>
      <c r="AL7" s="515"/>
      <c r="AM7" s="515"/>
      <c r="AN7" s="515"/>
      <c r="AO7" s="516"/>
    </row>
    <row r="8" spans="2:41" ht="18" customHeight="1">
      <c r="R8" s="517" t="s">
        <v>17</v>
      </c>
      <c r="S8" s="518"/>
      <c r="T8" s="518"/>
      <c r="U8" s="519"/>
      <c r="V8" s="502" t="s">
        <v>13</v>
      </c>
      <c r="W8" s="500"/>
      <c r="X8" s="500"/>
      <c r="Y8" s="501"/>
      <c r="Z8" s="502" t="s">
        <v>3</v>
      </c>
      <c r="AA8" s="500"/>
      <c r="AB8" s="500"/>
      <c r="AC8" s="503"/>
      <c r="AD8" s="517" t="s">
        <v>17</v>
      </c>
      <c r="AE8" s="518"/>
      <c r="AF8" s="518"/>
      <c r="AG8" s="519"/>
      <c r="AH8" s="502" t="s">
        <v>13</v>
      </c>
      <c r="AI8" s="500"/>
      <c r="AJ8" s="500"/>
      <c r="AK8" s="501"/>
      <c r="AL8" s="502" t="s">
        <v>3</v>
      </c>
      <c r="AM8" s="500"/>
      <c r="AN8" s="500"/>
      <c r="AO8" s="503"/>
    </row>
    <row r="9" spans="2:41" ht="18" customHeight="1">
      <c r="R9" s="314"/>
      <c r="S9" s="315"/>
      <c r="T9" s="315"/>
      <c r="U9" s="316"/>
      <c r="V9" s="323"/>
      <c r="W9" s="324"/>
      <c r="X9" s="324"/>
      <c r="Y9" s="325"/>
      <c r="Z9" s="323"/>
      <c r="AA9" s="324"/>
      <c r="AB9" s="324"/>
      <c r="AC9" s="332"/>
      <c r="AD9" s="314"/>
      <c r="AE9" s="315"/>
      <c r="AF9" s="315"/>
      <c r="AG9" s="316"/>
      <c r="AH9" s="323"/>
      <c r="AI9" s="324"/>
      <c r="AJ9" s="324"/>
      <c r="AK9" s="325"/>
      <c r="AL9" s="323" t="s">
        <v>355</v>
      </c>
      <c r="AM9" s="324"/>
      <c r="AN9" s="324"/>
      <c r="AO9" s="332"/>
    </row>
    <row r="10" spans="2:41" ht="18" customHeight="1">
      <c r="R10" s="317"/>
      <c r="S10" s="318"/>
      <c r="T10" s="318"/>
      <c r="U10" s="319"/>
      <c r="V10" s="326"/>
      <c r="W10" s="327"/>
      <c r="X10" s="327"/>
      <c r="Y10" s="328"/>
      <c r="Z10" s="326"/>
      <c r="AA10" s="327"/>
      <c r="AB10" s="327"/>
      <c r="AC10" s="333"/>
      <c r="AD10" s="317"/>
      <c r="AE10" s="318"/>
      <c r="AF10" s="318"/>
      <c r="AG10" s="319"/>
      <c r="AH10" s="326"/>
      <c r="AI10" s="327"/>
      <c r="AJ10" s="327"/>
      <c r="AK10" s="328"/>
      <c r="AL10" s="326"/>
      <c r="AM10" s="327"/>
      <c r="AN10" s="327"/>
      <c r="AO10" s="333"/>
    </row>
    <row r="11" spans="2:41" ht="18" customHeight="1">
      <c r="R11" s="317"/>
      <c r="S11" s="318"/>
      <c r="T11" s="318"/>
      <c r="U11" s="319"/>
      <c r="V11" s="326"/>
      <c r="W11" s="327"/>
      <c r="X11" s="327"/>
      <c r="Y11" s="328"/>
      <c r="Z11" s="326"/>
      <c r="AA11" s="327"/>
      <c r="AB11" s="327"/>
      <c r="AC11" s="333"/>
      <c r="AD11" s="317"/>
      <c r="AE11" s="318"/>
      <c r="AF11" s="318"/>
      <c r="AG11" s="319"/>
      <c r="AH11" s="326"/>
      <c r="AI11" s="327"/>
      <c r="AJ11" s="327"/>
      <c r="AK11" s="328"/>
      <c r="AL11" s="326"/>
      <c r="AM11" s="327"/>
      <c r="AN11" s="327"/>
      <c r="AO11" s="333"/>
    </row>
    <row r="12" spans="2:41" ht="51" customHeight="1">
      <c r="R12" s="476" t="s">
        <v>18</v>
      </c>
      <c r="S12" s="477"/>
      <c r="T12" s="477"/>
      <c r="U12" s="477"/>
      <c r="V12" s="477"/>
      <c r="W12" s="477"/>
      <c r="X12" s="477"/>
      <c r="Y12" s="477"/>
      <c r="Z12" s="477"/>
      <c r="AA12" s="477"/>
      <c r="AB12" s="477"/>
      <c r="AC12" s="478"/>
      <c r="AD12" s="476" t="s">
        <v>18</v>
      </c>
      <c r="AE12" s="477"/>
      <c r="AF12" s="477"/>
      <c r="AG12" s="477"/>
      <c r="AH12" s="477"/>
      <c r="AI12" s="477"/>
      <c r="AJ12" s="477"/>
      <c r="AK12" s="477"/>
      <c r="AL12" s="477"/>
      <c r="AM12" s="477"/>
      <c r="AN12" s="477"/>
      <c r="AO12" s="478"/>
    </row>
    <row r="13" spans="2:41" ht="12" customHeight="1" thickBot="1">
      <c r="AK13" s="14" t="s">
        <v>19</v>
      </c>
      <c r="AM13" s="14" t="s">
        <v>19</v>
      </c>
      <c r="AO13" s="14" t="s">
        <v>19</v>
      </c>
    </row>
    <row r="14" spans="2:41" ht="12" customHeight="1">
      <c r="B14" s="504" t="s">
        <v>20</v>
      </c>
      <c r="C14" s="505"/>
      <c r="D14" s="505"/>
      <c r="E14" s="505"/>
      <c r="F14" s="505"/>
      <c r="G14" s="505"/>
      <c r="H14" s="505"/>
      <c r="I14" s="505"/>
      <c r="J14" s="505"/>
      <c r="K14" s="505"/>
      <c r="L14" s="505"/>
      <c r="M14" s="505"/>
      <c r="N14" s="505"/>
      <c r="O14" s="505"/>
      <c r="P14" s="505"/>
      <c r="Q14" s="505"/>
      <c r="R14" s="505"/>
      <c r="S14" s="505"/>
      <c r="T14" s="505"/>
      <c r="U14" s="505"/>
      <c r="V14" s="505"/>
      <c r="W14" s="506" t="s">
        <v>21</v>
      </c>
      <c r="X14" s="507"/>
      <c r="Y14" s="507"/>
      <c r="Z14" s="507"/>
      <c r="AA14" s="508"/>
      <c r="AB14" s="509" t="s">
        <v>22</v>
      </c>
      <c r="AC14" s="509"/>
      <c r="AD14" s="509"/>
      <c r="AE14" s="509"/>
      <c r="AF14" s="509"/>
      <c r="AG14" s="487" t="s">
        <v>23</v>
      </c>
      <c r="AH14" s="488"/>
      <c r="AI14" s="488"/>
      <c r="AJ14" s="489"/>
      <c r="AK14" s="487" t="s">
        <v>24</v>
      </c>
      <c r="AL14" s="488"/>
      <c r="AM14" s="488"/>
      <c r="AN14" s="488"/>
      <c r="AO14" s="490"/>
    </row>
    <row r="15" spans="2:41" ht="12" customHeight="1">
      <c r="B15" s="336" t="s">
        <v>311</v>
      </c>
      <c r="C15" s="337"/>
      <c r="D15" s="337"/>
      <c r="E15" s="337"/>
      <c r="F15" s="337"/>
      <c r="G15" s="337"/>
      <c r="H15" s="337"/>
      <c r="I15" s="337"/>
      <c r="J15" s="337"/>
      <c r="K15" s="337"/>
      <c r="L15" s="337"/>
      <c r="M15" s="337"/>
      <c r="N15" s="337"/>
      <c r="O15" s="337"/>
      <c r="P15" s="337"/>
      <c r="Q15" s="337"/>
      <c r="R15" s="337"/>
      <c r="S15" s="337"/>
      <c r="T15" s="337"/>
      <c r="U15" s="337"/>
      <c r="V15" s="338"/>
      <c r="W15" s="342" t="s">
        <v>25</v>
      </c>
      <c r="X15" s="343"/>
      <c r="Y15" s="343"/>
      <c r="Z15" s="343"/>
      <c r="AA15" s="344"/>
      <c r="AB15" s="345" t="s">
        <v>356</v>
      </c>
      <c r="AC15" s="345"/>
      <c r="AD15" s="345"/>
      <c r="AE15" s="345"/>
      <c r="AF15" s="345"/>
      <c r="AG15" s="483"/>
      <c r="AH15" s="298"/>
      <c r="AI15" s="298"/>
      <c r="AJ15" s="299"/>
      <c r="AK15" s="298"/>
      <c r="AL15" s="298"/>
      <c r="AM15" s="298"/>
      <c r="AN15" s="298"/>
      <c r="AO15" s="479"/>
    </row>
    <row r="16" spans="2:41" ht="12" customHeight="1">
      <c r="B16" s="339"/>
      <c r="C16" s="340"/>
      <c r="D16" s="340"/>
      <c r="E16" s="340"/>
      <c r="F16" s="340"/>
      <c r="G16" s="340"/>
      <c r="H16" s="340"/>
      <c r="I16" s="340"/>
      <c r="J16" s="340"/>
      <c r="K16" s="340"/>
      <c r="L16" s="340"/>
      <c r="M16" s="340"/>
      <c r="N16" s="340"/>
      <c r="O16" s="340"/>
      <c r="P16" s="340"/>
      <c r="Q16" s="340"/>
      <c r="R16" s="340"/>
      <c r="S16" s="340"/>
      <c r="T16" s="340"/>
      <c r="U16" s="340"/>
      <c r="V16" s="341"/>
      <c r="W16" s="346" t="s">
        <v>26</v>
      </c>
      <c r="X16" s="347"/>
      <c r="Y16" s="347"/>
      <c r="Z16" s="347"/>
      <c r="AA16" s="348"/>
      <c r="AB16" s="303" t="s">
        <v>27</v>
      </c>
      <c r="AC16" s="303"/>
      <c r="AD16" s="303"/>
      <c r="AE16" s="303"/>
      <c r="AF16" s="303"/>
      <c r="AG16" s="484"/>
      <c r="AH16" s="480"/>
      <c r="AI16" s="480"/>
      <c r="AJ16" s="485"/>
      <c r="AK16" s="480"/>
      <c r="AL16" s="480"/>
      <c r="AM16" s="480"/>
      <c r="AN16" s="480"/>
      <c r="AO16" s="481"/>
    </row>
    <row r="17" spans="2:41" ht="12.75" customHeight="1">
      <c r="B17" s="491" t="s">
        <v>28</v>
      </c>
      <c r="C17" s="492"/>
      <c r="D17" s="492"/>
      <c r="E17" s="492"/>
      <c r="F17" s="492"/>
      <c r="G17" s="492"/>
      <c r="H17" s="492"/>
      <c r="I17" s="492"/>
      <c r="J17" s="492"/>
      <c r="K17" s="492"/>
      <c r="L17" s="492"/>
      <c r="M17" s="492"/>
      <c r="N17" s="492"/>
      <c r="O17" s="492"/>
      <c r="P17" s="492"/>
      <c r="Q17" s="492"/>
      <c r="R17" s="492"/>
      <c r="S17" s="492"/>
      <c r="T17" s="492"/>
      <c r="U17" s="492"/>
      <c r="V17" s="492"/>
      <c r="W17" s="493" t="s">
        <v>29</v>
      </c>
      <c r="X17" s="494"/>
      <c r="Y17" s="494"/>
      <c r="Z17" s="494"/>
      <c r="AA17" s="449"/>
      <c r="AB17" s="495" t="s">
        <v>357</v>
      </c>
      <c r="AC17" s="495"/>
      <c r="AD17" s="495"/>
      <c r="AE17" s="495"/>
      <c r="AF17" s="496"/>
      <c r="AG17" s="486"/>
      <c r="AH17" s="301"/>
      <c r="AI17" s="301"/>
      <c r="AJ17" s="302"/>
      <c r="AK17" s="301"/>
      <c r="AL17" s="301"/>
      <c r="AM17" s="301"/>
      <c r="AN17" s="301"/>
      <c r="AO17" s="482"/>
    </row>
    <row r="18" spans="2:41" ht="13.5" customHeight="1">
      <c r="B18" s="297" t="s">
        <v>358</v>
      </c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9"/>
      <c r="W18" s="303" t="s">
        <v>30</v>
      </c>
      <c r="X18" s="303"/>
      <c r="Y18" s="303"/>
      <c r="Z18" s="303"/>
      <c r="AA18" s="303"/>
      <c r="AB18" s="305" t="s">
        <v>296</v>
      </c>
      <c r="AC18" s="306"/>
      <c r="AD18" s="306"/>
      <c r="AE18" s="306"/>
      <c r="AF18" s="306"/>
      <c r="AG18" s="306"/>
      <c r="AH18" s="306"/>
      <c r="AI18" s="306"/>
      <c r="AJ18" s="306"/>
      <c r="AK18" s="306"/>
      <c r="AL18" s="306"/>
      <c r="AM18" s="306"/>
      <c r="AN18" s="306"/>
      <c r="AO18" s="307"/>
    </row>
    <row r="19" spans="2:41" ht="13.5" customHeight="1">
      <c r="B19" s="300"/>
      <c r="C19" s="301"/>
      <c r="D19" s="301"/>
      <c r="E19" s="301"/>
      <c r="F19" s="301"/>
      <c r="G19" s="301"/>
      <c r="H19" s="301"/>
      <c r="I19" s="301"/>
      <c r="J19" s="301"/>
      <c r="K19" s="301"/>
      <c r="L19" s="301"/>
      <c r="M19" s="301"/>
      <c r="N19" s="301"/>
      <c r="O19" s="301"/>
      <c r="P19" s="301"/>
      <c r="Q19" s="301"/>
      <c r="R19" s="301"/>
      <c r="S19" s="301"/>
      <c r="T19" s="301"/>
      <c r="U19" s="301"/>
      <c r="V19" s="302"/>
      <c r="W19" s="304"/>
      <c r="X19" s="304"/>
      <c r="Y19" s="304"/>
      <c r="Z19" s="304"/>
      <c r="AA19" s="304"/>
      <c r="AB19" s="308"/>
      <c r="AC19" s="309"/>
      <c r="AD19" s="309"/>
      <c r="AE19" s="309"/>
      <c r="AF19" s="309"/>
      <c r="AG19" s="309"/>
      <c r="AH19" s="309"/>
      <c r="AI19" s="309"/>
      <c r="AJ19" s="309"/>
      <c r="AK19" s="309"/>
      <c r="AL19" s="309"/>
      <c r="AM19" s="309"/>
      <c r="AN19" s="309"/>
      <c r="AO19" s="310"/>
    </row>
    <row r="20" spans="2:41" ht="13.5" customHeight="1">
      <c r="B20" s="381" t="s">
        <v>31</v>
      </c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82"/>
      <c r="AB20" s="308"/>
      <c r="AC20" s="309"/>
      <c r="AD20" s="309"/>
      <c r="AE20" s="309"/>
      <c r="AF20" s="309"/>
      <c r="AG20" s="309"/>
      <c r="AH20" s="309"/>
      <c r="AI20" s="309"/>
      <c r="AJ20" s="309"/>
      <c r="AK20" s="309"/>
      <c r="AL20" s="309"/>
      <c r="AM20" s="309"/>
      <c r="AN20" s="309"/>
      <c r="AO20" s="310"/>
    </row>
    <row r="21" spans="2:41" ht="12" customHeight="1">
      <c r="B21" s="383" t="s">
        <v>359</v>
      </c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84"/>
      <c r="AA21" s="385"/>
      <c r="AB21" s="308"/>
      <c r="AC21" s="309"/>
      <c r="AD21" s="309"/>
      <c r="AE21" s="309"/>
      <c r="AF21" s="309"/>
      <c r="AG21" s="309"/>
      <c r="AH21" s="309"/>
      <c r="AI21" s="309"/>
      <c r="AJ21" s="309"/>
      <c r="AK21" s="309"/>
      <c r="AL21" s="309"/>
      <c r="AM21" s="309"/>
      <c r="AN21" s="309"/>
      <c r="AO21" s="310"/>
    </row>
    <row r="22" spans="2:41" ht="12" customHeight="1">
      <c r="B22" s="386"/>
      <c r="C22" s="387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387"/>
      <c r="Q22" s="387"/>
      <c r="R22" s="387"/>
      <c r="S22" s="387"/>
      <c r="T22" s="387"/>
      <c r="U22" s="387"/>
      <c r="V22" s="387"/>
      <c r="W22" s="387"/>
      <c r="X22" s="387"/>
      <c r="Y22" s="387"/>
      <c r="Z22" s="387"/>
      <c r="AA22" s="388"/>
      <c r="AB22" s="308"/>
      <c r="AC22" s="309"/>
      <c r="AD22" s="309"/>
      <c r="AE22" s="309"/>
      <c r="AF22" s="309"/>
      <c r="AG22" s="309"/>
      <c r="AH22" s="309"/>
      <c r="AI22" s="309"/>
      <c r="AJ22" s="309"/>
      <c r="AK22" s="309"/>
      <c r="AL22" s="309"/>
      <c r="AM22" s="309"/>
      <c r="AN22" s="309"/>
      <c r="AO22" s="310"/>
    </row>
    <row r="23" spans="2:41" ht="12" customHeight="1">
      <c r="B23" s="386"/>
      <c r="C23" s="387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387"/>
      <c r="Q23" s="387"/>
      <c r="R23" s="387"/>
      <c r="S23" s="387"/>
      <c r="T23" s="387"/>
      <c r="U23" s="387"/>
      <c r="V23" s="387"/>
      <c r="W23" s="387"/>
      <c r="X23" s="387"/>
      <c r="Y23" s="387"/>
      <c r="Z23" s="387"/>
      <c r="AA23" s="388"/>
      <c r="AB23" s="308"/>
      <c r="AC23" s="309"/>
      <c r="AD23" s="309"/>
      <c r="AE23" s="309"/>
      <c r="AF23" s="309"/>
      <c r="AG23" s="309"/>
      <c r="AH23" s="309"/>
      <c r="AI23" s="309"/>
      <c r="AJ23" s="309"/>
      <c r="AK23" s="309"/>
      <c r="AL23" s="309"/>
      <c r="AM23" s="309"/>
      <c r="AN23" s="309"/>
      <c r="AO23" s="310"/>
    </row>
    <row r="24" spans="2:41" ht="12" customHeight="1">
      <c r="B24" s="389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390"/>
      <c r="O24" s="390"/>
      <c r="P24" s="390"/>
      <c r="Q24" s="390"/>
      <c r="R24" s="390"/>
      <c r="S24" s="390"/>
      <c r="T24" s="390"/>
      <c r="U24" s="390"/>
      <c r="V24" s="390"/>
      <c r="W24" s="390"/>
      <c r="X24" s="390"/>
      <c r="Y24" s="390"/>
      <c r="Z24" s="390"/>
      <c r="AA24" s="391"/>
      <c r="AB24" s="308"/>
      <c r="AC24" s="309"/>
      <c r="AD24" s="309"/>
      <c r="AE24" s="309"/>
      <c r="AF24" s="309"/>
      <c r="AG24" s="309"/>
      <c r="AH24" s="309"/>
      <c r="AI24" s="309"/>
      <c r="AJ24" s="309"/>
      <c r="AK24" s="309"/>
      <c r="AL24" s="309"/>
      <c r="AM24" s="309"/>
      <c r="AN24" s="309"/>
      <c r="AO24" s="310"/>
    </row>
    <row r="25" spans="2:41" ht="12" customHeight="1">
      <c r="B25" s="354" t="s">
        <v>268</v>
      </c>
      <c r="C25" s="355"/>
      <c r="D25" s="355"/>
      <c r="E25" s="355"/>
      <c r="F25" s="355"/>
      <c r="G25" s="284" t="s">
        <v>360</v>
      </c>
      <c r="H25" s="117" t="s">
        <v>313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116"/>
      <c r="AB25" s="308"/>
      <c r="AC25" s="309"/>
      <c r="AD25" s="309"/>
      <c r="AE25" s="309"/>
      <c r="AF25" s="309"/>
      <c r="AG25" s="309"/>
      <c r="AH25" s="309"/>
      <c r="AI25" s="309"/>
      <c r="AJ25" s="309"/>
      <c r="AK25" s="309"/>
      <c r="AL25" s="309"/>
      <c r="AM25" s="309"/>
      <c r="AN25" s="309"/>
      <c r="AO25" s="310"/>
    </row>
    <row r="26" spans="2:41" ht="12" customHeight="1">
      <c r="B26" s="354" t="s">
        <v>267</v>
      </c>
      <c r="C26" s="355"/>
      <c r="D26" s="355"/>
      <c r="E26" s="355"/>
      <c r="F26" s="355"/>
      <c r="G26" s="284" t="s">
        <v>341</v>
      </c>
      <c r="H26" s="117" t="s">
        <v>300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116"/>
      <c r="AB26" s="308"/>
      <c r="AC26" s="309"/>
      <c r="AD26" s="309"/>
      <c r="AE26" s="309"/>
      <c r="AF26" s="309"/>
      <c r="AG26" s="309"/>
      <c r="AH26" s="309"/>
      <c r="AI26" s="309"/>
      <c r="AJ26" s="309"/>
      <c r="AK26" s="309"/>
      <c r="AL26" s="309"/>
      <c r="AM26" s="309"/>
      <c r="AN26" s="309"/>
      <c r="AO26" s="310"/>
    </row>
    <row r="27" spans="2:41" ht="12" customHeight="1">
      <c r="B27" s="356" t="s">
        <v>266</v>
      </c>
      <c r="C27" s="357"/>
      <c r="D27" s="357"/>
      <c r="E27" s="357"/>
      <c r="F27" s="357"/>
      <c r="G27" s="284" t="s">
        <v>341</v>
      </c>
      <c r="H27" s="117" t="s">
        <v>270</v>
      </c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116"/>
      <c r="AB27" s="308"/>
      <c r="AC27" s="309"/>
      <c r="AD27" s="309"/>
      <c r="AE27" s="309"/>
      <c r="AF27" s="309"/>
      <c r="AG27" s="309"/>
      <c r="AH27" s="309"/>
      <c r="AI27" s="309"/>
      <c r="AJ27" s="309"/>
      <c r="AK27" s="309"/>
      <c r="AL27" s="309"/>
      <c r="AM27" s="309"/>
      <c r="AN27" s="309"/>
      <c r="AO27" s="310"/>
    </row>
    <row r="28" spans="2:41" ht="12" customHeight="1">
      <c r="B28" s="339"/>
      <c r="C28" s="340"/>
      <c r="D28" s="340"/>
      <c r="E28" s="340"/>
      <c r="F28" s="340"/>
      <c r="G28" s="285" t="s">
        <v>341</v>
      </c>
      <c r="H28" s="232" t="s">
        <v>269</v>
      </c>
      <c r="I28" s="233"/>
      <c r="J28" s="233"/>
      <c r="K28" s="233"/>
      <c r="L28" s="233"/>
      <c r="M28" s="233"/>
      <c r="N28" s="233"/>
      <c r="O28" s="233"/>
      <c r="P28" s="233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4"/>
      <c r="AB28" s="308"/>
      <c r="AC28" s="309"/>
      <c r="AD28" s="309"/>
      <c r="AE28" s="309"/>
      <c r="AF28" s="309"/>
      <c r="AG28" s="309"/>
      <c r="AH28" s="309"/>
      <c r="AI28" s="309"/>
      <c r="AJ28" s="309"/>
      <c r="AK28" s="309"/>
      <c r="AL28" s="309"/>
      <c r="AM28" s="309"/>
      <c r="AN28" s="309"/>
      <c r="AO28" s="310"/>
    </row>
    <row r="29" spans="2:41" ht="12.75" customHeight="1">
      <c r="B29" s="354" t="s">
        <v>32</v>
      </c>
      <c r="C29" s="355"/>
      <c r="D29" s="355"/>
      <c r="E29" s="355"/>
      <c r="F29" s="355"/>
      <c r="G29" s="191" t="s">
        <v>360</v>
      </c>
      <c r="H29" s="117" t="s">
        <v>34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116"/>
      <c r="AB29" s="308"/>
      <c r="AC29" s="309"/>
      <c r="AD29" s="309"/>
      <c r="AE29" s="309"/>
      <c r="AF29" s="309"/>
      <c r="AG29" s="309"/>
      <c r="AH29" s="309"/>
      <c r="AI29" s="309"/>
      <c r="AJ29" s="309"/>
      <c r="AK29" s="309"/>
      <c r="AL29" s="309"/>
      <c r="AM29" s="309"/>
      <c r="AN29" s="309"/>
      <c r="AO29" s="310"/>
    </row>
    <row r="30" spans="2:41" ht="12.75" customHeight="1">
      <c r="B30" s="356"/>
      <c r="C30" s="423"/>
      <c r="D30" s="423"/>
      <c r="E30" s="423"/>
      <c r="F30" s="423"/>
      <c r="G30" s="284" t="s">
        <v>341</v>
      </c>
      <c r="H30" s="117" t="s">
        <v>35</v>
      </c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116"/>
      <c r="AB30" s="308"/>
      <c r="AC30" s="309"/>
      <c r="AD30" s="309"/>
      <c r="AE30" s="309"/>
      <c r="AF30" s="309"/>
      <c r="AG30" s="309"/>
      <c r="AH30" s="309"/>
      <c r="AI30" s="309"/>
      <c r="AJ30" s="309"/>
      <c r="AK30" s="309"/>
      <c r="AL30" s="309"/>
      <c r="AM30" s="309"/>
      <c r="AN30" s="309"/>
      <c r="AO30" s="310"/>
    </row>
    <row r="31" spans="2:41" ht="12.75" customHeight="1">
      <c r="B31" s="339"/>
      <c r="C31" s="340"/>
      <c r="D31" s="340"/>
      <c r="E31" s="340"/>
      <c r="F31" s="340"/>
      <c r="G31" s="284" t="s">
        <v>341</v>
      </c>
      <c r="H31" s="114" t="s">
        <v>36</v>
      </c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109"/>
      <c r="AB31" s="311"/>
      <c r="AC31" s="312"/>
      <c r="AD31" s="312"/>
      <c r="AE31" s="312"/>
      <c r="AF31" s="312"/>
      <c r="AG31" s="312"/>
      <c r="AH31" s="312"/>
      <c r="AI31" s="312"/>
      <c r="AJ31" s="312"/>
      <c r="AK31" s="312"/>
      <c r="AL31" s="312"/>
      <c r="AM31" s="312"/>
      <c r="AN31" s="312"/>
      <c r="AO31" s="313"/>
    </row>
    <row r="32" spans="2:41">
      <c r="B32" s="381" t="s">
        <v>37</v>
      </c>
      <c r="C32" s="382"/>
      <c r="D32" s="382"/>
      <c r="E32" s="382"/>
      <c r="F32" s="382"/>
      <c r="G32" s="382"/>
      <c r="H32" s="382"/>
      <c r="I32" s="382"/>
      <c r="J32" s="382"/>
      <c r="K32" s="382"/>
      <c r="L32" s="382"/>
      <c r="M32" s="382"/>
      <c r="N32" s="382"/>
      <c r="O32" s="382"/>
      <c r="P32" s="382"/>
      <c r="Q32" s="382"/>
      <c r="R32" s="382"/>
      <c r="S32" s="382"/>
      <c r="T32" s="382"/>
      <c r="U32" s="382"/>
      <c r="V32" s="382"/>
      <c r="W32" s="382"/>
      <c r="X32" s="382"/>
      <c r="Y32" s="382"/>
      <c r="Z32" s="382"/>
      <c r="AA32" s="382"/>
      <c r="AB32" s="382"/>
      <c r="AC32" s="382"/>
      <c r="AD32" s="382"/>
      <c r="AE32" s="382"/>
      <c r="AF32" s="382"/>
      <c r="AG32" s="382"/>
      <c r="AH32" s="382"/>
      <c r="AI32" s="382"/>
      <c r="AJ32" s="382"/>
      <c r="AK32" s="382"/>
      <c r="AL32" s="382"/>
      <c r="AM32" s="382"/>
      <c r="AN32" s="382"/>
      <c r="AO32" s="424"/>
    </row>
    <row r="33" spans="2:43" ht="13.5" customHeight="1">
      <c r="B33" s="383" t="s">
        <v>362</v>
      </c>
      <c r="C33" s="468"/>
      <c r="D33" s="468"/>
      <c r="E33" s="468"/>
      <c r="F33" s="468"/>
      <c r="G33" s="468"/>
      <c r="H33" s="468"/>
      <c r="I33" s="468"/>
      <c r="J33" s="468"/>
      <c r="K33" s="468"/>
      <c r="L33" s="468"/>
      <c r="M33" s="468"/>
      <c r="N33" s="468"/>
      <c r="O33" s="468"/>
      <c r="P33" s="468"/>
      <c r="Q33" s="468"/>
      <c r="R33" s="468"/>
      <c r="S33" s="468"/>
      <c r="T33" s="468"/>
      <c r="U33" s="468"/>
      <c r="V33" s="468"/>
      <c r="W33" s="468"/>
      <c r="X33" s="468"/>
      <c r="Y33" s="468"/>
      <c r="Z33" s="468"/>
      <c r="AA33" s="468"/>
      <c r="AB33" s="468"/>
      <c r="AC33" s="468"/>
      <c r="AD33" s="468"/>
      <c r="AE33" s="468"/>
      <c r="AF33" s="468"/>
      <c r="AG33" s="468"/>
      <c r="AH33" s="468"/>
      <c r="AI33" s="468"/>
      <c r="AJ33" s="468"/>
      <c r="AK33" s="468"/>
      <c r="AL33" s="468"/>
      <c r="AM33" s="468"/>
      <c r="AN33" s="468"/>
      <c r="AO33" s="469"/>
    </row>
    <row r="34" spans="2:43" ht="12" customHeight="1">
      <c r="B34" s="470"/>
      <c r="C34" s="471"/>
      <c r="D34" s="471"/>
      <c r="E34" s="471"/>
      <c r="F34" s="471"/>
      <c r="G34" s="471"/>
      <c r="H34" s="471"/>
      <c r="I34" s="471"/>
      <c r="J34" s="471"/>
      <c r="K34" s="471"/>
      <c r="L34" s="471"/>
      <c r="M34" s="471"/>
      <c r="N34" s="471"/>
      <c r="O34" s="471"/>
      <c r="P34" s="471"/>
      <c r="Q34" s="471"/>
      <c r="R34" s="471"/>
      <c r="S34" s="471"/>
      <c r="T34" s="471"/>
      <c r="U34" s="471"/>
      <c r="V34" s="471"/>
      <c r="W34" s="471"/>
      <c r="X34" s="471"/>
      <c r="Y34" s="471"/>
      <c r="Z34" s="471"/>
      <c r="AA34" s="471"/>
      <c r="AB34" s="471"/>
      <c r="AC34" s="471"/>
      <c r="AD34" s="471"/>
      <c r="AE34" s="471"/>
      <c r="AF34" s="471"/>
      <c r="AG34" s="471"/>
      <c r="AH34" s="471"/>
      <c r="AI34" s="471"/>
      <c r="AJ34" s="471"/>
      <c r="AK34" s="471"/>
      <c r="AL34" s="471"/>
      <c r="AM34" s="471"/>
      <c r="AN34" s="471"/>
      <c r="AO34" s="472"/>
    </row>
    <row r="35" spans="2:43" ht="13.5" customHeight="1">
      <c r="B35" s="470"/>
      <c r="C35" s="471"/>
      <c r="D35" s="471"/>
      <c r="E35" s="471"/>
      <c r="F35" s="471"/>
      <c r="G35" s="471"/>
      <c r="H35" s="471"/>
      <c r="I35" s="471"/>
      <c r="J35" s="471"/>
      <c r="K35" s="471"/>
      <c r="L35" s="471"/>
      <c r="M35" s="471"/>
      <c r="N35" s="471"/>
      <c r="O35" s="471"/>
      <c r="P35" s="471"/>
      <c r="Q35" s="471"/>
      <c r="R35" s="471"/>
      <c r="S35" s="471"/>
      <c r="T35" s="471"/>
      <c r="U35" s="471"/>
      <c r="V35" s="471"/>
      <c r="W35" s="471"/>
      <c r="X35" s="471"/>
      <c r="Y35" s="471"/>
      <c r="Z35" s="471"/>
      <c r="AA35" s="471"/>
      <c r="AB35" s="471"/>
      <c r="AC35" s="471"/>
      <c r="AD35" s="471"/>
      <c r="AE35" s="471"/>
      <c r="AF35" s="471"/>
      <c r="AG35" s="471"/>
      <c r="AH35" s="471"/>
      <c r="AI35" s="471"/>
      <c r="AJ35" s="471"/>
      <c r="AK35" s="471"/>
      <c r="AL35" s="471"/>
      <c r="AM35" s="471"/>
      <c r="AN35" s="471"/>
      <c r="AO35" s="472"/>
    </row>
    <row r="36" spans="2:43" ht="13.5" customHeight="1" thickBot="1">
      <c r="B36" s="473"/>
      <c r="C36" s="474"/>
      <c r="D36" s="474"/>
      <c r="E36" s="474"/>
      <c r="F36" s="474"/>
      <c r="G36" s="474"/>
      <c r="H36" s="474"/>
      <c r="I36" s="474"/>
      <c r="J36" s="474"/>
      <c r="K36" s="474"/>
      <c r="L36" s="474"/>
      <c r="M36" s="474"/>
      <c r="N36" s="474"/>
      <c r="O36" s="474"/>
      <c r="P36" s="474"/>
      <c r="Q36" s="474"/>
      <c r="R36" s="474"/>
      <c r="S36" s="474"/>
      <c r="T36" s="474"/>
      <c r="U36" s="474"/>
      <c r="V36" s="474"/>
      <c r="W36" s="474"/>
      <c r="X36" s="474"/>
      <c r="Y36" s="474"/>
      <c r="Z36" s="474"/>
      <c r="AA36" s="474"/>
      <c r="AB36" s="474"/>
      <c r="AC36" s="474"/>
      <c r="AD36" s="474"/>
      <c r="AE36" s="474"/>
      <c r="AF36" s="474"/>
      <c r="AG36" s="474"/>
      <c r="AH36" s="474"/>
      <c r="AI36" s="474"/>
      <c r="AJ36" s="474"/>
      <c r="AK36" s="474"/>
      <c r="AL36" s="474"/>
      <c r="AM36" s="474"/>
      <c r="AN36" s="474"/>
      <c r="AO36" s="475"/>
    </row>
    <row r="37" spans="2:43" s="16" customFormat="1" ht="10.8">
      <c r="B37" s="16" t="s">
        <v>38</v>
      </c>
      <c r="N37" s="112" t="s">
        <v>39</v>
      </c>
      <c r="O37" s="16" t="s">
        <v>40</v>
      </c>
    </row>
    <row r="38" spans="2:43" s="16" customFormat="1" ht="2.25" customHeight="1" thickBot="1"/>
    <row r="39" spans="2:43" ht="13.5" customHeight="1">
      <c r="B39" s="266" t="s">
        <v>41</v>
      </c>
      <c r="C39" s="267"/>
      <c r="D39" s="267"/>
      <c r="E39" s="267"/>
      <c r="F39" s="267"/>
      <c r="G39" s="267"/>
      <c r="H39" s="267"/>
      <c r="I39" s="268"/>
      <c r="J39" s="269" t="s">
        <v>360</v>
      </c>
      <c r="K39" s="270" t="s">
        <v>42</v>
      </c>
      <c r="L39" s="270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1" t="str">
        <f>IF(COUNTIF(DR開催情報!H4:J23,"*"),"■","□")</f>
        <v>■</v>
      </c>
      <c r="X39" s="270" t="s">
        <v>43</v>
      </c>
      <c r="Y39" s="270"/>
      <c r="Z39" s="271" t="str">
        <f>IF(COUNTIF(DR開催情報!K4:M23,"*"),"■","□")</f>
        <v>■</v>
      </c>
      <c r="AA39" s="270" t="s">
        <v>325</v>
      </c>
      <c r="AB39" s="270"/>
      <c r="AC39" s="270"/>
      <c r="AD39" s="271" t="s">
        <v>327</v>
      </c>
      <c r="AE39" s="270"/>
      <c r="AF39" s="270"/>
      <c r="AG39" s="270"/>
      <c r="AH39" s="270"/>
      <c r="AI39" s="270"/>
      <c r="AJ39" s="270"/>
      <c r="AK39" s="270"/>
      <c r="AL39" s="270"/>
      <c r="AM39" s="270"/>
      <c r="AN39" s="270"/>
      <c r="AO39" s="272"/>
    </row>
    <row r="40" spans="2:43" ht="13.5" customHeight="1">
      <c r="B40" s="263"/>
      <c r="C40" s="264"/>
      <c r="D40" s="264"/>
      <c r="E40" s="264"/>
      <c r="F40" s="264"/>
      <c r="G40" s="264"/>
      <c r="H40" s="264"/>
      <c r="I40" s="265"/>
      <c r="J40" s="282" t="str">
        <f>IF(OR(V40="■",Y40="■"),"■","□")</f>
        <v>■</v>
      </c>
      <c r="K40" s="278" t="s">
        <v>315</v>
      </c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83" t="s">
        <v>341</v>
      </c>
      <c r="W40" s="280" t="s">
        <v>316</v>
      </c>
      <c r="X40" s="278"/>
      <c r="Y40" s="283" t="s">
        <v>360</v>
      </c>
      <c r="Z40" s="280" t="s">
        <v>318</v>
      </c>
      <c r="AA40" s="278"/>
      <c r="AB40" s="279" t="s">
        <v>352</v>
      </c>
      <c r="AC40" s="497" t="s">
        <v>361</v>
      </c>
      <c r="AD40" s="497"/>
      <c r="AE40" s="497"/>
      <c r="AF40" s="497"/>
      <c r="AG40" s="497"/>
      <c r="AH40" s="497"/>
      <c r="AI40" s="497"/>
      <c r="AJ40" s="497"/>
      <c r="AK40" s="497"/>
      <c r="AL40" s="497"/>
      <c r="AM40" s="497"/>
      <c r="AN40" s="497"/>
      <c r="AO40" s="281" t="s">
        <v>317</v>
      </c>
    </row>
    <row r="41" spans="2:43">
      <c r="B41" s="22" t="s">
        <v>44</v>
      </c>
      <c r="C41" s="132"/>
      <c r="D41" s="132"/>
      <c r="E41" s="132"/>
      <c r="F41" s="132"/>
      <c r="G41" s="132"/>
      <c r="H41" s="132"/>
      <c r="I41" s="24"/>
      <c r="J41" s="192" t="s">
        <v>360</v>
      </c>
      <c r="K41" s="134" t="s">
        <v>309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25"/>
    </row>
    <row r="42" spans="2:43">
      <c r="B42" s="17"/>
      <c r="C42" s="18"/>
      <c r="D42" s="18"/>
      <c r="E42" s="18"/>
      <c r="F42" s="18"/>
      <c r="G42" s="18"/>
      <c r="H42" s="18"/>
      <c r="I42" s="19"/>
      <c r="J42" s="193" t="s">
        <v>360</v>
      </c>
      <c r="K42" s="20" t="s">
        <v>306</v>
      </c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1"/>
      <c r="AQ42" s="136"/>
    </row>
    <row r="43" spans="2:43">
      <c r="B43" s="22" t="s">
        <v>45</v>
      </c>
      <c r="C43" s="23"/>
      <c r="D43" s="23"/>
      <c r="E43" s="23"/>
      <c r="F43" s="23"/>
      <c r="G43" s="23"/>
      <c r="H43" s="23"/>
      <c r="I43" s="24"/>
      <c r="J43" s="16" t="s">
        <v>46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25"/>
    </row>
    <row r="44" spans="2:43" ht="12.6" thickBot="1">
      <c r="B44" s="26"/>
      <c r="C44" s="27"/>
      <c r="D44" s="27"/>
      <c r="E44" s="27"/>
      <c r="F44" s="27"/>
      <c r="G44" s="27"/>
      <c r="H44" s="27"/>
      <c r="I44" s="28"/>
      <c r="J44" s="29" t="s">
        <v>310</v>
      </c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30"/>
      <c r="AQ44" s="136"/>
    </row>
    <row r="45" spans="2:43" ht="12.6" thickBot="1"/>
    <row r="46" spans="2:43" ht="24" customHeight="1">
      <c r="B46" s="460" t="s">
        <v>302</v>
      </c>
      <c r="C46" s="461"/>
      <c r="D46" s="461"/>
      <c r="E46" s="461"/>
      <c r="F46" s="461"/>
      <c r="G46" s="461"/>
      <c r="H46" s="461"/>
      <c r="I46" s="462"/>
      <c r="J46" s="394" t="s">
        <v>303</v>
      </c>
      <c r="K46" s="395"/>
      <c r="L46" s="395"/>
      <c r="M46" s="395"/>
      <c r="N46" s="395"/>
      <c r="O46" s="395"/>
      <c r="P46" s="395"/>
      <c r="Q46" s="463"/>
      <c r="R46" s="394" t="s">
        <v>304</v>
      </c>
      <c r="S46" s="395"/>
      <c r="T46" s="395"/>
      <c r="U46" s="395"/>
      <c r="V46" s="395"/>
      <c r="W46" s="395"/>
      <c r="X46" s="395"/>
      <c r="Y46" s="425" t="s">
        <v>305</v>
      </c>
      <c r="Z46" s="426"/>
      <c r="AA46" s="426"/>
      <c r="AB46" s="426"/>
      <c r="AC46" s="426"/>
      <c r="AD46" s="426"/>
      <c r="AE46" s="426"/>
      <c r="AF46" s="427"/>
      <c r="AG46" s="428" t="s">
        <v>47</v>
      </c>
      <c r="AH46" s="429"/>
      <c r="AI46" s="429"/>
      <c r="AJ46" s="429"/>
      <c r="AK46" s="429"/>
      <c r="AL46" s="429"/>
      <c r="AM46" s="429"/>
      <c r="AN46" s="429"/>
      <c r="AO46" s="430"/>
    </row>
    <row r="47" spans="2:43" ht="13.5" customHeight="1">
      <c r="B47" s="464" t="s">
        <v>48</v>
      </c>
      <c r="C47" s="465"/>
      <c r="D47" s="440"/>
      <c r="E47" s="441"/>
      <c r="F47" s="441"/>
      <c r="G47" s="442"/>
      <c r="H47" s="442"/>
      <c r="I47" s="151" t="str">
        <f>IF($AB$15="","",INDEX($B$107:$F$116,MATCH($AB$15,工程,0),5))</f>
        <v>枚</v>
      </c>
      <c r="J47" s="458" t="s">
        <v>49</v>
      </c>
      <c r="K47" s="459"/>
      <c r="L47" s="392"/>
      <c r="M47" s="393"/>
      <c r="N47" s="393"/>
      <c r="O47" s="466">
        <v>1</v>
      </c>
      <c r="P47" s="467"/>
      <c r="Q47" s="1" t="s">
        <v>50</v>
      </c>
      <c r="R47" s="458" t="s">
        <v>49</v>
      </c>
      <c r="S47" s="459"/>
      <c r="T47" s="392"/>
      <c r="U47" s="393"/>
      <c r="V47" s="451"/>
      <c r="W47" s="451"/>
      <c r="X47" s="1" t="s">
        <v>51</v>
      </c>
      <c r="Y47" s="396">
        <f>SUM(DR開催情報!F4:F23)</f>
        <v>2.9999999999999973</v>
      </c>
      <c r="Z47" s="397"/>
      <c r="AA47" s="397"/>
      <c r="AB47" s="295"/>
      <c r="AC47" s="295"/>
      <c r="AD47" s="295"/>
      <c r="AE47" s="449" t="s">
        <v>52</v>
      </c>
      <c r="AF47" s="450"/>
      <c r="AG47" s="452">
        <f>COUNTA(DR開催情報!H4:W23)</f>
        <v>3</v>
      </c>
      <c r="AH47" s="453"/>
      <c r="AI47" s="453"/>
      <c r="AJ47" s="453"/>
      <c r="AK47" s="453"/>
      <c r="AL47" s="453"/>
      <c r="AM47" s="453"/>
      <c r="AN47" s="453"/>
      <c r="AO47" s="454"/>
    </row>
    <row r="48" spans="2:43" ht="14.25" customHeight="1" thickBot="1">
      <c r="B48" s="418" t="s">
        <v>53</v>
      </c>
      <c r="C48" s="419"/>
      <c r="D48" s="415"/>
      <c r="E48" s="416"/>
      <c r="F48" s="416"/>
      <c r="G48" s="417"/>
      <c r="H48" s="417"/>
      <c r="I48" s="152" t="str">
        <f>IF($AB$15="","",INDEX($B$107:$F$116,MATCH($AB$15,工程,0),5))</f>
        <v>枚</v>
      </c>
      <c r="J48" s="400" t="s">
        <v>54</v>
      </c>
      <c r="K48" s="401"/>
      <c r="L48" s="436">
        <f>SUM(DR開催情報!E4:E23)</f>
        <v>0.99999999999999911</v>
      </c>
      <c r="M48" s="437"/>
      <c r="N48" s="437"/>
      <c r="O48" s="438"/>
      <c r="P48" s="439"/>
      <c r="Q48" s="77" t="s">
        <v>50</v>
      </c>
      <c r="R48" s="400" t="s">
        <v>54</v>
      </c>
      <c r="S48" s="401"/>
      <c r="T48" s="293">
        <f>W88</f>
        <v>0</v>
      </c>
      <c r="U48" s="294"/>
      <c r="V48" s="422"/>
      <c r="W48" s="422"/>
      <c r="X48" s="77" t="s">
        <v>51</v>
      </c>
      <c r="Y48" s="398"/>
      <c r="Z48" s="399"/>
      <c r="AA48" s="399"/>
      <c r="AB48" s="296"/>
      <c r="AC48" s="296"/>
      <c r="AD48" s="296"/>
      <c r="AE48" s="420" t="s">
        <v>50</v>
      </c>
      <c r="AF48" s="421"/>
      <c r="AG48" s="455"/>
      <c r="AH48" s="456"/>
      <c r="AI48" s="456"/>
      <c r="AJ48" s="456"/>
      <c r="AK48" s="456"/>
      <c r="AL48" s="456"/>
      <c r="AM48" s="456"/>
      <c r="AN48" s="456"/>
      <c r="AO48" s="457"/>
    </row>
    <row r="49" spans="2:42" ht="12.6" thickBot="1"/>
    <row r="50" spans="2:42" ht="12" customHeight="1">
      <c r="B50" s="351" t="s">
        <v>55</v>
      </c>
      <c r="C50" s="352"/>
      <c r="D50" s="352"/>
      <c r="E50" s="352"/>
      <c r="F50" s="402"/>
      <c r="G50" s="403" t="s">
        <v>56</v>
      </c>
      <c r="H50" s="404"/>
      <c r="I50" s="404"/>
      <c r="J50" s="404"/>
      <c r="K50" s="404"/>
      <c r="L50" s="405"/>
      <c r="M50" s="406" t="s">
        <v>57</v>
      </c>
      <c r="N50" s="407"/>
      <c r="O50" s="407"/>
      <c r="P50" s="407"/>
      <c r="Q50" s="407"/>
      <c r="R50" s="407"/>
      <c r="S50" s="407"/>
      <c r="T50" s="407"/>
      <c r="U50" s="407"/>
      <c r="V50" s="407"/>
      <c r="W50" s="407"/>
      <c r="X50" s="407"/>
      <c r="Y50" s="407"/>
      <c r="Z50" s="407"/>
      <c r="AA50" s="407"/>
      <c r="AB50" s="407"/>
      <c r="AC50" s="407"/>
      <c r="AD50" s="407"/>
      <c r="AE50" s="407"/>
      <c r="AF50" s="407"/>
      <c r="AG50" s="407"/>
      <c r="AH50" s="407"/>
      <c r="AI50" s="407"/>
      <c r="AJ50" s="407"/>
      <c r="AK50" s="407"/>
      <c r="AL50" s="407"/>
      <c r="AM50" s="407"/>
      <c r="AN50" s="407"/>
      <c r="AO50" s="408"/>
    </row>
    <row r="51" spans="2:42" ht="12.75" customHeight="1" thickBot="1">
      <c r="B51" s="372"/>
      <c r="C51" s="373"/>
      <c r="D51" s="373"/>
      <c r="E51" s="373"/>
      <c r="F51" s="374"/>
      <c r="G51" s="409" t="s">
        <v>58</v>
      </c>
      <c r="H51" s="410"/>
      <c r="I51" s="410"/>
      <c r="J51" s="410"/>
      <c r="K51" s="410"/>
      <c r="L51" s="411"/>
      <c r="M51" s="412" t="s">
        <v>59</v>
      </c>
      <c r="N51" s="413"/>
      <c r="O51" s="413"/>
      <c r="P51" s="413"/>
      <c r="Q51" s="413"/>
      <c r="R51" s="413"/>
      <c r="S51" s="413"/>
      <c r="T51" s="413"/>
      <c r="U51" s="413"/>
      <c r="V51" s="413"/>
      <c r="W51" s="413"/>
      <c r="X51" s="413"/>
      <c r="Y51" s="413"/>
      <c r="Z51" s="413"/>
      <c r="AA51" s="413"/>
      <c r="AB51" s="413"/>
      <c r="AC51" s="413"/>
      <c r="AD51" s="413"/>
      <c r="AE51" s="413"/>
      <c r="AF51" s="413"/>
      <c r="AG51" s="413"/>
      <c r="AH51" s="413"/>
      <c r="AI51" s="413"/>
      <c r="AJ51" s="413"/>
      <c r="AK51" s="413"/>
      <c r="AL51" s="413"/>
      <c r="AM51" s="413"/>
      <c r="AN51" s="413"/>
      <c r="AO51" s="414"/>
    </row>
    <row r="52" spans="2:42">
      <c r="B52" s="376" t="s">
        <v>60</v>
      </c>
      <c r="C52" s="431"/>
      <c r="D52" s="431"/>
      <c r="E52" s="431"/>
      <c r="F52" s="431"/>
      <c r="G52" s="434" t="s">
        <v>56</v>
      </c>
      <c r="H52" s="434"/>
      <c r="I52" s="434"/>
      <c r="J52" s="434"/>
      <c r="K52" s="434"/>
      <c r="L52" s="435"/>
      <c r="M52" s="443" t="s">
        <v>57</v>
      </c>
      <c r="N52" s="443"/>
      <c r="O52" s="443"/>
      <c r="P52" s="443"/>
      <c r="Q52" s="443"/>
      <c r="R52" s="443"/>
      <c r="S52" s="443"/>
      <c r="T52" s="443"/>
      <c r="U52" s="443"/>
      <c r="V52" s="443"/>
      <c r="W52" s="443"/>
      <c r="X52" s="443"/>
      <c r="Y52" s="443"/>
      <c r="Z52" s="443"/>
      <c r="AA52" s="443"/>
      <c r="AB52" s="443"/>
      <c r="AC52" s="443"/>
      <c r="AD52" s="443"/>
      <c r="AE52" s="443"/>
      <c r="AF52" s="443"/>
      <c r="AG52" s="443"/>
      <c r="AH52" s="443"/>
      <c r="AI52" s="443"/>
      <c r="AJ52" s="443"/>
      <c r="AK52" s="443"/>
      <c r="AL52" s="443"/>
      <c r="AM52" s="443"/>
      <c r="AN52" s="443"/>
      <c r="AO52" s="444"/>
    </row>
    <row r="53" spans="2:42" ht="12.6" thickBot="1">
      <c r="B53" s="432"/>
      <c r="C53" s="433"/>
      <c r="D53" s="433"/>
      <c r="E53" s="433"/>
      <c r="F53" s="433"/>
      <c r="G53" s="445" t="s">
        <v>58</v>
      </c>
      <c r="H53" s="445"/>
      <c r="I53" s="445"/>
      <c r="J53" s="445"/>
      <c r="K53" s="445"/>
      <c r="L53" s="446"/>
      <c r="M53" s="447" t="s">
        <v>59</v>
      </c>
      <c r="N53" s="447"/>
      <c r="O53" s="447"/>
      <c r="P53" s="447"/>
      <c r="Q53" s="447"/>
      <c r="R53" s="447"/>
      <c r="S53" s="447"/>
      <c r="T53" s="447"/>
      <c r="U53" s="447"/>
      <c r="V53" s="447"/>
      <c r="W53" s="447"/>
      <c r="X53" s="447"/>
      <c r="Y53" s="447"/>
      <c r="Z53" s="447"/>
      <c r="AA53" s="447"/>
      <c r="AB53" s="447"/>
      <c r="AC53" s="447"/>
      <c r="AD53" s="447"/>
      <c r="AE53" s="447"/>
      <c r="AF53" s="447"/>
      <c r="AG53" s="447"/>
      <c r="AH53" s="447"/>
      <c r="AI53" s="447"/>
      <c r="AJ53" s="447"/>
      <c r="AK53" s="447"/>
      <c r="AL53" s="447"/>
      <c r="AM53" s="447"/>
      <c r="AN53" s="447"/>
      <c r="AO53" s="448"/>
    </row>
    <row r="54" spans="2:42" ht="12.6" thickBot="1"/>
    <row r="55" spans="2:42" ht="12.6" thickBot="1">
      <c r="AB55" s="351" t="s">
        <v>179</v>
      </c>
      <c r="AC55" s="352"/>
      <c r="AD55" s="352"/>
      <c r="AE55" s="352"/>
      <c r="AF55" s="352"/>
      <c r="AG55" s="352"/>
      <c r="AH55" s="352"/>
      <c r="AI55" s="352"/>
      <c r="AJ55" s="352"/>
      <c r="AK55" s="352"/>
      <c r="AL55" s="352"/>
      <c r="AM55" s="352"/>
      <c r="AN55" s="352"/>
      <c r="AO55" s="353"/>
    </row>
    <row r="56" spans="2:42" ht="12.75" customHeight="1" thickBot="1">
      <c r="B56" s="376" t="s">
        <v>61</v>
      </c>
      <c r="C56" s="379" t="s">
        <v>62</v>
      </c>
      <c r="D56" s="379"/>
      <c r="E56" s="379"/>
      <c r="F56" s="379"/>
      <c r="G56" s="379"/>
      <c r="H56" s="379" t="s">
        <v>63</v>
      </c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 t="s">
        <v>64</v>
      </c>
      <c r="T56" s="379"/>
      <c r="U56" s="379"/>
      <c r="V56" s="379" t="s">
        <v>65</v>
      </c>
      <c r="W56" s="379"/>
      <c r="X56" s="379"/>
      <c r="Y56" s="379" t="s">
        <v>66</v>
      </c>
      <c r="Z56" s="379"/>
      <c r="AA56" s="379"/>
      <c r="AB56" s="287" t="s">
        <v>67</v>
      </c>
      <c r="AC56" s="288"/>
      <c r="AD56" s="287" t="s">
        <v>68</v>
      </c>
      <c r="AE56" s="288"/>
      <c r="AF56" s="287" t="s">
        <v>69</v>
      </c>
      <c r="AG56" s="288"/>
      <c r="AH56" s="287" t="s">
        <v>70</v>
      </c>
      <c r="AI56" s="288"/>
      <c r="AJ56" s="287" t="s">
        <v>71</v>
      </c>
      <c r="AK56" s="288"/>
      <c r="AL56" s="287" t="s">
        <v>72</v>
      </c>
      <c r="AM56" s="288"/>
      <c r="AN56" s="287" t="s">
        <v>73</v>
      </c>
      <c r="AO56" s="350"/>
    </row>
    <row r="57" spans="2:42" ht="12.75" customHeight="1" thickTop="1">
      <c r="B57" s="377"/>
      <c r="C57" s="61" t="s">
        <v>74</v>
      </c>
      <c r="D57" s="62"/>
      <c r="E57" s="62"/>
      <c r="F57" s="62"/>
      <c r="G57" s="63"/>
      <c r="H57" s="49" t="s">
        <v>75</v>
      </c>
      <c r="I57" s="44"/>
      <c r="J57" s="44"/>
      <c r="K57" s="44"/>
      <c r="L57" s="44"/>
      <c r="M57" s="44"/>
      <c r="N57" s="44"/>
      <c r="O57" s="44"/>
      <c r="P57" s="44"/>
      <c r="Q57" s="44"/>
      <c r="R57" s="45"/>
      <c r="S57" s="380">
        <v>15</v>
      </c>
      <c r="T57" s="380"/>
      <c r="U57" s="380"/>
      <c r="V57" s="31"/>
      <c r="W57" s="44">
        <f>COUNTIFS(議事録兼フォロー表!$C:$C,DR情報!H57,議事録兼フォロー表!$AX:$AX,"バグ")</f>
        <v>0</v>
      </c>
      <c r="X57" s="140"/>
      <c r="Y57" s="289"/>
      <c r="Z57" s="289"/>
      <c r="AA57" s="289"/>
      <c r="AB57" s="35">
        <f ca="1">COUNTIFS(議事録兼フォロー表!$C:$D,DR情報!H57,議事録兼フォロー表!$AZ:$BA,DR情報!$AB$56,議事録兼フォロー表!$AX:$AY,INDEX(INDIRECT($H57),1))</f>
        <v>0</v>
      </c>
      <c r="AC57" s="140"/>
      <c r="AD57" s="35">
        <f ca="1">COUNTIFS(議事録兼フォロー表!$C:$D,DR情報!H57,議事録兼フォロー表!$AZ:$BA,DR情報!$AD$56,議事録兼フォロー表!$AX:$AY,INDEX(INDIRECT($H57),1))</f>
        <v>0</v>
      </c>
      <c r="AE57" s="140"/>
      <c r="AF57" s="35">
        <f ca="1">COUNTIFS(議事録兼フォロー表!$C:$D,DR情報!H57,議事録兼フォロー表!$AZ:$BA,DR情報!$AF$56,議事録兼フォロー表!$AX:$AY,INDEX(INDIRECT($H57),1))</f>
        <v>0</v>
      </c>
      <c r="AG57" s="140"/>
      <c r="AH57" s="35">
        <f ca="1">COUNTIFS(議事録兼フォロー表!$C:$D,DR情報!H57,議事録兼フォロー表!$AZ:$BA,DR情報!$AH$56,議事録兼フォロー表!$AX:$AY,INDEX(INDIRECT($H57),1))</f>
        <v>0</v>
      </c>
      <c r="AI57" s="140"/>
      <c r="AJ57" s="35">
        <f ca="1">COUNTIFS(議事録兼フォロー表!$C:$D,DR情報!H57,議事録兼フォロー表!$AZ:$BA,DR情報!$AJ$56,議事録兼フォロー表!$AX:$AY,INDEX(INDIRECT($H57),1))</f>
        <v>0</v>
      </c>
      <c r="AK57" s="140"/>
      <c r="AL57" s="31">
        <f ca="1">COUNTIFS(議事録兼フォロー表!$C:$D,DR情報!H57,議事録兼フォロー表!$AZ:$BA,DR情報!$AL$56,議事録兼フォロー表!$AX:$AY,INDEX(INDIRECT($H57),1))</f>
        <v>0</v>
      </c>
      <c r="AM57" s="140"/>
      <c r="AN57" s="31">
        <f ca="1">COUNTIFS(議事録兼フォロー表!$C:$D,DR情報!H57,議事録兼フォロー表!$AZ:$BA,DR情報!$AN$56,議事録兼フォロー表!$AX:$AY,INDEX(INDIRECT($H57),1))</f>
        <v>0</v>
      </c>
      <c r="AO57" s="137"/>
      <c r="AP57" s="8"/>
    </row>
    <row r="58" spans="2:42" ht="12" customHeight="1">
      <c r="B58" s="377"/>
      <c r="C58" s="64"/>
      <c r="D58" s="65"/>
      <c r="E58" s="65"/>
      <c r="F58" s="65"/>
      <c r="G58" s="66"/>
      <c r="H58" s="50" t="s">
        <v>76</v>
      </c>
      <c r="I58" s="35"/>
      <c r="J58" s="35"/>
      <c r="K58" s="35"/>
      <c r="L58" s="35"/>
      <c r="M58" s="35"/>
      <c r="N58" s="35"/>
      <c r="O58" s="35"/>
      <c r="P58" s="35"/>
      <c r="Q58" s="35"/>
      <c r="R58" s="46"/>
      <c r="S58" s="291">
        <v>16</v>
      </c>
      <c r="T58" s="291"/>
      <c r="U58" s="291"/>
      <c r="V58" s="31"/>
      <c r="W58" s="81">
        <f>COUNTIFS(議事録兼フォロー表!$C:$C,DR情報!H58,議事録兼フォロー表!$AX:$AX,"バグ")</f>
        <v>0</v>
      </c>
      <c r="X58" s="140"/>
      <c r="Y58" s="289"/>
      <c r="Z58" s="289"/>
      <c r="AA58" s="289"/>
      <c r="AB58" s="35">
        <f ca="1">COUNTIFS(議事録兼フォロー表!$C:$D,DR情報!H58,議事録兼フォロー表!$AZ:$BA,DR情報!$AB$56,議事録兼フォロー表!$AX:$AY,INDEX(INDIRECT($H58),1))</f>
        <v>0</v>
      </c>
      <c r="AC58" s="140"/>
      <c r="AD58" s="35">
        <f ca="1">COUNTIFS(議事録兼フォロー表!$C:$D,DR情報!H58,議事録兼フォロー表!$AZ:$BA,DR情報!$AD$56,議事録兼フォロー表!$AX:$AY,INDEX(INDIRECT($H58),1))</f>
        <v>0</v>
      </c>
      <c r="AE58" s="140"/>
      <c r="AF58" s="35">
        <f ca="1">COUNTIFS(議事録兼フォロー表!$C:$D,DR情報!H58,議事録兼フォロー表!$AZ:$BA,DR情報!$AF$56,議事録兼フォロー表!$AX:$AY,INDEX(INDIRECT($H58),1))</f>
        <v>0</v>
      </c>
      <c r="AG58" s="140"/>
      <c r="AH58" s="35">
        <f ca="1">COUNTIFS(議事録兼フォロー表!$C:$D,DR情報!H58,議事録兼フォロー表!$AZ:$BA,DR情報!$AH$56,議事録兼フォロー表!$AX:$AY,INDEX(INDIRECT($H58),1))</f>
        <v>0</v>
      </c>
      <c r="AI58" s="140"/>
      <c r="AJ58" s="35">
        <f ca="1">COUNTIFS(議事録兼フォロー表!$C:$D,DR情報!H58,議事録兼フォロー表!$AZ:$BA,DR情報!$AJ$56,議事録兼フォロー表!$AX:$AY,INDEX(INDIRECT($H58),1))</f>
        <v>0</v>
      </c>
      <c r="AK58" s="140"/>
      <c r="AL58" s="31">
        <f ca="1">COUNTIFS(議事録兼フォロー表!$C:$D,DR情報!H58,議事録兼フォロー表!$AZ:$BA,DR情報!$AL$56,議事録兼フォロー表!$AX:$AY,INDEX(INDIRECT($H58),1))</f>
        <v>0</v>
      </c>
      <c r="AM58" s="140"/>
      <c r="AN58" s="31">
        <f ca="1">COUNTIFS(議事録兼フォロー表!$C:$D,DR情報!H58,議事録兼フォロー表!$AZ:$BA,DR情報!$AN$56,議事録兼フォロー表!$AX:$AY,INDEX(INDIRECT($H58),1))</f>
        <v>0</v>
      </c>
      <c r="AO58" s="137"/>
      <c r="AP58" s="8"/>
    </row>
    <row r="59" spans="2:42" ht="12" customHeight="1">
      <c r="B59" s="377"/>
      <c r="C59" s="67" t="s">
        <v>77</v>
      </c>
      <c r="D59" s="68"/>
      <c r="E59" s="68"/>
      <c r="F59" s="68"/>
      <c r="G59" s="69"/>
      <c r="H59" s="50" t="s">
        <v>78</v>
      </c>
      <c r="I59" s="35"/>
      <c r="J59" s="35"/>
      <c r="K59" s="35"/>
      <c r="L59" s="35"/>
      <c r="M59" s="35"/>
      <c r="N59" s="35"/>
      <c r="O59" s="35"/>
      <c r="P59" s="35"/>
      <c r="Q59" s="35"/>
      <c r="R59" s="46"/>
      <c r="S59" s="291">
        <v>21</v>
      </c>
      <c r="T59" s="291"/>
      <c r="U59" s="291"/>
      <c r="V59" s="289"/>
      <c r="W59" s="289"/>
      <c r="X59" s="289"/>
      <c r="Y59" s="31"/>
      <c r="Z59" s="35">
        <f>COUNTIFS(議事録兼フォロー表!$C:$C,DR情報!H59,議事録兼フォロー表!$AX:$AX,"変更")</f>
        <v>0</v>
      </c>
      <c r="AA59" s="140"/>
      <c r="AB59" s="35">
        <f ca="1">COUNTIFS(議事録兼フォロー表!$C:$D,DR情報!H59,議事録兼フォロー表!$AZ:$BA,DR情報!$AB$56,議事録兼フォロー表!$AX:$AY,INDEX(INDIRECT($H59),1))</f>
        <v>0</v>
      </c>
      <c r="AC59" s="140"/>
      <c r="AD59" s="35">
        <f ca="1">COUNTIFS(議事録兼フォロー表!$C:$D,DR情報!H59,議事録兼フォロー表!$AZ:$BA,DR情報!$AD$56,議事録兼フォロー表!$AX:$AY,INDEX(INDIRECT($H59),1))</f>
        <v>0</v>
      </c>
      <c r="AE59" s="140"/>
      <c r="AF59" s="35">
        <f ca="1">COUNTIFS(議事録兼フォロー表!$C:$D,DR情報!H59,議事録兼フォロー表!$AZ:$BA,DR情報!$AF$56,議事録兼フォロー表!$AX:$AY,INDEX(INDIRECT($H59),1))</f>
        <v>0</v>
      </c>
      <c r="AG59" s="140"/>
      <c r="AH59" s="35">
        <f ca="1">COUNTIFS(議事録兼フォロー表!$C:$D,DR情報!H59,議事録兼フォロー表!$AZ:$BA,DR情報!$AH$56,議事録兼フォロー表!$AX:$AY,INDEX(INDIRECT($H59),1))</f>
        <v>0</v>
      </c>
      <c r="AI59" s="140"/>
      <c r="AJ59" s="35">
        <f ca="1">COUNTIFS(議事録兼フォロー表!$C:$D,DR情報!H59,議事録兼フォロー表!$AZ:$BA,DR情報!$AJ$56,議事録兼フォロー表!$AX:$AY,INDEX(INDIRECT($H59),1))</f>
        <v>0</v>
      </c>
      <c r="AK59" s="140"/>
      <c r="AL59" s="31">
        <f ca="1">COUNTIFS(議事録兼フォロー表!$C:$D,DR情報!H59,議事録兼フォロー表!$AZ:$BA,DR情報!$AL$56,議事録兼フォロー表!$AX:$AY,INDEX(INDIRECT($H59),1))</f>
        <v>0</v>
      </c>
      <c r="AM59" s="140"/>
      <c r="AN59" s="31">
        <f ca="1">COUNTIFS(議事録兼フォロー表!$C:$D,DR情報!H59,議事録兼フォロー表!$AZ:$BA,DR情報!$AN$56,議事録兼フォロー表!$AX:$AY,INDEX(INDIRECT($H59),1))</f>
        <v>0</v>
      </c>
      <c r="AO59" s="137"/>
      <c r="AP59" s="8"/>
    </row>
    <row r="60" spans="2:42" ht="12" customHeight="1">
      <c r="B60" s="377"/>
      <c r="C60" s="70"/>
      <c r="D60" s="71"/>
      <c r="E60" s="71"/>
      <c r="F60" s="71"/>
      <c r="G60" s="72"/>
      <c r="H60" s="50" t="s">
        <v>79</v>
      </c>
      <c r="I60" s="35"/>
      <c r="J60" s="35"/>
      <c r="K60" s="35"/>
      <c r="L60" s="35"/>
      <c r="M60" s="35"/>
      <c r="N60" s="35"/>
      <c r="O60" s="35"/>
      <c r="P60" s="35"/>
      <c r="Q60" s="35"/>
      <c r="R60" s="46"/>
      <c r="S60" s="291">
        <v>22</v>
      </c>
      <c r="T60" s="291"/>
      <c r="U60" s="291"/>
      <c r="V60" s="292"/>
      <c r="W60" s="292"/>
      <c r="X60" s="292"/>
      <c r="Y60" s="31"/>
      <c r="Z60" s="35">
        <f>COUNTIFS(議事録兼フォロー表!$C:$C,DR情報!H60,議事録兼フォロー表!$AX:$AX,"変更")</f>
        <v>0</v>
      </c>
      <c r="AA60" s="140"/>
      <c r="AB60" s="35">
        <f ca="1">COUNTIFS(議事録兼フォロー表!$C:$D,DR情報!H60,議事録兼フォロー表!$AZ:$BA,DR情報!$AB$56,議事録兼フォロー表!$AX:$AY,INDEX(INDIRECT($H60),1))</f>
        <v>0</v>
      </c>
      <c r="AC60" s="140"/>
      <c r="AD60" s="35">
        <f ca="1">COUNTIFS(議事録兼フォロー表!$C:$D,DR情報!H60,議事録兼フォロー表!$AZ:$BA,DR情報!$AD$56,議事録兼フォロー表!$AX:$AY,INDEX(INDIRECT($H60),1))</f>
        <v>0</v>
      </c>
      <c r="AE60" s="140"/>
      <c r="AF60" s="35">
        <f ca="1">COUNTIFS(議事録兼フォロー表!$C:$D,DR情報!H60,議事録兼フォロー表!$AZ:$BA,DR情報!$AF$56,議事録兼フォロー表!$AX:$AY,INDEX(INDIRECT($H60),1))</f>
        <v>0</v>
      </c>
      <c r="AG60" s="140"/>
      <c r="AH60" s="35">
        <f ca="1">COUNTIFS(議事録兼フォロー表!$C:$D,DR情報!H60,議事録兼フォロー表!$AZ:$BA,DR情報!$AH$56,議事録兼フォロー表!$AX:$AY,INDEX(INDIRECT($H60),1))</f>
        <v>0</v>
      </c>
      <c r="AI60" s="140"/>
      <c r="AJ60" s="35">
        <f ca="1">COUNTIFS(議事録兼フォロー表!$C:$D,DR情報!H60,議事録兼フォロー表!$AZ:$BA,DR情報!$AJ$56,議事録兼フォロー表!$AX:$AY,INDEX(INDIRECT($H60),1))</f>
        <v>0</v>
      </c>
      <c r="AK60" s="140"/>
      <c r="AL60" s="31">
        <f ca="1">COUNTIFS(議事録兼フォロー表!$C:$D,DR情報!H60,議事録兼フォロー表!$AZ:$BA,DR情報!$AL$56,議事録兼フォロー表!$AX:$AY,INDEX(INDIRECT($H60),1))</f>
        <v>0</v>
      </c>
      <c r="AM60" s="140"/>
      <c r="AN60" s="31">
        <f ca="1">COUNTIFS(議事録兼フォロー表!$C:$D,DR情報!H60,議事録兼フォロー表!$AZ:$BA,DR情報!$AN$56,議事録兼フォロー表!$AX:$AY,INDEX(INDIRECT($H60),1))</f>
        <v>0</v>
      </c>
      <c r="AO60" s="137"/>
      <c r="AP60" s="8"/>
    </row>
    <row r="61" spans="2:42" ht="12" customHeight="1">
      <c r="B61" s="377"/>
      <c r="C61" s="70"/>
      <c r="D61" s="71"/>
      <c r="E61" s="71"/>
      <c r="F61" s="71"/>
      <c r="G61" s="72"/>
      <c r="H61" s="50" t="s">
        <v>80</v>
      </c>
      <c r="I61" s="35"/>
      <c r="J61" s="35"/>
      <c r="K61" s="35"/>
      <c r="L61" s="35"/>
      <c r="M61" s="35"/>
      <c r="N61" s="35"/>
      <c r="O61" s="35"/>
      <c r="P61" s="35"/>
      <c r="Q61" s="35"/>
      <c r="R61" s="46"/>
      <c r="S61" s="291">
        <v>23</v>
      </c>
      <c r="T61" s="291"/>
      <c r="U61" s="291"/>
      <c r="V61" s="82"/>
      <c r="W61" s="81">
        <f>COUNTIFS(議事録兼フォロー表!$C:$C,DR情報!H61,議事録兼フォロー表!$AX:$AX,"バグ")</f>
        <v>0</v>
      </c>
      <c r="X61" s="140"/>
      <c r="Y61" s="289"/>
      <c r="Z61" s="289"/>
      <c r="AA61" s="289"/>
      <c r="AB61" s="35">
        <f ca="1">COUNTIFS(議事録兼フォロー表!$C:$D,DR情報!H61,議事録兼フォロー表!$AZ:$BA,DR情報!$AB$56,議事録兼フォロー表!$AX:$AY,INDEX(INDIRECT($H61),1))</f>
        <v>0</v>
      </c>
      <c r="AC61" s="140"/>
      <c r="AD61" s="35">
        <f ca="1">COUNTIFS(議事録兼フォロー表!$C:$D,DR情報!H61,議事録兼フォロー表!$AZ:$BA,DR情報!$AD$56,議事録兼フォロー表!$AX:$AY,INDEX(INDIRECT($H61),1))</f>
        <v>0</v>
      </c>
      <c r="AE61" s="140"/>
      <c r="AF61" s="35">
        <f ca="1">COUNTIFS(議事録兼フォロー表!$C:$D,DR情報!H61,議事録兼フォロー表!$AZ:$BA,DR情報!$AF$56,議事録兼フォロー表!$AX:$AY,INDEX(INDIRECT($H61),1))</f>
        <v>0</v>
      </c>
      <c r="AG61" s="140"/>
      <c r="AH61" s="35">
        <f ca="1">COUNTIFS(議事録兼フォロー表!$C:$D,DR情報!H61,議事録兼フォロー表!$AZ:$BA,DR情報!$AH$56,議事録兼フォロー表!$AX:$AY,INDEX(INDIRECT($H61),1))</f>
        <v>0</v>
      </c>
      <c r="AI61" s="140"/>
      <c r="AJ61" s="35">
        <f ca="1">COUNTIFS(議事録兼フォロー表!$C:$D,DR情報!H61,議事録兼フォロー表!$AZ:$BA,DR情報!$AJ$56,議事録兼フォロー表!$AX:$AY,INDEX(INDIRECT($H61),1))</f>
        <v>0</v>
      </c>
      <c r="AK61" s="140"/>
      <c r="AL61" s="31">
        <f ca="1">COUNTIFS(議事録兼フォロー表!$C:$D,DR情報!H61,議事録兼フォロー表!$AZ:$BA,DR情報!$AL$56,議事録兼フォロー表!$AX:$AY,INDEX(INDIRECT($H61),1))</f>
        <v>0</v>
      </c>
      <c r="AM61" s="140"/>
      <c r="AN61" s="31">
        <f ca="1">COUNTIFS(議事録兼フォロー表!$C:$D,DR情報!H61,議事録兼フォロー表!$AZ:$BA,DR情報!$AN$56,議事録兼フォロー表!$AX:$AY,INDEX(INDIRECT($H61),1))</f>
        <v>0</v>
      </c>
      <c r="AO61" s="137"/>
      <c r="AP61" s="8"/>
    </row>
    <row r="62" spans="2:42" ht="12" customHeight="1">
      <c r="B62" s="377"/>
      <c r="C62" s="70"/>
      <c r="D62" s="71"/>
      <c r="E62" s="71"/>
      <c r="F62" s="71"/>
      <c r="G62" s="72"/>
      <c r="H62" s="50" t="s">
        <v>81</v>
      </c>
      <c r="I62" s="35"/>
      <c r="J62" s="35"/>
      <c r="K62" s="35"/>
      <c r="L62" s="35"/>
      <c r="M62" s="35"/>
      <c r="N62" s="35"/>
      <c r="O62" s="35"/>
      <c r="P62" s="35"/>
      <c r="Q62" s="35"/>
      <c r="R62" s="46"/>
      <c r="S62" s="358" t="s">
        <v>82</v>
      </c>
      <c r="T62" s="291"/>
      <c r="U62" s="291"/>
      <c r="V62" s="289"/>
      <c r="W62" s="289"/>
      <c r="X62" s="289"/>
      <c r="Y62" s="31"/>
      <c r="Z62" s="35">
        <f>COUNTIFS(議事録兼フォロー表!$C:$C,DR情報!H62,議事録兼フォロー表!$AX:$AX,"変更")</f>
        <v>0</v>
      </c>
      <c r="AA62" s="140"/>
      <c r="AB62" s="35">
        <f ca="1">COUNTIFS(議事録兼フォロー表!$C:$D,DR情報!H62,議事録兼フォロー表!$AZ:$BA,DR情報!$AB$56,議事録兼フォロー表!$AX:$AY,INDEX(INDIRECT($H62),1))</f>
        <v>0</v>
      </c>
      <c r="AC62" s="140"/>
      <c r="AD62" s="35">
        <f ca="1">COUNTIFS(議事録兼フォロー表!$C:$D,DR情報!H62,議事録兼フォロー表!$AZ:$BA,DR情報!$AD$56,議事録兼フォロー表!$AX:$AY,INDEX(INDIRECT($H62),1))</f>
        <v>0</v>
      </c>
      <c r="AE62" s="140"/>
      <c r="AF62" s="35">
        <f ca="1">COUNTIFS(議事録兼フォロー表!$C:$D,DR情報!H62,議事録兼フォロー表!$AZ:$BA,DR情報!$AF$56,議事録兼フォロー表!$AX:$AY,INDEX(INDIRECT($H62),1))</f>
        <v>0</v>
      </c>
      <c r="AG62" s="140"/>
      <c r="AH62" s="35">
        <f ca="1">COUNTIFS(議事録兼フォロー表!$C:$D,DR情報!H62,議事録兼フォロー表!$AZ:$BA,DR情報!$AH$56,議事録兼フォロー表!$AX:$AY,INDEX(INDIRECT($H62),1))</f>
        <v>0</v>
      </c>
      <c r="AI62" s="140"/>
      <c r="AJ62" s="35">
        <f ca="1">COUNTIFS(議事録兼フォロー表!$C:$D,DR情報!H62,議事録兼フォロー表!$AZ:$BA,DR情報!$AJ$56,議事録兼フォロー表!$AX:$AY,INDEX(INDIRECT($H62),1))</f>
        <v>0</v>
      </c>
      <c r="AK62" s="140"/>
      <c r="AL62" s="31">
        <f ca="1">COUNTIFS(議事録兼フォロー表!$C:$D,DR情報!H62,議事録兼フォロー表!$AZ:$BA,DR情報!$AL$56,議事録兼フォロー表!$AX:$AY,INDEX(INDIRECT($H62),1))</f>
        <v>0</v>
      </c>
      <c r="AM62" s="140"/>
      <c r="AN62" s="31">
        <f ca="1">COUNTIFS(議事録兼フォロー表!$C:$D,DR情報!H62,議事録兼フォロー表!$AZ:$BA,DR情報!$AN$56,議事録兼フォロー表!$AX:$AY,INDEX(INDIRECT($H62),1))</f>
        <v>0</v>
      </c>
      <c r="AO62" s="137"/>
      <c r="AP62" s="8"/>
    </row>
    <row r="63" spans="2:42" ht="12" customHeight="1">
      <c r="B63" s="377"/>
      <c r="C63" s="70"/>
      <c r="D63" s="71"/>
      <c r="E63" s="71"/>
      <c r="F63" s="71"/>
      <c r="G63" s="72"/>
      <c r="H63" s="50" t="s">
        <v>83</v>
      </c>
      <c r="I63" s="35"/>
      <c r="J63" s="35"/>
      <c r="K63" s="35"/>
      <c r="L63" s="35"/>
      <c r="M63" s="35"/>
      <c r="N63" s="35"/>
      <c r="O63" s="35"/>
      <c r="P63" s="35"/>
      <c r="Q63" s="35"/>
      <c r="R63" s="46"/>
      <c r="S63" s="358" t="s">
        <v>84</v>
      </c>
      <c r="T63" s="291"/>
      <c r="U63" s="291"/>
      <c r="V63" s="289"/>
      <c r="W63" s="289"/>
      <c r="X63" s="289"/>
      <c r="Y63" s="31"/>
      <c r="Z63" s="35">
        <f>COUNTIFS(議事録兼フォロー表!$C:$C,DR情報!H63,議事録兼フォロー表!$AX:$AX,"変更")</f>
        <v>0</v>
      </c>
      <c r="AA63" s="140"/>
      <c r="AB63" s="35">
        <f ca="1">COUNTIFS(議事録兼フォロー表!$C:$D,DR情報!H63,議事録兼フォロー表!$AZ:$BA,DR情報!$AB$56,議事録兼フォロー表!$AX:$AY,INDEX(INDIRECT($H63),1))</f>
        <v>0</v>
      </c>
      <c r="AC63" s="140"/>
      <c r="AD63" s="35">
        <f ca="1">COUNTIFS(議事録兼フォロー表!$C:$D,DR情報!H63,議事録兼フォロー表!$AZ:$BA,DR情報!$AD$56,議事録兼フォロー表!$AX:$AY,INDEX(INDIRECT($H63),1))</f>
        <v>0</v>
      </c>
      <c r="AE63" s="140"/>
      <c r="AF63" s="35">
        <f ca="1">COUNTIFS(議事録兼フォロー表!$C:$D,DR情報!H63,議事録兼フォロー表!$AZ:$BA,DR情報!$AF$56,議事録兼フォロー表!$AX:$AY,INDEX(INDIRECT($H63),1))</f>
        <v>0</v>
      </c>
      <c r="AG63" s="140"/>
      <c r="AH63" s="35">
        <f ca="1">COUNTIFS(議事録兼フォロー表!$C:$D,DR情報!H63,議事録兼フォロー表!$AZ:$BA,DR情報!$AH$56,議事録兼フォロー表!$AX:$AY,INDEX(INDIRECT($H63),1))</f>
        <v>0</v>
      </c>
      <c r="AI63" s="140"/>
      <c r="AJ63" s="35">
        <f ca="1">COUNTIFS(議事録兼フォロー表!$C:$D,DR情報!H63,議事録兼フォロー表!$AZ:$BA,DR情報!$AJ$56,議事録兼フォロー表!$AX:$AY,INDEX(INDIRECT($H63),1))</f>
        <v>0</v>
      </c>
      <c r="AK63" s="140"/>
      <c r="AL63" s="31">
        <f ca="1">COUNTIFS(議事録兼フォロー表!$C:$D,DR情報!H63,議事録兼フォロー表!$AZ:$BA,DR情報!$AL$56,議事録兼フォロー表!$AX:$AY,INDEX(INDIRECT($H63),1))</f>
        <v>0</v>
      </c>
      <c r="AM63" s="140"/>
      <c r="AN63" s="31">
        <f ca="1">COUNTIFS(議事録兼フォロー表!$C:$D,DR情報!H63,議事録兼フォロー表!$AZ:$BA,DR情報!$AN$56,議事録兼フォロー表!$AX:$AY,INDEX(INDIRECT($H63),1))</f>
        <v>0</v>
      </c>
      <c r="AO63" s="137"/>
      <c r="AP63" s="8"/>
    </row>
    <row r="64" spans="2:42" ht="12" customHeight="1">
      <c r="B64" s="377"/>
      <c r="C64" s="70"/>
      <c r="D64" s="71"/>
      <c r="E64" s="71"/>
      <c r="F64" s="71"/>
      <c r="G64" s="72"/>
      <c r="H64" s="50" t="s">
        <v>85</v>
      </c>
      <c r="I64" s="35"/>
      <c r="J64" s="35"/>
      <c r="K64" s="35"/>
      <c r="L64" s="35"/>
      <c r="M64" s="35"/>
      <c r="N64" s="35"/>
      <c r="O64" s="35"/>
      <c r="P64" s="35"/>
      <c r="Q64" s="35"/>
      <c r="R64" s="46"/>
      <c r="S64" s="358" t="s">
        <v>86</v>
      </c>
      <c r="T64" s="291"/>
      <c r="U64" s="291"/>
      <c r="V64" s="289"/>
      <c r="W64" s="289"/>
      <c r="X64" s="289"/>
      <c r="Y64" s="31"/>
      <c r="Z64" s="35">
        <f>COUNTIFS(議事録兼フォロー表!$C:$C,DR情報!H64,議事録兼フォロー表!$AX:$AX,"変更")</f>
        <v>0</v>
      </c>
      <c r="AA64" s="140"/>
      <c r="AB64" s="35">
        <f ca="1">COUNTIFS(議事録兼フォロー表!$C:$D,DR情報!H64,議事録兼フォロー表!$AZ:$BA,DR情報!$AB$56,議事録兼フォロー表!$AX:$AY,INDEX(INDIRECT($H64),1))</f>
        <v>0</v>
      </c>
      <c r="AC64" s="140"/>
      <c r="AD64" s="35">
        <f ca="1">COUNTIFS(議事録兼フォロー表!$C:$D,DR情報!H64,議事録兼フォロー表!$AZ:$BA,DR情報!$AD$56,議事録兼フォロー表!$AX:$AY,INDEX(INDIRECT($H64),1))</f>
        <v>0</v>
      </c>
      <c r="AE64" s="140"/>
      <c r="AF64" s="35">
        <f ca="1">COUNTIFS(議事録兼フォロー表!$C:$D,DR情報!H64,議事録兼フォロー表!$AZ:$BA,DR情報!$AF$56,議事録兼フォロー表!$AX:$AY,INDEX(INDIRECT($H64),1))</f>
        <v>0</v>
      </c>
      <c r="AG64" s="140"/>
      <c r="AH64" s="35">
        <f ca="1">COUNTIFS(議事録兼フォロー表!$C:$D,DR情報!H64,議事録兼フォロー表!$AZ:$BA,DR情報!$AH$56,議事録兼フォロー表!$AX:$AY,INDEX(INDIRECT($H64),1))</f>
        <v>0</v>
      </c>
      <c r="AI64" s="140"/>
      <c r="AJ64" s="35">
        <f ca="1">COUNTIFS(議事録兼フォロー表!$C:$D,DR情報!H64,議事録兼フォロー表!$AZ:$BA,DR情報!$AJ$56,議事録兼フォロー表!$AX:$AY,INDEX(INDIRECT($H64),1))</f>
        <v>0</v>
      </c>
      <c r="AK64" s="140"/>
      <c r="AL64" s="31">
        <f ca="1">COUNTIFS(議事録兼フォロー表!$C:$D,DR情報!H64,議事録兼フォロー表!$AZ:$BA,DR情報!$AL$56,議事録兼フォロー表!$AX:$AY,INDEX(INDIRECT($H64),1))</f>
        <v>0</v>
      </c>
      <c r="AM64" s="140"/>
      <c r="AN64" s="31">
        <f ca="1">COUNTIFS(議事録兼フォロー表!$C:$D,DR情報!H64,議事録兼フォロー表!$AZ:$BA,DR情報!$AN$56,議事録兼フォロー表!$AX:$AY,INDEX(INDIRECT($H64),1))</f>
        <v>0</v>
      </c>
      <c r="AO64" s="137"/>
      <c r="AP64" s="8"/>
    </row>
    <row r="65" spans="2:42" ht="12" customHeight="1">
      <c r="B65" s="377"/>
      <c r="C65" s="70"/>
      <c r="D65" s="71"/>
      <c r="E65" s="71"/>
      <c r="F65" s="71"/>
      <c r="G65" s="72"/>
      <c r="H65" s="50" t="s">
        <v>87</v>
      </c>
      <c r="I65" s="35"/>
      <c r="J65" s="35"/>
      <c r="K65" s="35"/>
      <c r="L65" s="35"/>
      <c r="M65" s="35"/>
      <c r="N65" s="35"/>
      <c r="O65" s="35"/>
      <c r="P65" s="35"/>
      <c r="Q65" s="35"/>
      <c r="R65" s="46"/>
      <c r="S65" s="358" t="s">
        <v>88</v>
      </c>
      <c r="T65" s="291"/>
      <c r="U65" s="291"/>
      <c r="V65" s="289"/>
      <c r="W65" s="289"/>
      <c r="X65" s="289"/>
      <c r="Y65" s="31"/>
      <c r="Z65" s="35">
        <f>COUNTIFS(議事録兼フォロー表!$C:$C,DR情報!H65,議事録兼フォロー表!$AX:$AX,"変更")</f>
        <v>0</v>
      </c>
      <c r="AA65" s="140"/>
      <c r="AB65" s="35">
        <f ca="1">COUNTIFS(議事録兼フォロー表!$C:$D,DR情報!H65,議事録兼フォロー表!$AZ:$BA,DR情報!$AB$56,議事録兼フォロー表!$AX:$AY,INDEX(INDIRECT($H65),1))</f>
        <v>0</v>
      </c>
      <c r="AC65" s="140"/>
      <c r="AD65" s="35">
        <f ca="1">COUNTIFS(議事録兼フォロー表!$C:$D,DR情報!H65,議事録兼フォロー表!$AZ:$BA,DR情報!$AD$56,議事録兼フォロー表!$AX:$AY,INDEX(INDIRECT($H65),1))</f>
        <v>0</v>
      </c>
      <c r="AE65" s="140"/>
      <c r="AF65" s="35">
        <f ca="1">COUNTIFS(議事録兼フォロー表!$C:$D,DR情報!H65,議事録兼フォロー表!$AZ:$BA,DR情報!$AF$56,議事録兼フォロー表!$AX:$AY,INDEX(INDIRECT($H65),1))</f>
        <v>0</v>
      </c>
      <c r="AG65" s="140"/>
      <c r="AH65" s="35">
        <f ca="1">COUNTIFS(議事録兼フォロー表!$C:$D,DR情報!H65,議事録兼フォロー表!$AZ:$BA,DR情報!$AH$56,議事録兼フォロー表!$AX:$AY,INDEX(INDIRECT($H65),1))</f>
        <v>0</v>
      </c>
      <c r="AI65" s="140"/>
      <c r="AJ65" s="35">
        <f ca="1">COUNTIFS(議事録兼フォロー表!$C:$D,DR情報!H65,議事録兼フォロー表!$AZ:$BA,DR情報!$AJ$56,議事録兼フォロー表!$AX:$AY,INDEX(INDIRECT($H65),1))</f>
        <v>0</v>
      </c>
      <c r="AK65" s="140"/>
      <c r="AL65" s="31">
        <f ca="1">COUNTIFS(議事録兼フォロー表!$C:$D,DR情報!H65,議事録兼フォロー表!$AZ:$BA,DR情報!$AL$56,議事録兼フォロー表!$AX:$AY,INDEX(INDIRECT($H65),1))</f>
        <v>0</v>
      </c>
      <c r="AM65" s="140"/>
      <c r="AN65" s="31">
        <f ca="1">COUNTIFS(議事録兼フォロー表!$C:$D,DR情報!H65,議事録兼フォロー表!$AZ:$BA,DR情報!$AN$56,議事録兼フォロー表!$AX:$AY,INDEX(INDIRECT($H65),1))</f>
        <v>0</v>
      </c>
      <c r="AO65" s="137"/>
      <c r="AP65" s="8"/>
    </row>
    <row r="66" spans="2:42" ht="12" customHeight="1">
      <c r="B66" s="377"/>
      <c r="C66" s="64"/>
      <c r="D66" s="65"/>
      <c r="E66" s="65"/>
      <c r="F66" s="65"/>
      <c r="G66" s="66"/>
      <c r="H66" s="50" t="s">
        <v>89</v>
      </c>
      <c r="I66" s="35"/>
      <c r="J66" s="35"/>
      <c r="K66" s="35"/>
      <c r="L66" s="35"/>
      <c r="M66" s="35"/>
      <c r="N66" s="35"/>
      <c r="O66" s="35"/>
      <c r="P66" s="35"/>
      <c r="Q66" s="35"/>
      <c r="R66" s="46"/>
      <c r="S66" s="291">
        <v>25</v>
      </c>
      <c r="T66" s="291"/>
      <c r="U66" s="291"/>
      <c r="V66" s="289"/>
      <c r="W66" s="289"/>
      <c r="X66" s="289"/>
      <c r="Y66" s="31"/>
      <c r="Z66" s="35">
        <f>COUNTIFS(議事録兼フォロー表!$C:$C,DR情報!H66,議事録兼フォロー表!$AX:$AX,"変更")</f>
        <v>0</v>
      </c>
      <c r="AA66" s="140"/>
      <c r="AB66" s="35">
        <f ca="1">COUNTIFS(議事録兼フォロー表!$C:$D,DR情報!H66,議事録兼フォロー表!$AZ:$BA,DR情報!$AB$56,議事録兼フォロー表!$AX:$AY,INDEX(INDIRECT($H66),1))</f>
        <v>0</v>
      </c>
      <c r="AC66" s="140"/>
      <c r="AD66" s="35">
        <f ca="1">COUNTIFS(議事録兼フォロー表!$C:$D,DR情報!H66,議事録兼フォロー表!$AZ:$BA,DR情報!$AD$56,議事録兼フォロー表!$AX:$AY,INDEX(INDIRECT($H66),1))</f>
        <v>0</v>
      </c>
      <c r="AE66" s="140"/>
      <c r="AF66" s="35">
        <f ca="1">COUNTIFS(議事録兼フォロー表!$C:$D,DR情報!H66,議事録兼フォロー表!$AZ:$BA,DR情報!$AF$56,議事録兼フォロー表!$AX:$AY,INDEX(INDIRECT($H66),1))</f>
        <v>0</v>
      </c>
      <c r="AG66" s="140"/>
      <c r="AH66" s="35">
        <f ca="1">COUNTIFS(議事録兼フォロー表!$C:$D,DR情報!H66,議事録兼フォロー表!$AZ:$BA,DR情報!$AH$56,議事録兼フォロー表!$AX:$AY,INDEX(INDIRECT($H66),1))</f>
        <v>0</v>
      </c>
      <c r="AI66" s="140"/>
      <c r="AJ66" s="35">
        <f ca="1">COUNTIFS(議事録兼フォロー表!$C:$D,DR情報!H66,議事録兼フォロー表!$AZ:$BA,DR情報!$AJ$56,議事録兼フォロー表!$AX:$AY,INDEX(INDIRECT($H66),1))</f>
        <v>0</v>
      </c>
      <c r="AK66" s="140"/>
      <c r="AL66" s="31">
        <f ca="1">COUNTIFS(議事録兼フォロー表!$C:$D,DR情報!H66,議事録兼フォロー表!$AZ:$BA,DR情報!$AL$56,議事録兼フォロー表!$AX:$AY,INDEX(INDIRECT($H66),1))</f>
        <v>0</v>
      </c>
      <c r="AM66" s="140"/>
      <c r="AN66" s="31">
        <f ca="1">COUNTIFS(議事録兼フォロー表!$C:$D,DR情報!H66,議事録兼フォロー表!$AZ:$BA,DR情報!$AN$56,議事録兼フォロー表!$AX:$AY,INDEX(INDIRECT($H66),1))</f>
        <v>0</v>
      </c>
      <c r="AO66" s="137"/>
      <c r="AP66" s="8"/>
    </row>
    <row r="67" spans="2:42" ht="12" customHeight="1">
      <c r="B67" s="377"/>
      <c r="C67" s="67" t="s">
        <v>90</v>
      </c>
      <c r="D67" s="68"/>
      <c r="E67" s="68"/>
      <c r="F67" s="68"/>
      <c r="G67" s="69"/>
      <c r="H67" s="50" t="s">
        <v>91</v>
      </c>
      <c r="I67" s="35"/>
      <c r="J67" s="35"/>
      <c r="K67" s="35"/>
      <c r="L67" s="35"/>
      <c r="M67" s="35"/>
      <c r="N67" s="35"/>
      <c r="O67" s="35"/>
      <c r="P67" s="35"/>
      <c r="Q67" s="35"/>
      <c r="R67" s="46"/>
      <c r="S67" s="291">
        <v>31</v>
      </c>
      <c r="T67" s="291"/>
      <c r="U67" s="291"/>
      <c r="V67" s="292"/>
      <c r="W67" s="292"/>
      <c r="X67" s="292"/>
      <c r="Y67" s="31"/>
      <c r="Z67" s="35">
        <f>COUNTIFS(議事録兼フォロー表!$C:$C,DR情報!H67,議事録兼フォロー表!$AX:$AX,"変更")</f>
        <v>0</v>
      </c>
      <c r="AA67" s="140"/>
      <c r="AB67" s="35">
        <f ca="1">COUNTIFS(議事録兼フォロー表!$C:$D,DR情報!H67,議事録兼フォロー表!$AZ:$BA,DR情報!$AB$56,議事録兼フォロー表!$AX:$AY,INDEX(INDIRECT($H67),1))</f>
        <v>0</v>
      </c>
      <c r="AC67" s="140"/>
      <c r="AD67" s="35">
        <f ca="1">COUNTIFS(議事録兼フォロー表!$C:$D,DR情報!H67,議事録兼フォロー表!$AZ:$BA,DR情報!$AD$56,議事録兼フォロー表!$AX:$AY,INDEX(INDIRECT($H67),1))</f>
        <v>0</v>
      </c>
      <c r="AE67" s="140"/>
      <c r="AF67" s="35">
        <f ca="1">COUNTIFS(議事録兼フォロー表!$C:$D,DR情報!H67,議事録兼フォロー表!$AZ:$BA,DR情報!$AF$56,議事録兼フォロー表!$AX:$AY,INDEX(INDIRECT($H67),1))</f>
        <v>0</v>
      </c>
      <c r="AG67" s="140"/>
      <c r="AH67" s="35">
        <f ca="1">COUNTIFS(議事録兼フォロー表!$C:$D,DR情報!H67,議事録兼フォロー表!$AZ:$BA,DR情報!$AH$56,議事録兼フォロー表!$AX:$AY,INDEX(INDIRECT($H67),1))</f>
        <v>0</v>
      </c>
      <c r="AI67" s="140"/>
      <c r="AJ67" s="35">
        <f ca="1">COUNTIFS(議事録兼フォロー表!$C:$D,DR情報!H67,議事録兼フォロー表!$AZ:$BA,DR情報!$AJ$56,議事録兼フォロー表!$AX:$AY,INDEX(INDIRECT($H67),1))</f>
        <v>0</v>
      </c>
      <c r="AK67" s="140"/>
      <c r="AL67" s="31">
        <f ca="1">COUNTIFS(議事録兼フォロー表!$C:$D,DR情報!H67,議事録兼フォロー表!$AZ:$BA,DR情報!$AL$56,議事録兼フォロー表!$AX:$AY,INDEX(INDIRECT($H67),1))</f>
        <v>0</v>
      </c>
      <c r="AM67" s="140"/>
      <c r="AN67" s="31">
        <f ca="1">COUNTIFS(議事録兼フォロー表!$C:$D,DR情報!H67,議事録兼フォロー表!$AZ:$BA,DR情報!$AN$56,議事録兼フォロー表!$AX:$AY,INDEX(INDIRECT($H67),1))</f>
        <v>0</v>
      </c>
      <c r="AO67" s="137"/>
      <c r="AP67" s="8"/>
    </row>
    <row r="68" spans="2:42" ht="12" customHeight="1">
      <c r="B68" s="377"/>
      <c r="C68" s="70"/>
      <c r="D68" s="71"/>
      <c r="E68" s="71"/>
      <c r="F68" s="71"/>
      <c r="G68" s="72"/>
      <c r="H68" s="50" t="s">
        <v>92</v>
      </c>
      <c r="I68" s="35"/>
      <c r="J68" s="35"/>
      <c r="K68" s="35"/>
      <c r="L68" s="35"/>
      <c r="M68" s="35"/>
      <c r="N68" s="35"/>
      <c r="O68" s="35"/>
      <c r="P68" s="35"/>
      <c r="Q68" s="35"/>
      <c r="R68" s="46"/>
      <c r="S68" s="291">
        <v>32</v>
      </c>
      <c r="T68" s="291"/>
      <c r="U68" s="291"/>
      <c r="V68" s="82"/>
      <c r="W68" s="81">
        <f>COUNTIFS(議事録兼フォロー表!$C:$C,DR情報!H68,議事録兼フォロー表!$AX:$AX,"バグ")</f>
        <v>0</v>
      </c>
      <c r="X68" s="140"/>
      <c r="Y68" s="289"/>
      <c r="Z68" s="289"/>
      <c r="AA68" s="289"/>
      <c r="AB68" s="35">
        <f ca="1">COUNTIFS(議事録兼フォロー表!$C:$D,DR情報!H68,議事録兼フォロー表!$AZ:$BA,DR情報!$AB$56,議事録兼フォロー表!$AX:$AY,INDEX(INDIRECT($H68),1))</f>
        <v>0</v>
      </c>
      <c r="AC68" s="140"/>
      <c r="AD68" s="35">
        <f ca="1">COUNTIFS(議事録兼フォロー表!$C:$D,DR情報!H68,議事録兼フォロー表!$AZ:$BA,DR情報!$AD$56,議事録兼フォロー表!$AX:$AY,INDEX(INDIRECT($H68),1))</f>
        <v>0</v>
      </c>
      <c r="AE68" s="140"/>
      <c r="AF68" s="35">
        <f ca="1">COUNTIFS(議事録兼フォロー表!$C:$D,DR情報!H68,議事録兼フォロー表!$AZ:$BA,DR情報!$AF$56,議事録兼フォロー表!$AX:$AY,INDEX(INDIRECT($H68),1))</f>
        <v>0</v>
      </c>
      <c r="AG68" s="140"/>
      <c r="AH68" s="35">
        <f ca="1">COUNTIFS(議事録兼フォロー表!$C:$D,DR情報!H68,議事録兼フォロー表!$AZ:$BA,DR情報!$AH$56,議事録兼フォロー表!$AX:$AY,INDEX(INDIRECT($H68),1))</f>
        <v>0</v>
      </c>
      <c r="AI68" s="140"/>
      <c r="AJ68" s="35">
        <f ca="1">COUNTIFS(議事録兼フォロー表!$C:$D,DR情報!H68,議事録兼フォロー表!$AZ:$BA,DR情報!$AJ$56,議事録兼フォロー表!$AX:$AY,INDEX(INDIRECT($H68),1))</f>
        <v>0</v>
      </c>
      <c r="AK68" s="140"/>
      <c r="AL68" s="31">
        <f ca="1">COUNTIFS(議事録兼フォロー表!$C:$D,DR情報!H68,議事録兼フォロー表!$AZ:$BA,DR情報!$AL$56,議事録兼フォロー表!$AX:$AY,INDEX(INDIRECT($H68),1))</f>
        <v>0</v>
      </c>
      <c r="AM68" s="140"/>
      <c r="AN68" s="31">
        <f ca="1">COUNTIFS(議事録兼フォロー表!$C:$D,DR情報!H68,議事録兼フォロー表!$AZ:$BA,DR情報!$AN$56,議事録兼フォロー表!$AX:$AY,INDEX(INDIRECT($H68),1))</f>
        <v>0</v>
      </c>
      <c r="AO68" s="137"/>
      <c r="AP68" s="8"/>
    </row>
    <row r="69" spans="2:42" ht="12" customHeight="1">
      <c r="B69" s="377"/>
      <c r="C69" s="70"/>
      <c r="D69" s="71"/>
      <c r="E69" s="71"/>
      <c r="F69" s="71"/>
      <c r="G69" s="72"/>
      <c r="H69" s="50" t="s">
        <v>93</v>
      </c>
      <c r="I69" s="35"/>
      <c r="J69" s="35"/>
      <c r="K69" s="35"/>
      <c r="L69" s="35"/>
      <c r="M69" s="35"/>
      <c r="N69" s="35"/>
      <c r="O69" s="35"/>
      <c r="P69" s="35"/>
      <c r="Q69" s="35"/>
      <c r="R69" s="46"/>
      <c r="S69" s="349" t="s">
        <v>94</v>
      </c>
      <c r="T69" s="291"/>
      <c r="U69" s="291"/>
      <c r="V69" s="31"/>
      <c r="W69" s="35">
        <f>COUNTIFS(議事録兼フォロー表!$C:$C,DR情報!H69,議事録兼フォロー表!$AX:$AX,"バグ")</f>
        <v>0</v>
      </c>
      <c r="X69" s="140"/>
      <c r="Y69" s="289"/>
      <c r="Z69" s="289"/>
      <c r="AA69" s="289"/>
      <c r="AB69" s="35">
        <f ca="1">COUNTIFS(議事録兼フォロー表!$C:$D,DR情報!H69,議事録兼フォロー表!$AZ:$BA,DR情報!$AB$56,議事録兼フォロー表!$AX:$AY,INDEX(INDIRECT($H69),1))</f>
        <v>0</v>
      </c>
      <c r="AC69" s="140"/>
      <c r="AD69" s="35">
        <f ca="1">COUNTIFS(議事録兼フォロー表!$C:$D,DR情報!H69,議事録兼フォロー表!$AZ:$BA,DR情報!$AD$56,議事録兼フォロー表!$AX:$AY,INDEX(INDIRECT($H69),1))</f>
        <v>0</v>
      </c>
      <c r="AE69" s="140"/>
      <c r="AF69" s="35">
        <f ca="1">COUNTIFS(議事録兼フォロー表!$C:$D,DR情報!H69,議事録兼フォロー表!$AZ:$BA,DR情報!$AF$56,議事録兼フォロー表!$AX:$AY,INDEX(INDIRECT($H69),1))</f>
        <v>0</v>
      </c>
      <c r="AG69" s="140"/>
      <c r="AH69" s="35">
        <f ca="1">COUNTIFS(議事録兼フォロー表!$C:$D,DR情報!H69,議事録兼フォロー表!$AZ:$BA,DR情報!$AH$56,議事録兼フォロー表!$AX:$AY,INDEX(INDIRECT($H69),1))</f>
        <v>0</v>
      </c>
      <c r="AI69" s="140"/>
      <c r="AJ69" s="35">
        <f ca="1">COUNTIFS(議事録兼フォロー表!$C:$D,DR情報!H69,議事録兼フォロー表!$AZ:$BA,DR情報!$AJ$56,議事録兼フォロー表!$AX:$AY,INDEX(INDIRECT($H69),1))</f>
        <v>0</v>
      </c>
      <c r="AK69" s="140"/>
      <c r="AL69" s="31">
        <f ca="1">COUNTIFS(議事録兼フォロー表!$C:$D,DR情報!H69,議事録兼フォロー表!$AZ:$BA,DR情報!$AL$56,議事録兼フォロー表!$AX:$AY,INDEX(INDIRECT($H69),1))</f>
        <v>0</v>
      </c>
      <c r="AM69" s="140"/>
      <c r="AN69" s="31">
        <f ca="1">COUNTIFS(議事録兼フォロー表!$C:$D,DR情報!H69,議事録兼フォロー表!$AZ:$BA,DR情報!$AN$56,議事録兼フォロー表!$AX:$AY,INDEX(INDIRECT($H69),1))</f>
        <v>0</v>
      </c>
      <c r="AO69" s="137"/>
      <c r="AP69" s="8"/>
    </row>
    <row r="70" spans="2:42" ht="12" customHeight="1">
      <c r="B70" s="377"/>
      <c r="C70" s="70"/>
      <c r="D70" s="71"/>
      <c r="E70" s="71"/>
      <c r="F70" s="71"/>
      <c r="G70" s="72"/>
      <c r="H70" s="50" t="s">
        <v>95</v>
      </c>
      <c r="I70" s="35"/>
      <c r="J70" s="35"/>
      <c r="K70" s="35"/>
      <c r="L70" s="35"/>
      <c r="M70" s="35"/>
      <c r="N70" s="35"/>
      <c r="O70" s="35"/>
      <c r="P70" s="35"/>
      <c r="Q70" s="35"/>
      <c r="R70" s="46"/>
      <c r="S70" s="290" t="s">
        <v>96</v>
      </c>
      <c r="T70" s="291"/>
      <c r="U70" s="291"/>
      <c r="V70" s="31"/>
      <c r="W70" s="35">
        <f>COUNTIFS(議事録兼フォロー表!$C:$C,DR情報!H70,議事録兼フォロー表!$AX:$AX,"バグ")</f>
        <v>0</v>
      </c>
      <c r="X70" s="140"/>
      <c r="Y70" s="289"/>
      <c r="Z70" s="289"/>
      <c r="AA70" s="289"/>
      <c r="AB70" s="35">
        <f ca="1">COUNTIFS(議事録兼フォロー表!$C:$D,DR情報!H70,議事録兼フォロー表!$AZ:$BA,DR情報!$AB$56,議事録兼フォロー表!$AX:$AY,INDEX(INDIRECT($H70),1))</f>
        <v>0</v>
      </c>
      <c r="AC70" s="140"/>
      <c r="AD70" s="35">
        <f ca="1">COUNTIFS(議事録兼フォロー表!$C:$D,DR情報!H70,議事録兼フォロー表!$AZ:$BA,DR情報!$AD$56,議事録兼フォロー表!$AX:$AY,INDEX(INDIRECT($H70),1))</f>
        <v>0</v>
      </c>
      <c r="AE70" s="140"/>
      <c r="AF70" s="35">
        <f ca="1">COUNTIFS(議事録兼フォロー表!$C:$D,DR情報!H70,議事録兼フォロー表!$AZ:$BA,DR情報!$AF$56,議事録兼フォロー表!$AX:$AY,INDEX(INDIRECT($H70),1))</f>
        <v>0</v>
      </c>
      <c r="AG70" s="140"/>
      <c r="AH70" s="35">
        <f ca="1">COUNTIFS(議事録兼フォロー表!$C:$D,DR情報!H70,議事録兼フォロー表!$AZ:$BA,DR情報!$AH$56,議事録兼フォロー表!$AX:$AY,INDEX(INDIRECT($H70),1))</f>
        <v>0</v>
      </c>
      <c r="AI70" s="140"/>
      <c r="AJ70" s="35">
        <f ca="1">COUNTIFS(議事録兼フォロー表!$C:$D,DR情報!H70,議事録兼フォロー表!$AZ:$BA,DR情報!$AJ$56,議事録兼フォロー表!$AX:$AY,INDEX(INDIRECT($H70),1))</f>
        <v>0</v>
      </c>
      <c r="AK70" s="140"/>
      <c r="AL70" s="31">
        <f ca="1">COUNTIFS(議事録兼フォロー表!$C:$D,DR情報!H70,議事録兼フォロー表!$AZ:$BA,DR情報!$AL$56,議事録兼フォロー表!$AX:$AY,INDEX(INDIRECT($H70),1))</f>
        <v>0</v>
      </c>
      <c r="AM70" s="140"/>
      <c r="AN70" s="31">
        <f ca="1">COUNTIFS(議事録兼フォロー表!$C:$D,DR情報!H70,議事録兼フォロー表!$AZ:$BA,DR情報!$AN$56,議事録兼フォロー表!$AX:$AY,INDEX(INDIRECT($H70),1))</f>
        <v>0</v>
      </c>
      <c r="AO70" s="137"/>
      <c r="AP70" s="8"/>
    </row>
    <row r="71" spans="2:42" ht="12" customHeight="1">
      <c r="B71" s="377"/>
      <c r="C71" s="70"/>
      <c r="D71" s="71"/>
      <c r="E71" s="71"/>
      <c r="F71" s="71"/>
      <c r="G71" s="72"/>
      <c r="H71" s="50" t="s">
        <v>97</v>
      </c>
      <c r="I71" s="35"/>
      <c r="J71" s="35"/>
      <c r="K71" s="35"/>
      <c r="L71" s="35"/>
      <c r="M71" s="35"/>
      <c r="N71" s="35"/>
      <c r="O71" s="35"/>
      <c r="P71" s="35"/>
      <c r="Q71" s="35"/>
      <c r="R71" s="46"/>
      <c r="S71" s="291">
        <v>34</v>
      </c>
      <c r="T71" s="291"/>
      <c r="U71" s="291"/>
      <c r="V71" s="31"/>
      <c r="W71" s="81">
        <f>COUNTIFS(議事録兼フォロー表!$C:$C,DR情報!H71,議事録兼フォロー表!$AX:$AX,"バグ")</f>
        <v>0</v>
      </c>
      <c r="X71" s="140"/>
      <c r="Y71" s="289"/>
      <c r="Z71" s="289"/>
      <c r="AA71" s="289"/>
      <c r="AB71" s="35">
        <f ca="1">COUNTIFS(議事録兼フォロー表!$C:$D,DR情報!H71,議事録兼フォロー表!$AZ:$BA,DR情報!$AB$56,議事録兼フォロー表!$AX:$AY,INDEX(INDIRECT($H71),1))</f>
        <v>0</v>
      </c>
      <c r="AC71" s="140"/>
      <c r="AD71" s="35">
        <f ca="1">COUNTIFS(議事録兼フォロー表!$C:$D,DR情報!H71,議事録兼フォロー表!$AZ:$BA,DR情報!$AD$56,議事録兼フォロー表!$AX:$AY,INDEX(INDIRECT($H71),1))</f>
        <v>0</v>
      </c>
      <c r="AE71" s="140"/>
      <c r="AF71" s="35">
        <f ca="1">COUNTIFS(議事録兼フォロー表!$C:$D,DR情報!H71,議事録兼フォロー表!$AZ:$BA,DR情報!$AF$56,議事録兼フォロー表!$AX:$AY,INDEX(INDIRECT($H71),1))</f>
        <v>0</v>
      </c>
      <c r="AG71" s="140"/>
      <c r="AH71" s="35">
        <f ca="1">COUNTIFS(議事録兼フォロー表!$C:$D,DR情報!H71,議事録兼フォロー表!$AZ:$BA,DR情報!$AH$56,議事録兼フォロー表!$AX:$AY,INDEX(INDIRECT($H71),1))</f>
        <v>0</v>
      </c>
      <c r="AI71" s="140"/>
      <c r="AJ71" s="35">
        <f ca="1">COUNTIFS(議事録兼フォロー表!$C:$D,DR情報!H71,議事録兼フォロー表!$AZ:$BA,DR情報!$AJ$56,議事録兼フォロー表!$AX:$AY,INDEX(INDIRECT($H71),1))</f>
        <v>0</v>
      </c>
      <c r="AK71" s="140"/>
      <c r="AL71" s="31">
        <f ca="1">COUNTIFS(議事録兼フォロー表!$C:$D,DR情報!H71,議事録兼フォロー表!$AZ:$BA,DR情報!$AL$56,議事録兼フォロー表!$AX:$AY,INDEX(INDIRECT($H71),1))</f>
        <v>0</v>
      </c>
      <c r="AM71" s="140"/>
      <c r="AN71" s="31">
        <f ca="1">COUNTIFS(議事録兼フォロー表!$C:$D,DR情報!H71,議事録兼フォロー表!$AZ:$BA,DR情報!$AN$56,議事録兼フォロー表!$AX:$AY,INDEX(INDIRECT($H71),1))</f>
        <v>0</v>
      </c>
      <c r="AO71" s="137"/>
      <c r="AP71" s="8"/>
    </row>
    <row r="72" spans="2:42" ht="12" customHeight="1">
      <c r="B72" s="377"/>
      <c r="C72" s="70"/>
      <c r="D72" s="71"/>
      <c r="E72" s="71"/>
      <c r="F72" s="71"/>
      <c r="G72" s="72"/>
      <c r="H72" s="50" t="s">
        <v>98</v>
      </c>
      <c r="I72" s="35"/>
      <c r="J72" s="35"/>
      <c r="K72" s="35"/>
      <c r="L72" s="35"/>
      <c r="M72" s="35"/>
      <c r="N72" s="35"/>
      <c r="O72" s="35"/>
      <c r="P72" s="35"/>
      <c r="Q72" s="35"/>
      <c r="R72" s="46"/>
      <c r="S72" s="349" t="s">
        <v>99</v>
      </c>
      <c r="T72" s="291"/>
      <c r="U72" s="291"/>
      <c r="V72" s="31"/>
      <c r="W72" s="81">
        <f>COUNTIFS(議事録兼フォロー表!$C:$C,DR情報!H72,議事録兼フォロー表!$AX:$AX,"バグ")</f>
        <v>0</v>
      </c>
      <c r="X72" s="140"/>
      <c r="Y72" s="289"/>
      <c r="Z72" s="289"/>
      <c r="AA72" s="289"/>
      <c r="AB72" s="35">
        <f ca="1">COUNTIFS(議事録兼フォロー表!$C:$D,DR情報!H72,議事録兼フォロー表!$AZ:$BA,DR情報!$AB$56,議事録兼フォロー表!$AX:$AY,INDEX(INDIRECT($H72),1))</f>
        <v>0</v>
      </c>
      <c r="AC72" s="140"/>
      <c r="AD72" s="35">
        <f ca="1">COUNTIFS(議事録兼フォロー表!$C:$D,DR情報!H72,議事録兼フォロー表!$AZ:$BA,DR情報!$AD$56,議事録兼フォロー表!$AX:$AY,INDEX(INDIRECT($H72),1))</f>
        <v>0</v>
      </c>
      <c r="AE72" s="140"/>
      <c r="AF72" s="35">
        <f ca="1">COUNTIFS(議事録兼フォロー表!$C:$D,DR情報!H72,議事録兼フォロー表!$AZ:$BA,DR情報!$AF$56,議事録兼フォロー表!$AX:$AY,INDEX(INDIRECT($H72),1))</f>
        <v>0</v>
      </c>
      <c r="AG72" s="140"/>
      <c r="AH72" s="35">
        <f ca="1">COUNTIFS(議事録兼フォロー表!$C:$D,DR情報!H72,議事録兼フォロー表!$AZ:$BA,DR情報!$AH$56,議事録兼フォロー表!$AX:$AY,INDEX(INDIRECT($H72),1))</f>
        <v>0</v>
      </c>
      <c r="AI72" s="140"/>
      <c r="AJ72" s="35">
        <f ca="1">COUNTIFS(議事録兼フォロー表!$C:$D,DR情報!H72,議事録兼フォロー表!$AZ:$BA,DR情報!$AJ$56,議事録兼フォロー表!$AX:$AY,INDEX(INDIRECT($H72),1))</f>
        <v>0</v>
      </c>
      <c r="AK72" s="140"/>
      <c r="AL72" s="31">
        <f ca="1">COUNTIFS(議事録兼フォロー表!$C:$D,DR情報!H72,議事録兼フォロー表!$AZ:$BA,DR情報!$AL$56,議事録兼フォロー表!$AX:$AY,INDEX(INDIRECT($H72),1))</f>
        <v>0</v>
      </c>
      <c r="AM72" s="140"/>
      <c r="AN72" s="31">
        <f ca="1">COUNTIFS(議事録兼フォロー表!$C:$D,DR情報!H72,議事録兼フォロー表!$AZ:$BA,DR情報!$AN$56,議事録兼フォロー表!$AX:$AY,INDEX(INDIRECT($H72),1))</f>
        <v>0</v>
      </c>
      <c r="AO72" s="137"/>
      <c r="AP72" s="8"/>
    </row>
    <row r="73" spans="2:42" ht="12" customHeight="1">
      <c r="B73" s="377"/>
      <c r="C73" s="70"/>
      <c r="D73" s="71"/>
      <c r="E73" s="71"/>
      <c r="F73" s="71"/>
      <c r="G73" s="72"/>
      <c r="H73" s="50" t="s">
        <v>100</v>
      </c>
      <c r="I73" s="35"/>
      <c r="J73" s="35"/>
      <c r="K73" s="35"/>
      <c r="L73" s="35"/>
      <c r="M73" s="35"/>
      <c r="N73" s="35"/>
      <c r="O73" s="35"/>
      <c r="P73" s="35"/>
      <c r="Q73" s="35"/>
      <c r="R73" s="46"/>
      <c r="S73" s="349" t="s">
        <v>101</v>
      </c>
      <c r="T73" s="291"/>
      <c r="U73" s="291"/>
      <c r="V73" s="289"/>
      <c r="W73" s="289"/>
      <c r="X73" s="289"/>
      <c r="Y73" s="31"/>
      <c r="Z73" s="35">
        <f>COUNTIFS(議事録兼フォロー表!$C:$C,DR情報!H73,議事録兼フォロー表!$AX:$AX,"変更")</f>
        <v>0</v>
      </c>
      <c r="AA73" s="140"/>
      <c r="AB73" s="35">
        <f ca="1">COUNTIFS(議事録兼フォロー表!$C:$D,DR情報!H73,議事録兼フォロー表!$AZ:$BA,DR情報!$AB$56,議事録兼フォロー表!$AX:$AY,INDEX(INDIRECT($H73),1))</f>
        <v>0</v>
      </c>
      <c r="AC73" s="140"/>
      <c r="AD73" s="35">
        <f ca="1">COUNTIFS(議事録兼フォロー表!$C:$D,DR情報!H73,議事録兼フォロー表!$AZ:$BA,DR情報!$AD$56,議事録兼フォロー表!$AX:$AY,INDEX(INDIRECT($H73),1))</f>
        <v>0</v>
      </c>
      <c r="AE73" s="140"/>
      <c r="AF73" s="35">
        <f ca="1">COUNTIFS(議事録兼フォロー表!$C:$D,DR情報!H73,議事録兼フォロー表!$AZ:$BA,DR情報!$AF$56,議事録兼フォロー表!$AX:$AY,INDEX(INDIRECT($H73),1))</f>
        <v>0</v>
      </c>
      <c r="AG73" s="140"/>
      <c r="AH73" s="35">
        <f ca="1">COUNTIFS(議事録兼フォロー表!$C:$D,DR情報!H73,議事録兼フォロー表!$AZ:$BA,DR情報!$AH$56,議事録兼フォロー表!$AX:$AY,INDEX(INDIRECT($H73),1))</f>
        <v>0</v>
      </c>
      <c r="AI73" s="140"/>
      <c r="AJ73" s="35">
        <f ca="1">COUNTIFS(議事録兼フォロー表!$C:$D,DR情報!H73,議事録兼フォロー表!$AZ:$BA,DR情報!$AJ$56,議事録兼フォロー表!$AX:$AY,INDEX(INDIRECT($H73),1))</f>
        <v>0</v>
      </c>
      <c r="AK73" s="140"/>
      <c r="AL73" s="31">
        <f ca="1">COUNTIFS(議事録兼フォロー表!$C:$D,DR情報!H73,議事録兼フォロー表!$AZ:$BA,DR情報!$AL$56,議事録兼フォロー表!$AX:$AY,INDEX(INDIRECT($H73),1))</f>
        <v>0</v>
      </c>
      <c r="AM73" s="140"/>
      <c r="AN73" s="31">
        <f ca="1">COUNTIFS(議事録兼フォロー表!$C:$D,DR情報!H73,議事録兼フォロー表!$AZ:$BA,DR情報!$AN$56,議事録兼フォロー表!$AX:$AY,INDEX(INDIRECT($H73),1))</f>
        <v>0</v>
      </c>
      <c r="AO73" s="137"/>
      <c r="AP73" s="8"/>
    </row>
    <row r="74" spans="2:42" ht="12" customHeight="1">
      <c r="B74" s="377"/>
      <c r="C74" s="70"/>
      <c r="D74" s="71"/>
      <c r="E74" s="71"/>
      <c r="F74" s="71"/>
      <c r="G74" s="72"/>
      <c r="H74" s="50" t="s">
        <v>102</v>
      </c>
      <c r="I74" s="35"/>
      <c r="J74" s="35"/>
      <c r="K74" s="35"/>
      <c r="L74" s="35"/>
      <c r="M74" s="35"/>
      <c r="N74" s="35"/>
      <c r="O74" s="35"/>
      <c r="P74" s="35"/>
      <c r="Q74" s="35"/>
      <c r="R74" s="46"/>
      <c r="S74" s="349" t="s">
        <v>103</v>
      </c>
      <c r="T74" s="291"/>
      <c r="U74" s="291"/>
      <c r="V74" s="31"/>
      <c r="W74" s="81">
        <f>COUNTIFS(議事録兼フォロー表!$C:$C,DR情報!H74,議事録兼フォロー表!$AX:$AX,"バグ")</f>
        <v>0</v>
      </c>
      <c r="X74" s="140"/>
      <c r="Y74" s="289"/>
      <c r="Z74" s="289"/>
      <c r="AA74" s="289"/>
      <c r="AB74" s="35">
        <f ca="1">COUNTIFS(議事録兼フォロー表!$C:$D,DR情報!H74,議事録兼フォロー表!$AZ:$BA,DR情報!$AB$56,議事録兼フォロー表!$AX:$AY,INDEX(INDIRECT($H74),1))</f>
        <v>0</v>
      </c>
      <c r="AC74" s="140"/>
      <c r="AD74" s="35">
        <f ca="1">COUNTIFS(議事録兼フォロー表!$C:$D,DR情報!H74,議事録兼フォロー表!$AZ:$BA,DR情報!$AD$56,議事録兼フォロー表!$AX:$AY,INDEX(INDIRECT($H74),1))</f>
        <v>0</v>
      </c>
      <c r="AE74" s="140"/>
      <c r="AF74" s="35">
        <f ca="1">COUNTIFS(議事録兼フォロー表!$C:$D,DR情報!H74,議事録兼フォロー表!$AZ:$BA,DR情報!$AF$56,議事録兼フォロー表!$AX:$AY,INDEX(INDIRECT($H74),1))</f>
        <v>0</v>
      </c>
      <c r="AG74" s="140"/>
      <c r="AH74" s="35">
        <f ca="1">COUNTIFS(議事録兼フォロー表!$C:$D,DR情報!H74,議事録兼フォロー表!$AZ:$BA,DR情報!$AH$56,議事録兼フォロー表!$AX:$AY,INDEX(INDIRECT($H74),1))</f>
        <v>0</v>
      </c>
      <c r="AI74" s="140"/>
      <c r="AJ74" s="35">
        <f ca="1">COUNTIFS(議事録兼フォロー表!$C:$D,DR情報!H74,議事録兼フォロー表!$AZ:$BA,DR情報!$AJ$56,議事録兼フォロー表!$AX:$AY,INDEX(INDIRECT($H74),1))</f>
        <v>0</v>
      </c>
      <c r="AK74" s="140"/>
      <c r="AL74" s="31">
        <f ca="1">COUNTIFS(議事録兼フォロー表!$C:$D,DR情報!H74,議事録兼フォロー表!$AZ:$BA,DR情報!$AL$56,議事録兼フォロー表!$AX:$AY,INDEX(INDIRECT($H74),1))</f>
        <v>0</v>
      </c>
      <c r="AM74" s="140"/>
      <c r="AN74" s="31">
        <f ca="1">COUNTIFS(議事録兼フォロー表!$C:$D,DR情報!H74,議事録兼フォロー表!$AZ:$BA,DR情報!$AN$56,議事録兼フォロー表!$AX:$AY,INDEX(INDIRECT($H74),1))</f>
        <v>0</v>
      </c>
      <c r="AO74" s="137"/>
      <c r="AP74" s="8"/>
    </row>
    <row r="75" spans="2:42" ht="12" customHeight="1">
      <c r="B75" s="377"/>
      <c r="C75" s="70"/>
      <c r="D75" s="71"/>
      <c r="E75" s="71"/>
      <c r="F75" s="71"/>
      <c r="G75" s="72"/>
      <c r="H75" s="50" t="s">
        <v>104</v>
      </c>
      <c r="I75" s="35"/>
      <c r="J75" s="35"/>
      <c r="K75" s="35"/>
      <c r="L75" s="35"/>
      <c r="M75" s="35"/>
      <c r="N75" s="35"/>
      <c r="O75" s="35"/>
      <c r="P75" s="35"/>
      <c r="Q75" s="35"/>
      <c r="R75" s="46"/>
      <c r="S75" s="349" t="s">
        <v>105</v>
      </c>
      <c r="T75" s="291"/>
      <c r="U75" s="291"/>
      <c r="V75" s="31"/>
      <c r="W75" s="81">
        <f>COUNTIFS(議事録兼フォロー表!$C:$C,DR情報!H75,議事録兼フォロー表!$AX:$AX,"バグ")</f>
        <v>0</v>
      </c>
      <c r="X75" s="140"/>
      <c r="Y75" s="289"/>
      <c r="Z75" s="289"/>
      <c r="AA75" s="289"/>
      <c r="AB75" s="35">
        <f ca="1">COUNTIFS(議事録兼フォロー表!$C:$D,DR情報!H75,議事録兼フォロー表!$AZ:$BA,DR情報!$AB$56,議事録兼フォロー表!$AX:$AY,INDEX(INDIRECT($H75),1))</f>
        <v>0</v>
      </c>
      <c r="AC75" s="140"/>
      <c r="AD75" s="35">
        <f ca="1">COUNTIFS(議事録兼フォロー表!$C:$D,DR情報!H75,議事録兼フォロー表!$AZ:$BA,DR情報!$AD$56,議事録兼フォロー表!$AX:$AY,INDEX(INDIRECT($H75),1))</f>
        <v>0</v>
      </c>
      <c r="AE75" s="140"/>
      <c r="AF75" s="35">
        <f ca="1">COUNTIFS(議事録兼フォロー表!$C:$D,DR情報!H75,議事録兼フォロー表!$AZ:$BA,DR情報!$AF$56,議事録兼フォロー表!$AX:$AY,INDEX(INDIRECT($H75),1))</f>
        <v>0</v>
      </c>
      <c r="AG75" s="140"/>
      <c r="AH75" s="35">
        <f ca="1">COUNTIFS(議事録兼フォロー表!$C:$D,DR情報!H75,議事録兼フォロー表!$AZ:$BA,DR情報!$AH$56,議事録兼フォロー表!$AX:$AY,INDEX(INDIRECT($H75),1))</f>
        <v>0</v>
      </c>
      <c r="AI75" s="140"/>
      <c r="AJ75" s="35">
        <f ca="1">COUNTIFS(議事録兼フォロー表!$C:$D,DR情報!H75,議事録兼フォロー表!$AZ:$BA,DR情報!$AJ$56,議事録兼フォロー表!$AX:$AY,INDEX(INDIRECT($H75),1))</f>
        <v>0</v>
      </c>
      <c r="AK75" s="140"/>
      <c r="AL75" s="31">
        <f ca="1">COUNTIFS(議事録兼フォロー表!$C:$D,DR情報!H75,議事録兼フォロー表!$AZ:$BA,DR情報!$AL$56,議事録兼フォロー表!$AX:$AY,INDEX(INDIRECT($H75),1))</f>
        <v>0</v>
      </c>
      <c r="AM75" s="140"/>
      <c r="AN75" s="31">
        <f ca="1">COUNTIFS(議事録兼フォロー表!$C:$D,DR情報!H75,議事録兼フォロー表!$AZ:$BA,DR情報!$AN$56,議事録兼フォロー表!$AX:$AY,INDEX(INDIRECT($H75),1))</f>
        <v>0</v>
      </c>
      <c r="AO75" s="137"/>
      <c r="AP75" s="8"/>
    </row>
    <row r="76" spans="2:42" ht="12" customHeight="1">
      <c r="B76" s="377"/>
      <c r="C76" s="70"/>
      <c r="D76" s="71"/>
      <c r="E76" s="71"/>
      <c r="F76" s="71"/>
      <c r="G76" s="72"/>
      <c r="H76" s="50" t="s">
        <v>106</v>
      </c>
      <c r="I76" s="35"/>
      <c r="J76" s="35"/>
      <c r="K76" s="35"/>
      <c r="L76" s="35"/>
      <c r="M76" s="35"/>
      <c r="N76" s="35"/>
      <c r="O76" s="35"/>
      <c r="P76" s="35"/>
      <c r="Q76" s="35"/>
      <c r="R76" s="46"/>
      <c r="S76" s="349" t="s">
        <v>107</v>
      </c>
      <c r="T76" s="291"/>
      <c r="U76" s="291"/>
      <c r="V76" s="289"/>
      <c r="W76" s="289"/>
      <c r="X76" s="289"/>
      <c r="Y76" s="31"/>
      <c r="Z76" s="35">
        <f>COUNTIFS(議事録兼フォロー表!$C:$C,DR情報!H76,議事録兼フォロー表!$AX:$AX,"変更")</f>
        <v>0</v>
      </c>
      <c r="AA76" s="140"/>
      <c r="AB76" s="35">
        <f ca="1">COUNTIFS(議事録兼フォロー表!$C:$D,DR情報!H76,議事録兼フォロー表!$AZ:$BA,DR情報!$AB$56,議事録兼フォロー表!$AX:$AY,INDEX(INDIRECT($H76),1))</f>
        <v>0</v>
      </c>
      <c r="AC76" s="140"/>
      <c r="AD76" s="35">
        <f ca="1">COUNTIFS(議事録兼フォロー表!$C:$D,DR情報!H76,議事録兼フォロー表!$AZ:$BA,DR情報!$AD$56,議事録兼フォロー表!$AX:$AY,INDEX(INDIRECT($H76),1))</f>
        <v>0</v>
      </c>
      <c r="AE76" s="140"/>
      <c r="AF76" s="35">
        <f ca="1">COUNTIFS(議事録兼フォロー表!$C:$D,DR情報!H76,議事録兼フォロー表!$AZ:$BA,DR情報!$AF$56,議事録兼フォロー表!$AX:$AY,INDEX(INDIRECT($H76),1))</f>
        <v>0</v>
      </c>
      <c r="AG76" s="140"/>
      <c r="AH76" s="35">
        <f ca="1">COUNTIFS(議事録兼フォロー表!$C:$D,DR情報!H76,議事録兼フォロー表!$AZ:$BA,DR情報!$AH$56,議事録兼フォロー表!$AX:$AY,INDEX(INDIRECT($H76),1))</f>
        <v>0</v>
      </c>
      <c r="AI76" s="140"/>
      <c r="AJ76" s="35">
        <f ca="1">COUNTIFS(議事録兼フォロー表!$C:$D,DR情報!H76,議事録兼フォロー表!$AZ:$BA,DR情報!$AJ$56,議事録兼フォロー表!$AX:$AY,INDEX(INDIRECT($H76),1))</f>
        <v>0</v>
      </c>
      <c r="AK76" s="140"/>
      <c r="AL76" s="31">
        <f ca="1">COUNTIFS(議事録兼フォロー表!$C:$D,DR情報!H76,議事録兼フォロー表!$AZ:$BA,DR情報!$AL$56,議事録兼フォロー表!$AX:$AY,INDEX(INDIRECT($H76),1))</f>
        <v>0</v>
      </c>
      <c r="AM76" s="140"/>
      <c r="AN76" s="31">
        <f ca="1">COUNTIFS(議事録兼フォロー表!$C:$D,DR情報!H76,議事録兼フォロー表!$AZ:$BA,DR情報!$AN$56,議事録兼フォロー表!$AX:$AY,INDEX(INDIRECT($H76),1))</f>
        <v>0</v>
      </c>
      <c r="AO76" s="137"/>
      <c r="AP76" s="8"/>
    </row>
    <row r="77" spans="2:42" ht="12" customHeight="1">
      <c r="B77" s="377"/>
      <c r="C77" s="70"/>
      <c r="D77" s="71"/>
      <c r="E77" s="71"/>
      <c r="F77" s="71"/>
      <c r="G77" s="72"/>
      <c r="H77" s="50" t="s">
        <v>108</v>
      </c>
      <c r="I77" s="35"/>
      <c r="J77" s="35"/>
      <c r="K77" s="35"/>
      <c r="L77" s="35"/>
      <c r="M77" s="35"/>
      <c r="N77" s="35"/>
      <c r="O77" s="35"/>
      <c r="P77" s="35"/>
      <c r="Q77" s="35"/>
      <c r="R77" s="46"/>
      <c r="S77" s="291">
        <v>37</v>
      </c>
      <c r="T77" s="291"/>
      <c r="U77" s="291"/>
      <c r="V77" s="31"/>
      <c r="W77" s="81">
        <f>COUNTIFS(議事録兼フォロー表!$C:$C,DR情報!H77,議事録兼フォロー表!$AX:$AX,"バグ")</f>
        <v>0</v>
      </c>
      <c r="X77" s="140"/>
      <c r="Y77" s="289"/>
      <c r="Z77" s="289"/>
      <c r="AA77" s="289"/>
      <c r="AB77" s="35">
        <f ca="1">COUNTIFS(議事録兼フォロー表!$C:$D,DR情報!H77,議事録兼フォロー表!$AZ:$BA,DR情報!$AB$56,議事録兼フォロー表!$AX:$AY,INDEX(INDIRECT($H77),1))</f>
        <v>0</v>
      </c>
      <c r="AC77" s="140"/>
      <c r="AD77" s="35">
        <f ca="1">COUNTIFS(議事録兼フォロー表!$C:$D,DR情報!H77,議事録兼フォロー表!$AZ:$BA,DR情報!$AD$56,議事録兼フォロー表!$AX:$AY,INDEX(INDIRECT($H77),1))</f>
        <v>0</v>
      </c>
      <c r="AE77" s="140"/>
      <c r="AF77" s="35">
        <f ca="1">COUNTIFS(議事録兼フォロー表!$C:$D,DR情報!H77,議事録兼フォロー表!$AZ:$BA,DR情報!$AF$56,議事録兼フォロー表!$AX:$AY,INDEX(INDIRECT($H77),1))</f>
        <v>0</v>
      </c>
      <c r="AG77" s="140"/>
      <c r="AH77" s="35">
        <f ca="1">COUNTIFS(議事録兼フォロー表!$C:$D,DR情報!H77,議事録兼フォロー表!$AZ:$BA,DR情報!$AH$56,議事録兼フォロー表!$AX:$AY,INDEX(INDIRECT($H77),1))</f>
        <v>0</v>
      </c>
      <c r="AI77" s="140"/>
      <c r="AJ77" s="35">
        <f ca="1">COUNTIFS(議事録兼フォロー表!$C:$D,DR情報!H77,議事録兼フォロー表!$AZ:$BA,DR情報!$AJ$56,議事録兼フォロー表!$AX:$AY,INDEX(INDIRECT($H77),1))</f>
        <v>0</v>
      </c>
      <c r="AK77" s="140"/>
      <c r="AL77" s="31">
        <f ca="1">COUNTIFS(議事録兼フォロー表!$C:$D,DR情報!H77,議事録兼フォロー表!$AZ:$BA,DR情報!$AL$56,議事録兼フォロー表!$AX:$AY,INDEX(INDIRECT($H77),1))</f>
        <v>0</v>
      </c>
      <c r="AM77" s="140"/>
      <c r="AN77" s="31">
        <f ca="1">COUNTIFS(議事録兼フォロー表!$C:$D,DR情報!H77,議事録兼フォロー表!$AZ:$BA,DR情報!$AN$56,議事録兼フォロー表!$AX:$AY,INDEX(INDIRECT($H77),1))</f>
        <v>0</v>
      </c>
      <c r="AO77" s="137"/>
      <c r="AP77" s="8"/>
    </row>
    <row r="78" spans="2:42" ht="12" customHeight="1">
      <c r="B78" s="377"/>
      <c r="C78" s="64"/>
      <c r="D78" s="65"/>
      <c r="E78" s="65"/>
      <c r="F78" s="65"/>
      <c r="G78" s="66"/>
      <c r="H78" s="50" t="s">
        <v>109</v>
      </c>
      <c r="I78" s="35"/>
      <c r="J78" s="35"/>
      <c r="K78" s="35"/>
      <c r="L78" s="35"/>
      <c r="M78" s="35"/>
      <c r="N78" s="35"/>
      <c r="O78" s="35"/>
      <c r="P78" s="35"/>
      <c r="Q78" s="35"/>
      <c r="R78" s="46"/>
      <c r="S78" s="291">
        <v>39</v>
      </c>
      <c r="T78" s="291"/>
      <c r="U78" s="291"/>
      <c r="V78" s="31"/>
      <c r="W78" s="81">
        <f>COUNTIFS(議事録兼フォロー表!$C:$C,DR情報!H78,議事録兼フォロー表!$AX:$AX,"バグ")</f>
        <v>0</v>
      </c>
      <c r="X78" s="140"/>
      <c r="Y78" s="289"/>
      <c r="Z78" s="289"/>
      <c r="AA78" s="289"/>
      <c r="AB78" s="35">
        <f ca="1">COUNTIFS(議事録兼フォロー表!$C:$D,DR情報!H78,議事録兼フォロー表!$AZ:$BA,DR情報!$AB$56,議事録兼フォロー表!$AX:$AY,INDEX(INDIRECT($H78),1))</f>
        <v>0</v>
      </c>
      <c r="AC78" s="140"/>
      <c r="AD78" s="35">
        <f ca="1">COUNTIFS(議事録兼フォロー表!$C:$D,DR情報!H78,議事録兼フォロー表!$AZ:$BA,DR情報!$AD$56,議事録兼フォロー表!$AX:$AY,INDEX(INDIRECT($H78),1))</f>
        <v>0</v>
      </c>
      <c r="AE78" s="140"/>
      <c r="AF78" s="35">
        <f ca="1">COUNTIFS(議事録兼フォロー表!$C:$D,DR情報!H78,議事録兼フォロー表!$AZ:$BA,DR情報!$AF$56,議事録兼フォロー表!$AX:$AY,INDEX(INDIRECT($H78),1))</f>
        <v>0</v>
      </c>
      <c r="AG78" s="140"/>
      <c r="AH78" s="35">
        <f ca="1">COUNTIFS(議事録兼フォロー表!$C:$D,DR情報!H78,議事録兼フォロー表!$AZ:$BA,DR情報!$AH$56,議事録兼フォロー表!$AX:$AY,INDEX(INDIRECT($H78),1))</f>
        <v>0</v>
      </c>
      <c r="AI78" s="140"/>
      <c r="AJ78" s="35">
        <f ca="1">COUNTIFS(議事録兼フォロー表!$C:$D,DR情報!H78,議事録兼フォロー表!$AZ:$BA,DR情報!$AJ$56,議事録兼フォロー表!$AX:$AY,INDEX(INDIRECT($H78),1))</f>
        <v>0</v>
      </c>
      <c r="AK78" s="140"/>
      <c r="AL78" s="31">
        <f ca="1">COUNTIFS(議事録兼フォロー表!$C:$D,DR情報!H78,議事録兼フォロー表!$AZ:$BA,DR情報!$AL$56,議事録兼フォロー表!$AX:$AY,INDEX(INDIRECT($H78),1))</f>
        <v>0</v>
      </c>
      <c r="AM78" s="140"/>
      <c r="AN78" s="31">
        <f ca="1">COUNTIFS(議事録兼フォロー表!$C:$D,DR情報!H78,議事録兼フォロー表!$AZ:$BA,DR情報!$AN$56,議事録兼フォロー表!$AX:$AY,INDEX(INDIRECT($H78),1))</f>
        <v>0</v>
      </c>
      <c r="AO78" s="137"/>
      <c r="AP78" s="8"/>
    </row>
    <row r="79" spans="2:42" ht="12" customHeight="1">
      <c r="B79" s="377"/>
      <c r="C79" s="67" t="s">
        <v>110</v>
      </c>
      <c r="D79" s="68"/>
      <c r="E79" s="68"/>
      <c r="F79" s="68"/>
      <c r="G79" s="69"/>
      <c r="H79" s="50" t="s">
        <v>111</v>
      </c>
      <c r="I79" s="35"/>
      <c r="J79" s="35"/>
      <c r="K79" s="35"/>
      <c r="L79" s="35"/>
      <c r="M79" s="35"/>
      <c r="N79" s="35"/>
      <c r="O79" s="35"/>
      <c r="P79" s="35"/>
      <c r="Q79" s="35"/>
      <c r="R79" s="46"/>
      <c r="S79" s="291">
        <v>41</v>
      </c>
      <c r="T79" s="291"/>
      <c r="U79" s="291"/>
      <c r="V79" s="31"/>
      <c r="W79" s="81">
        <f>COUNTIFS(議事録兼フォロー表!$C:$C,DR情報!H79,議事録兼フォロー表!$AX:$AX,"バグ")</f>
        <v>0</v>
      </c>
      <c r="X79" s="140"/>
      <c r="Y79" s="289"/>
      <c r="Z79" s="289"/>
      <c r="AA79" s="289"/>
      <c r="AB79" s="35">
        <f ca="1">COUNTIFS(議事録兼フォロー表!$C:$D,DR情報!H79,議事録兼フォロー表!$AZ:$BA,DR情報!$AB$56,議事録兼フォロー表!$AX:$AY,INDEX(INDIRECT($H79),1))</f>
        <v>0</v>
      </c>
      <c r="AC79" s="140"/>
      <c r="AD79" s="35">
        <f ca="1">COUNTIFS(議事録兼フォロー表!$C:$D,DR情報!H79,議事録兼フォロー表!$AZ:$BA,DR情報!$AD$56,議事録兼フォロー表!$AX:$AY,INDEX(INDIRECT($H79),1))</f>
        <v>0</v>
      </c>
      <c r="AE79" s="140"/>
      <c r="AF79" s="35">
        <f ca="1">COUNTIFS(議事録兼フォロー表!$C:$D,DR情報!H79,議事録兼フォロー表!$AZ:$BA,DR情報!$AF$56,議事録兼フォロー表!$AX:$AY,INDEX(INDIRECT($H79),1))</f>
        <v>0</v>
      </c>
      <c r="AG79" s="140"/>
      <c r="AH79" s="35">
        <f ca="1">COUNTIFS(議事録兼フォロー表!$C:$D,DR情報!H79,議事録兼フォロー表!$AZ:$BA,DR情報!$AH$56,議事録兼フォロー表!$AX:$AY,INDEX(INDIRECT($H79),1))</f>
        <v>0</v>
      </c>
      <c r="AI79" s="140"/>
      <c r="AJ79" s="35">
        <f ca="1">COUNTIFS(議事録兼フォロー表!$C:$D,DR情報!H79,議事録兼フォロー表!$AZ:$BA,DR情報!$AJ$56,議事録兼フォロー表!$AX:$AY,INDEX(INDIRECT($H79),1))</f>
        <v>0</v>
      </c>
      <c r="AK79" s="140"/>
      <c r="AL79" s="31">
        <f ca="1">COUNTIFS(議事録兼フォロー表!$C:$D,DR情報!H79,議事録兼フォロー表!$AZ:$BA,DR情報!$AL$56,議事録兼フォロー表!$AX:$AY,INDEX(INDIRECT($H79),1))</f>
        <v>0</v>
      </c>
      <c r="AM79" s="140"/>
      <c r="AN79" s="31">
        <f ca="1">COUNTIFS(議事録兼フォロー表!$C:$D,DR情報!H79,議事録兼フォロー表!$AZ:$BA,DR情報!$AN$56,議事録兼フォロー表!$AX:$AY,INDEX(INDIRECT($H79),1))</f>
        <v>0</v>
      </c>
      <c r="AO79" s="137"/>
      <c r="AP79" s="8"/>
    </row>
    <row r="80" spans="2:42" ht="12" customHeight="1">
      <c r="B80" s="377"/>
      <c r="C80" s="70"/>
      <c r="D80" s="71"/>
      <c r="E80" s="71"/>
      <c r="F80" s="71"/>
      <c r="G80" s="72"/>
      <c r="H80" s="50" t="s">
        <v>112</v>
      </c>
      <c r="I80" s="35"/>
      <c r="J80" s="35"/>
      <c r="K80" s="35"/>
      <c r="L80" s="35"/>
      <c r="M80" s="35"/>
      <c r="N80" s="35"/>
      <c r="O80" s="35"/>
      <c r="P80" s="35"/>
      <c r="Q80" s="35"/>
      <c r="R80" s="46"/>
      <c r="S80" s="291">
        <v>42</v>
      </c>
      <c r="T80" s="291"/>
      <c r="U80" s="291"/>
      <c r="V80" s="31"/>
      <c r="W80" s="81">
        <f>COUNTIFS(議事録兼フォロー表!$C:$C,DR情報!H80,議事録兼フォロー表!$AX:$AX,"バグ")</f>
        <v>0</v>
      </c>
      <c r="X80" s="140"/>
      <c r="Y80" s="289"/>
      <c r="Z80" s="289"/>
      <c r="AA80" s="289"/>
      <c r="AB80" s="35">
        <f ca="1">COUNTIFS(議事録兼フォロー表!$C:$D,DR情報!H80,議事録兼フォロー表!$AZ:$BA,DR情報!$AB$56,議事録兼フォロー表!$AX:$AY,INDEX(INDIRECT($H80),1))</f>
        <v>0</v>
      </c>
      <c r="AC80" s="140"/>
      <c r="AD80" s="35">
        <f ca="1">COUNTIFS(議事録兼フォロー表!$C:$D,DR情報!H80,議事録兼フォロー表!$AZ:$BA,DR情報!$AD$56,議事録兼フォロー表!$AX:$AY,INDEX(INDIRECT($H80),1))</f>
        <v>0</v>
      </c>
      <c r="AE80" s="140"/>
      <c r="AF80" s="35">
        <f ca="1">COUNTIFS(議事録兼フォロー表!$C:$D,DR情報!H80,議事録兼フォロー表!$AZ:$BA,DR情報!$AF$56,議事録兼フォロー表!$AX:$AY,INDEX(INDIRECT($H80),1))</f>
        <v>0</v>
      </c>
      <c r="AG80" s="140"/>
      <c r="AH80" s="35">
        <f ca="1">COUNTIFS(議事録兼フォロー表!$C:$D,DR情報!H80,議事録兼フォロー表!$AZ:$BA,DR情報!$AH$56,議事録兼フォロー表!$AX:$AY,INDEX(INDIRECT($H80),1))</f>
        <v>0</v>
      </c>
      <c r="AI80" s="140"/>
      <c r="AJ80" s="35">
        <f ca="1">COUNTIFS(議事録兼フォロー表!$C:$D,DR情報!H80,議事録兼フォロー表!$AZ:$BA,DR情報!$AJ$56,議事録兼フォロー表!$AX:$AY,INDEX(INDIRECT($H80),1))</f>
        <v>0</v>
      </c>
      <c r="AK80" s="140"/>
      <c r="AL80" s="31">
        <f ca="1">COUNTIFS(議事録兼フォロー表!$C:$D,DR情報!H80,議事録兼フォロー表!$AZ:$BA,DR情報!$AL$56,議事録兼フォロー表!$AX:$AY,INDEX(INDIRECT($H80),1))</f>
        <v>0</v>
      </c>
      <c r="AM80" s="140"/>
      <c r="AN80" s="31">
        <f ca="1">COUNTIFS(議事録兼フォロー表!$C:$D,DR情報!H80,議事録兼フォロー表!$AZ:$BA,DR情報!$AN$56,議事録兼フォロー表!$AX:$AY,INDEX(INDIRECT($H80),1))</f>
        <v>0</v>
      </c>
      <c r="AO80" s="137"/>
      <c r="AP80" s="8"/>
    </row>
    <row r="81" spans="2:42" ht="12" customHeight="1">
      <c r="B81" s="377"/>
      <c r="C81" s="64"/>
      <c r="D81" s="65"/>
      <c r="E81" s="65"/>
      <c r="F81" s="65"/>
      <c r="G81" s="66"/>
      <c r="H81" s="50" t="s">
        <v>113</v>
      </c>
      <c r="I81" s="35"/>
      <c r="J81" s="35"/>
      <c r="K81" s="35"/>
      <c r="L81" s="35"/>
      <c r="M81" s="35"/>
      <c r="N81" s="35"/>
      <c r="O81" s="35"/>
      <c r="P81" s="35"/>
      <c r="Q81" s="35"/>
      <c r="R81" s="46"/>
      <c r="S81" s="291">
        <v>44</v>
      </c>
      <c r="T81" s="291"/>
      <c r="U81" s="291"/>
      <c r="V81" s="31"/>
      <c r="W81" s="81">
        <f>COUNTIFS(議事録兼フォロー表!$C:$C,DR情報!H81,議事録兼フォロー表!$AX:$AX,"バグ")</f>
        <v>0</v>
      </c>
      <c r="X81" s="140"/>
      <c r="Y81" s="289"/>
      <c r="Z81" s="289"/>
      <c r="AA81" s="289"/>
      <c r="AB81" s="35">
        <f ca="1">COUNTIFS(議事録兼フォロー表!$C:$D,DR情報!H81,議事録兼フォロー表!$AZ:$BA,DR情報!$AB$56,議事録兼フォロー表!$AX:$AY,INDEX(INDIRECT($H81),1))</f>
        <v>0</v>
      </c>
      <c r="AC81" s="140"/>
      <c r="AD81" s="35">
        <f ca="1">COUNTIFS(議事録兼フォロー表!$C:$D,DR情報!H81,議事録兼フォロー表!$AZ:$BA,DR情報!$AD$56,議事録兼フォロー表!$AX:$AY,INDEX(INDIRECT($H81),1))</f>
        <v>0</v>
      </c>
      <c r="AE81" s="140"/>
      <c r="AF81" s="35">
        <f ca="1">COUNTIFS(議事録兼フォロー表!$C:$D,DR情報!H81,議事録兼フォロー表!$AZ:$BA,DR情報!$AF$56,議事録兼フォロー表!$AX:$AY,INDEX(INDIRECT($H81),1))</f>
        <v>0</v>
      </c>
      <c r="AG81" s="140"/>
      <c r="AH81" s="35">
        <f ca="1">COUNTIFS(議事録兼フォロー表!$C:$D,DR情報!H81,議事録兼フォロー表!$AZ:$BA,DR情報!$AH$56,議事録兼フォロー表!$AX:$AY,INDEX(INDIRECT($H81),1))</f>
        <v>0</v>
      </c>
      <c r="AI81" s="140"/>
      <c r="AJ81" s="35">
        <f ca="1">COUNTIFS(議事録兼フォロー表!$C:$D,DR情報!H81,議事録兼フォロー表!$AZ:$BA,DR情報!$AJ$56,議事録兼フォロー表!$AX:$AY,INDEX(INDIRECT($H81),1))</f>
        <v>0</v>
      </c>
      <c r="AK81" s="140"/>
      <c r="AL81" s="31">
        <f ca="1">COUNTIFS(議事録兼フォロー表!$C:$D,DR情報!H81,議事録兼フォロー表!$AZ:$BA,DR情報!$AL$56,議事録兼フォロー表!$AX:$AY,INDEX(INDIRECT($H81),1))</f>
        <v>0</v>
      </c>
      <c r="AM81" s="140"/>
      <c r="AN81" s="31">
        <f ca="1">COUNTIFS(議事録兼フォロー表!$C:$D,DR情報!H81,議事録兼フォロー表!$AZ:$BA,DR情報!$AN$56,議事録兼フォロー表!$AX:$AY,INDEX(INDIRECT($H81),1))</f>
        <v>0</v>
      </c>
      <c r="AO81" s="137"/>
      <c r="AP81" s="8"/>
    </row>
    <row r="82" spans="2:42" ht="12" customHeight="1">
      <c r="B82" s="377"/>
      <c r="C82" s="67" t="s">
        <v>114</v>
      </c>
      <c r="D82" s="68"/>
      <c r="E82" s="68"/>
      <c r="F82" s="68"/>
      <c r="G82" s="69"/>
      <c r="H82" s="50" t="s">
        <v>115</v>
      </c>
      <c r="I82" s="35"/>
      <c r="J82" s="35"/>
      <c r="K82" s="35"/>
      <c r="L82" s="35"/>
      <c r="M82" s="35"/>
      <c r="N82" s="35"/>
      <c r="O82" s="35"/>
      <c r="P82" s="35"/>
      <c r="Q82" s="35"/>
      <c r="R82" s="46"/>
      <c r="S82" s="291">
        <v>61</v>
      </c>
      <c r="T82" s="291"/>
      <c r="U82" s="291"/>
      <c r="V82" s="31"/>
      <c r="W82" s="81">
        <f>COUNTIFS(議事録兼フォロー表!$C:$C,DR情報!H82,議事録兼フォロー表!$AX:$AX,"バグ")</f>
        <v>0</v>
      </c>
      <c r="X82" s="140"/>
      <c r="Y82" s="289"/>
      <c r="Z82" s="289"/>
      <c r="AA82" s="289"/>
      <c r="AB82" s="35">
        <f ca="1">COUNTIFS(議事録兼フォロー表!$C:$D,DR情報!H82,議事録兼フォロー表!$AZ:$BA,DR情報!$AB$56,議事録兼フォロー表!$AX:$AY,INDEX(INDIRECT($H82),1))</f>
        <v>0</v>
      </c>
      <c r="AC82" s="140"/>
      <c r="AD82" s="35">
        <f ca="1">COUNTIFS(議事録兼フォロー表!$C:$D,DR情報!H82,議事録兼フォロー表!$AZ:$BA,DR情報!$AD$56,議事録兼フォロー表!$AX:$AY,INDEX(INDIRECT($H82),1))</f>
        <v>0</v>
      </c>
      <c r="AE82" s="140"/>
      <c r="AF82" s="35">
        <f ca="1">COUNTIFS(議事録兼フォロー表!$C:$D,DR情報!H82,議事録兼フォロー表!$AZ:$BA,DR情報!$AF$56,議事録兼フォロー表!$AX:$AY,INDEX(INDIRECT($H82),1))</f>
        <v>0</v>
      </c>
      <c r="AG82" s="140"/>
      <c r="AH82" s="35">
        <f ca="1">COUNTIFS(議事録兼フォロー表!$C:$D,DR情報!H82,議事録兼フォロー表!$AZ:$BA,DR情報!$AH$56,議事録兼フォロー表!$AX:$AY,INDEX(INDIRECT($H82),1))</f>
        <v>0</v>
      </c>
      <c r="AI82" s="140"/>
      <c r="AJ82" s="35">
        <f ca="1">COUNTIFS(議事録兼フォロー表!$C:$D,DR情報!H82,議事録兼フォロー表!$AZ:$BA,DR情報!$AJ$56,議事録兼フォロー表!$AX:$AY,INDEX(INDIRECT($H82),1))</f>
        <v>0</v>
      </c>
      <c r="AK82" s="140"/>
      <c r="AL82" s="31">
        <f ca="1">COUNTIFS(議事録兼フォロー表!$C:$D,DR情報!H82,議事録兼フォロー表!$AZ:$BA,DR情報!$AL$56,議事録兼フォロー表!$AX:$AY,INDEX(INDIRECT($H82),1))</f>
        <v>0</v>
      </c>
      <c r="AM82" s="140"/>
      <c r="AN82" s="31">
        <f ca="1">COUNTIFS(議事録兼フォロー表!$C:$D,DR情報!H82,議事録兼フォロー表!$AZ:$BA,DR情報!$AN$56,議事録兼フォロー表!$AX:$AY,INDEX(INDIRECT($H82),1))</f>
        <v>0</v>
      </c>
      <c r="AO82" s="137"/>
      <c r="AP82" s="8"/>
    </row>
    <row r="83" spans="2:42" ht="12" customHeight="1">
      <c r="B83" s="377"/>
      <c r="C83" s="70"/>
      <c r="D83" s="71"/>
      <c r="E83" s="71"/>
      <c r="F83" s="71"/>
      <c r="G83" s="72"/>
      <c r="H83" s="50" t="s">
        <v>116</v>
      </c>
      <c r="I83" s="35"/>
      <c r="J83" s="35"/>
      <c r="K83" s="35"/>
      <c r="L83" s="35"/>
      <c r="M83" s="35"/>
      <c r="N83" s="35"/>
      <c r="O83" s="35"/>
      <c r="P83" s="35"/>
      <c r="Q83" s="35"/>
      <c r="R83" s="46"/>
      <c r="S83" s="291">
        <v>62</v>
      </c>
      <c r="T83" s="291"/>
      <c r="U83" s="291"/>
      <c r="V83" s="31"/>
      <c r="W83" s="81">
        <f>COUNTIFS(議事録兼フォロー表!$C:$C,DR情報!H83,議事録兼フォロー表!$AX:$AX,"バグ")</f>
        <v>0</v>
      </c>
      <c r="X83" s="140"/>
      <c r="Y83" s="289"/>
      <c r="Z83" s="289"/>
      <c r="AA83" s="289"/>
      <c r="AB83" s="35">
        <f ca="1">COUNTIFS(議事録兼フォロー表!$C:$D,DR情報!H83,議事録兼フォロー表!$AZ:$BA,DR情報!$AB$56,議事録兼フォロー表!$AX:$AY,INDEX(INDIRECT($H83),1))</f>
        <v>0</v>
      </c>
      <c r="AC83" s="140"/>
      <c r="AD83" s="35">
        <f ca="1">COUNTIFS(議事録兼フォロー表!$C:$D,DR情報!H83,議事録兼フォロー表!$AZ:$BA,DR情報!$AD$56,議事録兼フォロー表!$AX:$AY,INDEX(INDIRECT($H83),1))</f>
        <v>0</v>
      </c>
      <c r="AE83" s="140"/>
      <c r="AF83" s="35">
        <f ca="1">COUNTIFS(議事録兼フォロー表!$C:$D,DR情報!H83,議事録兼フォロー表!$AZ:$BA,DR情報!$AF$56,議事録兼フォロー表!$AX:$AY,INDEX(INDIRECT($H83),1))</f>
        <v>0</v>
      </c>
      <c r="AG83" s="140"/>
      <c r="AH83" s="35">
        <f ca="1">COUNTIFS(議事録兼フォロー表!$C:$D,DR情報!H83,議事録兼フォロー表!$AZ:$BA,DR情報!$AH$56,議事録兼フォロー表!$AX:$AY,INDEX(INDIRECT($H83),1))</f>
        <v>0</v>
      </c>
      <c r="AI83" s="140"/>
      <c r="AJ83" s="35">
        <f ca="1">COUNTIFS(議事録兼フォロー表!$C:$D,DR情報!H83,議事録兼フォロー表!$AZ:$BA,DR情報!$AJ$56,議事録兼フォロー表!$AX:$AY,INDEX(INDIRECT($H83),1))</f>
        <v>0</v>
      </c>
      <c r="AK83" s="140"/>
      <c r="AL83" s="31">
        <f ca="1">COUNTIFS(議事録兼フォロー表!$C:$D,DR情報!H83,議事録兼フォロー表!$AZ:$BA,DR情報!$AL$56,議事録兼フォロー表!$AX:$AY,INDEX(INDIRECT($H83),1))</f>
        <v>0</v>
      </c>
      <c r="AM83" s="140"/>
      <c r="AN83" s="31">
        <f ca="1">COUNTIFS(議事録兼フォロー表!$C:$D,DR情報!H83,議事録兼フォロー表!$AZ:$BA,DR情報!$AN$56,議事録兼フォロー表!$AX:$AY,INDEX(INDIRECT($H83),1))</f>
        <v>0</v>
      </c>
      <c r="AO83" s="137"/>
      <c r="AP83" s="8"/>
    </row>
    <row r="84" spans="2:42" ht="12" customHeight="1">
      <c r="B84" s="377"/>
      <c r="C84" s="70"/>
      <c r="D84" s="71"/>
      <c r="E84" s="71"/>
      <c r="F84" s="71"/>
      <c r="G84" s="72"/>
      <c r="H84" s="50" t="s">
        <v>117</v>
      </c>
      <c r="I84" s="35"/>
      <c r="J84" s="35"/>
      <c r="K84" s="35"/>
      <c r="L84" s="35"/>
      <c r="M84" s="35"/>
      <c r="N84" s="35"/>
      <c r="O84" s="35"/>
      <c r="P84" s="35"/>
      <c r="Q84" s="35"/>
      <c r="R84" s="46"/>
      <c r="S84" s="291">
        <v>63</v>
      </c>
      <c r="T84" s="291"/>
      <c r="U84" s="291"/>
      <c r="V84" s="289"/>
      <c r="W84" s="289"/>
      <c r="X84" s="289"/>
      <c r="Y84" s="31"/>
      <c r="Z84" s="35">
        <f>COUNTIFS(議事録兼フォロー表!$C:$C,DR情報!H84,議事録兼フォロー表!$AX:$AX,"変更")</f>
        <v>0</v>
      </c>
      <c r="AA84" s="140"/>
      <c r="AB84" s="35">
        <f ca="1">COUNTIFS(議事録兼フォロー表!$C:$D,DR情報!H84,議事録兼フォロー表!$AZ:$BA,DR情報!$AB$56,議事録兼フォロー表!$AX:$AY,INDEX(INDIRECT($H84),1))</f>
        <v>0</v>
      </c>
      <c r="AC84" s="140"/>
      <c r="AD84" s="35">
        <f ca="1">COUNTIFS(議事録兼フォロー表!$C:$D,DR情報!H84,議事録兼フォロー表!$AZ:$BA,DR情報!$AD$56,議事録兼フォロー表!$AX:$AY,INDEX(INDIRECT($H84),1))</f>
        <v>0</v>
      </c>
      <c r="AE84" s="140"/>
      <c r="AF84" s="35">
        <f ca="1">COUNTIFS(議事録兼フォロー表!$C:$D,DR情報!H84,議事録兼フォロー表!$AZ:$BA,DR情報!$AF$56,議事録兼フォロー表!$AX:$AY,INDEX(INDIRECT($H84),1))</f>
        <v>0</v>
      </c>
      <c r="AG84" s="140"/>
      <c r="AH84" s="35">
        <f ca="1">COUNTIFS(議事録兼フォロー表!$C:$D,DR情報!H84,議事録兼フォロー表!$AZ:$BA,DR情報!$AH$56,議事録兼フォロー表!$AX:$AY,INDEX(INDIRECT($H84),1))</f>
        <v>0</v>
      </c>
      <c r="AI84" s="140"/>
      <c r="AJ84" s="35">
        <f ca="1">COUNTIFS(議事録兼フォロー表!$C:$D,DR情報!H84,議事録兼フォロー表!$AZ:$BA,DR情報!$AJ$56,議事録兼フォロー表!$AX:$AY,INDEX(INDIRECT($H84),1))</f>
        <v>0</v>
      </c>
      <c r="AK84" s="140"/>
      <c r="AL84" s="31">
        <f ca="1">COUNTIFS(議事録兼フォロー表!$C:$D,DR情報!H84,議事録兼フォロー表!$AZ:$BA,DR情報!$AL$56,議事録兼フォロー表!$AX:$AY,INDEX(INDIRECT($H84),1))</f>
        <v>0</v>
      </c>
      <c r="AM84" s="140"/>
      <c r="AN84" s="31">
        <f ca="1">COUNTIFS(議事録兼フォロー表!$C:$D,DR情報!H84,議事録兼フォロー表!$AZ:$BA,DR情報!$AN$56,議事録兼フォロー表!$AX:$AY,INDEX(INDIRECT($H84),1))</f>
        <v>0</v>
      </c>
      <c r="AO84" s="137"/>
      <c r="AP84" s="8"/>
    </row>
    <row r="85" spans="2:42" ht="12" customHeight="1">
      <c r="B85" s="377"/>
      <c r="C85" s="70"/>
      <c r="D85" s="71"/>
      <c r="E85" s="71"/>
      <c r="F85" s="71"/>
      <c r="G85" s="72"/>
      <c r="H85" s="50" t="s">
        <v>118</v>
      </c>
      <c r="I85" s="35"/>
      <c r="J85" s="35"/>
      <c r="K85" s="35"/>
      <c r="L85" s="35"/>
      <c r="M85" s="35"/>
      <c r="N85" s="35"/>
      <c r="O85" s="35"/>
      <c r="P85" s="35"/>
      <c r="Q85" s="35"/>
      <c r="R85" s="46"/>
      <c r="S85" s="349" t="s">
        <v>119</v>
      </c>
      <c r="T85" s="291"/>
      <c r="U85" s="291"/>
      <c r="V85" s="289"/>
      <c r="W85" s="289"/>
      <c r="X85" s="289"/>
      <c r="Y85" s="31"/>
      <c r="Z85" s="35">
        <f>COUNTIFS(議事録兼フォロー表!$C:$C,DR情報!H85,議事録兼フォロー表!$AX:$AX,"変更")</f>
        <v>0</v>
      </c>
      <c r="AA85" s="140"/>
      <c r="AB85" s="35">
        <f ca="1">COUNTIFS(議事録兼フォロー表!$C:$D,DR情報!H85,議事録兼フォロー表!$AZ:$BA,DR情報!$AB$56,議事録兼フォロー表!$AX:$AY,INDEX(INDIRECT($H85),1))</f>
        <v>0</v>
      </c>
      <c r="AC85" s="140"/>
      <c r="AD85" s="35">
        <f ca="1">COUNTIFS(議事録兼フォロー表!$C:$D,DR情報!H85,議事録兼フォロー表!$AZ:$BA,DR情報!$AD$56,議事録兼フォロー表!$AX:$AY,INDEX(INDIRECT($H85),1))</f>
        <v>0</v>
      </c>
      <c r="AE85" s="140"/>
      <c r="AF85" s="35">
        <f ca="1">COUNTIFS(議事録兼フォロー表!$C:$D,DR情報!H85,議事録兼フォロー表!$AZ:$BA,DR情報!$AF$56,議事録兼フォロー表!$AX:$AY,INDEX(INDIRECT($H85),1))</f>
        <v>0</v>
      </c>
      <c r="AG85" s="140"/>
      <c r="AH85" s="35">
        <f ca="1">COUNTIFS(議事録兼フォロー表!$C:$D,DR情報!H85,議事録兼フォロー表!$AZ:$BA,DR情報!$AH$56,議事録兼フォロー表!$AX:$AY,INDEX(INDIRECT($H85),1))</f>
        <v>0</v>
      </c>
      <c r="AI85" s="140"/>
      <c r="AJ85" s="35">
        <f ca="1">COUNTIFS(議事録兼フォロー表!$C:$D,DR情報!H85,議事録兼フォロー表!$AZ:$BA,DR情報!$AJ$56,議事録兼フォロー表!$AX:$AY,INDEX(INDIRECT($H85),1))</f>
        <v>0</v>
      </c>
      <c r="AK85" s="140"/>
      <c r="AL85" s="31">
        <f ca="1">COUNTIFS(議事録兼フォロー表!$C:$D,DR情報!H85,議事録兼フォロー表!$AZ:$BA,DR情報!$AL$56,議事録兼フォロー表!$AX:$AY,INDEX(INDIRECT($H85),1))</f>
        <v>0</v>
      </c>
      <c r="AM85" s="140"/>
      <c r="AN85" s="31">
        <f ca="1">COUNTIFS(議事録兼フォロー表!$C:$D,DR情報!H85,議事録兼フォロー表!$AZ:$BA,DR情報!$AN$56,議事録兼フォロー表!$AX:$AY,INDEX(INDIRECT($H85),1))</f>
        <v>0</v>
      </c>
      <c r="AO85" s="137"/>
      <c r="AP85" s="8"/>
    </row>
    <row r="86" spans="2:42" ht="12" customHeight="1">
      <c r="B86" s="377"/>
      <c r="C86" s="70"/>
      <c r="D86" s="71"/>
      <c r="E86" s="71"/>
      <c r="F86" s="71"/>
      <c r="G86" s="72"/>
      <c r="H86" s="50" t="s">
        <v>120</v>
      </c>
      <c r="I86" s="35"/>
      <c r="J86" s="35"/>
      <c r="K86" s="35"/>
      <c r="L86" s="35"/>
      <c r="M86" s="35"/>
      <c r="N86" s="35"/>
      <c r="O86" s="35"/>
      <c r="P86" s="35"/>
      <c r="Q86" s="35"/>
      <c r="R86" s="46"/>
      <c r="S86" s="349" t="s">
        <v>121</v>
      </c>
      <c r="T86" s="291"/>
      <c r="U86" s="291"/>
      <c r="V86" s="289"/>
      <c r="W86" s="289"/>
      <c r="X86" s="289"/>
      <c r="Y86" s="31"/>
      <c r="Z86" s="35">
        <f>COUNTIFS(議事録兼フォロー表!$C:$C,DR情報!H86,議事録兼フォロー表!$AX:$AX,"変更")</f>
        <v>0</v>
      </c>
      <c r="AA86" s="140"/>
      <c r="AB86" s="35">
        <f ca="1">COUNTIFS(議事録兼フォロー表!$C:$D,DR情報!H86,議事録兼フォロー表!$AZ:$BA,DR情報!$AB$56,議事録兼フォロー表!$AX:$AY,INDEX(INDIRECT($H86),1))</f>
        <v>0</v>
      </c>
      <c r="AC86" s="140"/>
      <c r="AD86" s="35">
        <f ca="1">COUNTIFS(議事録兼フォロー表!$C:$D,DR情報!H86,議事録兼フォロー表!$AZ:$BA,DR情報!$AD$56,議事録兼フォロー表!$AX:$AY,INDEX(INDIRECT($H86),1))</f>
        <v>0</v>
      </c>
      <c r="AE86" s="140"/>
      <c r="AF86" s="35">
        <f ca="1">COUNTIFS(議事録兼フォロー表!$C:$D,DR情報!H86,議事録兼フォロー表!$AZ:$BA,DR情報!$AF$56,議事録兼フォロー表!$AX:$AY,INDEX(INDIRECT($H86),1))</f>
        <v>0</v>
      </c>
      <c r="AG86" s="140"/>
      <c r="AH86" s="35">
        <f ca="1">COUNTIFS(議事録兼フォロー表!$C:$D,DR情報!H86,議事録兼フォロー表!$AZ:$BA,DR情報!$AH$56,議事録兼フォロー表!$AX:$AY,INDEX(INDIRECT($H86),1))</f>
        <v>0</v>
      </c>
      <c r="AI86" s="140"/>
      <c r="AJ86" s="35">
        <f ca="1">COUNTIFS(議事録兼フォロー表!$C:$D,DR情報!H86,議事録兼フォロー表!$AZ:$BA,DR情報!$AJ$56,議事録兼フォロー表!$AX:$AY,INDEX(INDIRECT($H86),1))</f>
        <v>0</v>
      </c>
      <c r="AK86" s="140"/>
      <c r="AL86" s="31">
        <f ca="1">COUNTIFS(議事録兼フォロー表!$C:$D,DR情報!H86,議事録兼フォロー表!$AZ:$BA,DR情報!$AL$56,議事録兼フォロー表!$AX:$AY,INDEX(INDIRECT($H86),1))</f>
        <v>0</v>
      </c>
      <c r="AM86" s="140"/>
      <c r="AN86" s="31">
        <f ca="1">COUNTIFS(議事録兼フォロー表!$C:$D,DR情報!H86,議事録兼フォロー表!$AZ:$BA,DR情報!$AN$56,議事録兼フォロー表!$AX:$AY,INDEX(INDIRECT($H86),1))</f>
        <v>0</v>
      </c>
      <c r="AO86" s="137"/>
      <c r="AP86" s="8"/>
    </row>
    <row r="87" spans="2:42" ht="12.75" customHeight="1" thickBot="1">
      <c r="B87" s="378"/>
      <c r="C87" s="73"/>
      <c r="D87" s="74"/>
      <c r="E87" s="74"/>
      <c r="F87" s="74"/>
      <c r="G87" s="75"/>
      <c r="H87" s="51" t="s">
        <v>122</v>
      </c>
      <c r="I87" s="47"/>
      <c r="J87" s="47"/>
      <c r="K87" s="47"/>
      <c r="L87" s="47"/>
      <c r="M87" s="47"/>
      <c r="N87" s="47"/>
      <c r="O87" s="47"/>
      <c r="P87" s="47"/>
      <c r="Q87" s="47"/>
      <c r="R87" s="48"/>
      <c r="S87" s="359" t="s">
        <v>123</v>
      </c>
      <c r="T87" s="360"/>
      <c r="U87" s="360"/>
      <c r="V87" s="361"/>
      <c r="W87" s="361"/>
      <c r="X87" s="361"/>
      <c r="Y87" s="76"/>
      <c r="Z87" s="47">
        <f>COUNTIFS(議事録兼フォロー表!$C:$C,DR情報!H87,議事録兼フォロー表!$AX:$AX,"変更")</f>
        <v>0</v>
      </c>
      <c r="AA87" s="140"/>
      <c r="AB87" s="76">
        <f ca="1">COUNTIFS(議事録兼フォロー表!$C:$D,DR情報!H87,議事録兼フォロー表!$AZ:$BA,DR情報!$AB$56,議事録兼フォロー表!$AX:$AY,INDEX(INDIRECT($H87),1))</f>
        <v>0</v>
      </c>
      <c r="AC87" s="141"/>
      <c r="AD87" s="47">
        <f ca="1">COUNTIFS(議事録兼フォロー表!$C:$D,DR情報!H87,議事録兼フォロー表!$AZ:$BA,DR情報!$AD$56,議事録兼フォロー表!$AX:$AY,INDEX(INDIRECT($H87),1))</f>
        <v>0</v>
      </c>
      <c r="AE87" s="141"/>
      <c r="AF87" s="47">
        <f ca="1">COUNTIFS(議事録兼フォロー表!$C:$D,DR情報!H87,議事録兼フォロー表!$AZ:$BA,DR情報!$AF$56,議事録兼フォロー表!$AX:$AY,INDEX(INDIRECT($H87),1))</f>
        <v>0</v>
      </c>
      <c r="AG87" s="141"/>
      <c r="AH87" s="47">
        <f ca="1">COUNTIFS(議事録兼フォロー表!$C:$D,DR情報!H87,議事録兼フォロー表!$AZ:$BA,DR情報!$AH$56,議事録兼フォロー表!$AX:$AY,INDEX(INDIRECT($H87),1))</f>
        <v>0</v>
      </c>
      <c r="AI87" s="141"/>
      <c r="AJ87" s="47">
        <f ca="1">COUNTIFS(議事録兼フォロー表!$C:$D,DR情報!H87,議事録兼フォロー表!$AZ:$BA,DR情報!$AJ$56,議事録兼フォロー表!$AX:$AY,INDEX(INDIRECT($H87),1))</f>
        <v>0</v>
      </c>
      <c r="AK87" s="141"/>
      <c r="AL87" s="76">
        <f ca="1">COUNTIFS(議事録兼フォロー表!$C:$D,DR情報!H87,議事録兼フォロー表!$AZ:$BA,DR情報!$AL$56,議事録兼フォロー表!$AX:$AY,INDEX(INDIRECT($H87),1))</f>
        <v>0</v>
      </c>
      <c r="AM87" s="141"/>
      <c r="AN87" s="76">
        <f ca="1">COUNTIFS(議事録兼フォロー表!$C:$D,DR情報!H87,議事録兼フォロー表!$AZ:$BA,DR情報!$AN$56,議事録兼フォロー表!$AX:$AY,INDEX(INDIRECT($H87),1))</f>
        <v>0</v>
      </c>
      <c r="AO87" s="138"/>
      <c r="AP87" s="8"/>
    </row>
    <row r="88" spans="2:42" ht="24" customHeight="1" thickTop="1" thickBot="1">
      <c r="B88" s="372" t="s">
        <v>124</v>
      </c>
      <c r="C88" s="373"/>
      <c r="D88" s="373"/>
      <c r="E88" s="373"/>
      <c r="F88" s="373"/>
      <c r="G88" s="374"/>
      <c r="H88" s="375" t="s">
        <v>125</v>
      </c>
      <c r="I88" s="373"/>
      <c r="J88" s="373"/>
      <c r="K88" s="373"/>
      <c r="L88" s="373"/>
      <c r="M88" s="373"/>
      <c r="N88" s="373"/>
      <c r="O88" s="373"/>
      <c r="P88" s="373"/>
      <c r="Q88" s="373"/>
      <c r="R88" s="374"/>
      <c r="S88" s="375" t="s">
        <v>125</v>
      </c>
      <c r="T88" s="373"/>
      <c r="U88" s="374"/>
      <c r="V88" s="33"/>
      <c r="W88" s="34">
        <f>W57+W58+W61+W68+W69+W70+W71+W72+W74+W75+W77+W78+W79+W80+W81+W82+W83</f>
        <v>0</v>
      </c>
      <c r="X88" s="36"/>
      <c r="Y88" s="33"/>
      <c r="Z88" s="34">
        <f>Z59+Z60+Z62+Z63+Z64+Z65+Z66+Z67+Z73+Z76+Z84+Z85+Z86+Z87</f>
        <v>0</v>
      </c>
      <c r="AA88" s="113"/>
      <c r="AB88" s="32">
        <f t="shared" ref="AB88:AN88" ca="1" si="0">SUM(AB57:AB87)</f>
        <v>0</v>
      </c>
      <c r="AC88" s="147"/>
      <c r="AD88" s="32">
        <f t="shared" ca="1" si="0"/>
        <v>0</v>
      </c>
      <c r="AE88" s="143"/>
      <c r="AF88" s="32">
        <f t="shared" ca="1" si="0"/>
        <v>0</v>
      </c>
      <c r="AG88" s="143"/>
      <c r="AH88" s="32">
        <f t="shared" ca="1" si="0"/>
        <v>0</v>
      </c>
      <c r="AI88" s="143"/>
      <c r="AJ88" s="32">
        <f t="shared" ca="1" si="0"/>
        <v>0</v>
      </c>
      <c r="AK88" s="142"/>
      <c r="AL88" s="32">
        <f ca="1">SUM(AL57:AL87)</f>
        <v>0</v>
      </c>
      <c r="AM88" s="142"/>
      <c r="AN88" s="32">
        <f t="shared" ca="1" si="0"/>
        <v>0</v>
      </c>
      <c r="AO88" s="139"/>
    </row>
    <row r="89" spans="2:42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1" spans="2:42">
      <c r="D91" s="368"/>
      <c r="E91" s="369"/>
      <c r="F91" s="369"/>
      <c r="G91" s="369"/>
      <c r="H91" s="369"/>
      <c r="I91" s="369"/>
      <c r="J91" s="369"/>
      <c r="K91" s="369"/>
      <c r="L91" s="369"/>
      <c r="M91" s="369"/>
      <c r="N91" s="369"/>
      <c r="O91" s="369"/>
      <c r="P91" s="369"/>
      <c r="Q91" s="369"/>
      <c r="R91" s="369"/>
      <c r="S91" s="369"/>
      <c r="T91" s="369"/>
      <c r="U91" s="369"/>
      <c r="V91" s="369"/>
      <c r="W91" s="369"/>
      <c r="X91" s="369"/>
      <c r="Y91" s="369"/>
      <c r="Z91" s="369"/>
      <c r="AA91" s="369"/>
      <c r="AB91" s="369"/>
      <c r="AC91" s="369"/>
      <c r="AD91" s="369"/>
      <c r="AE91" s="369"/>
      <c r="AF91" s="369"/>
      <c r="AG91" s="369"/>
      <c r="AH91" s="369"/>
      <c r="AI91" s="369"/>
      <c r="AJ91" s="369"/>
      <c r="AK91" s="369"/>
      <c r="AL91" s="369"/>
      <c r="AM91" s="369"/>
      <c r="AN91" s="369"/>
      <c r="AO91" s="369"/>
    </row>
    <row r="92" spans="2:42">
      <c r="D92" s="368"/>
      <c r="E92" s="369"/>
      <c r="F92" s="369"/>
      <c r="G92" s="369"/>
      <c r="H92" s="369"/>
      <c r="I92" s="369"/>
      <c r="J92" s="369"/>
      <c r="K92" s="369"/>
      <c r="L92" s="369"/>
      <c r="M92" s="369"/>
      <c r="N92" s="369"/>
      <c r="O92" s="369"/>
      <c r="P92" s="369"/>
      <c r="Q92" s="369"/>
      <c r="R92" s="369"/>
      <c r="S92" s="369"/>
      <c r="T92" s="369"/>
      <c r="U92" s="369"/>
      <c r="V92" s="369"/>
      <c r="W92" s="369"/>
      <c r="X92" s="369"/>
      <c r="Y92" s="369"/>
      <c r="Z92" s="369"/>
      <c r="AA92" s="369"/>
      <c r="AB92" s="369"/>
      <c r="AC92" s="369"/>
      <c r="AD92" s="369"/>
      <c r="AE92" s="369"/>
      <c r="AF92" s="369"/>
      <c r="AG92" s="369"/>
      <c r="AH92" s="369"/>
      <c r="AI92" s="369"/>
      <c r="AJ92" s="369"/>
      <c r="AK92" s="369"/>
      <c r="AL92" s="369"/>
      <c r="AM92" s="369"/>
      <c r="AN92" s="369"/>
      <c r="AO92" s="369"/>
    </row>
    <row r="105" spans="2:17" ht="12.6" thickBot="1"/>
    <row r="106" spans="2:17">
      <c r="B106" s="104" t="s">
        <v>126</v>
      </c>
      <c r="C106" s="103"/>
      <c r="D106" s="103"/>
      <c r="E106" s="103"/>
      <c r="F106" s="103" t="s">
        <v>127</v>
      </c>
      <c r="G106" s="103"/>
      <c r="H106" s="102" t="s">
        <v>128</v>
      </c>
      <c r="I106" s="103"/>
      <c r="J106" s="103"/>
      <c r="K106" s="103"/>
      <c r="L106" s="103"/>
      <c r="M106" s="102" t="s">
        <v>129</v>
      </c>
      <c r="N106" s="103"/>
      <c r="O106" s="103"/>
      <c r="P106" s="103"/>
      <c r="Q106" s="105"/>
    </row>
    <row r="107" spans="2:17">
      <c r="B107" s="8" t="s">
        <v>130</v>
      </c>
      <c r="F107" s="1" t="s">
        <v>131</v>
      </c>
      <c r="H107" s="101">
        <f>0.6*$D$47</f>
        <v>0</v>
      </c>
      <c r="M107" s="370">
        <v>0</v>
      </c>
      <c r="N107" s="371"/>
      <c r="Q107" s="9"/>
    </row>
    <row r="108" spans="2:17">
      <c r="B108" s="8" t="s">
        <v>132</v>
      </c>
      <c r="F108" s="1" t="s">
        <v>133</v>
      </c>
      <c r="H108" s="101">
        <f>0.6*$D$47</f>
        <v>0</v>
      </c>
      <c r="M108" s="366">
        <v>0</v>
      </c>
      <c r="N108" s="367"/>
      <c r="Q108" s="9"/>
    </row>
    <row r="109" spans="2:17">
      <c r="B109" s="8" t="s">
        <v>134</v>
      </c>
      <c r="F109" s="1" t="s">
        <v>133</v>
      </c>
      <c r="H109" s="101">
        <f>0.6*$D$47</f>
        <v>0</v>
      </c>
      <c r="M109" s="366">
        <v>0</v>
      </c>
      <c r="N109" s="367"/>
      <c r="Q109" s="9"/>
    </row>
    <row r="110" spans="2:17">
      <c r="B110" s="8" t="s">
        <v>135</v>
      </c>
      <c r="F110" s="1" t="s">
        <v>133</v>
      </c>
      <c r="H110" s="101">
        <f>0.6*$D$47</f>
        <v>0</v>
      </c>
      <c r="M110" s="366">
        <f>0.27615*$D$47</f>
        <v>0</v>
      </c>
      <c r="N110" s="367"/>
      <c r="Q110" s="9"/>
    </row>
    <row r="111" spans="2:17">
      <c r="B111" s="8" t="s">
        <v>136</v>
      </c>
      <c r="F111" s="1" t="s">
        <v>131</v>
      </c>
      <c r="H111" s="101">
        <f>5.87*$D$47</f>
        <v>0</v>
      </c>
      <c r="M111" s="366">
        <f>2.98*$D$47</f>
        <v>0</v>
      </c>
      <c r="N111" s="367"/>
      <c r="Q111" s="9"/>
    </row>
    <row r="112" spans="2:17">
      <c r="B112" s="8" t="s">
        <v>137</v>
      </c>
      <c r="F112" s="1" t="s">
        <v>51</v>
      </c>
      <c r="H112" s="101" t="s">
        <v>125</v>
      </c>
      <c r="M112" s="362" t="s">
        <v>125</v>
      </c>
      <c r="N112" s="363"/>
      <c r="Q112" s="9"/>
    </row>
    <row r="113" spans="2:17">
      <c r="B113" s="8" t="s">
        <v>138</v>
      </c>
      <c r="F113" s="1" t="s">
        <v>51</v>
      </c>
      <c r="H113" s="101" t="s">
        <v>125</v>
      </c>
      <c r="M113" s="362" t="s">
        <v>125</v>
      </c>
      <c r="N113" s="363"/>
      <c r="Q113" s="9"/>
    </row>
    <row r="114" spans="2:17">
      <c r="B114" s="8" t="s">
        <v>139</v>
      </c>
      <c r="F114" s="1" t="s">
        <v>51</v>
      </c>
      <c r="H114" s="101" t="s">
        <v>125</v>
      </c>
      <c r="M114" s="362" t="s">
        <v>125</v>
      </c>
      <c r="N114" s="363"/>
      <c r="Q114" s="9"/>
    </row>
    <row r="115" spans="2:17">
      <c r="B115" s="8" t="s">
        <v>140</v>
      </c>
      <c r="F115" s="1" t="s">
        <v>51</v>
      </c>
      <c r="H115" s="101" t="s">
        <v>125</v>
      </c>
      <c r="M115" s="362" t="s">
        <v>125</v>
      </c>
      <c r="N115" s="363"/>
      <c r="Q115" s="9"/>
    </row>
    <row r="116" spans="2:17">
      <c r="B116" s="8" t="s">
        <v>141</v>
      </c>
      <c r="F116" s="1" t="s">
        <v>51</v>
      </c>
      <c r="H116" s="101" t="s">
        <v>125</v>
      </c>
      <c r="M116" s="362" t="s">
        <v>125</v>
      </c>
      <c r="N116" s="363"/>
      <c r="Q116" s="9"/>
    </row>
    <row r="117" spans="2:17" ht="14.25" customHeight="1" thickBot="1">
      <c r="B117" s="10" t="s">
        <v>142</v>
      </c>
      <c r="C117" s="11"/>
      <c r="D117" s="11"/>
      <c r="E117" s="11"/>
      <c r="F117" s="11" t="s">
        <v>51</v>
      </c>
      <c r="G117" s="11"/>
      <c r="H117" s="106" t="s">
        <v>125</v>
      </c>
      <c r="I117" s="11"/>
      <c r="J117" s="11"/>
      <c r="K117" s="11"/>
      <c r="L117" s="11"/>
      <c r="M117" s="364" t="s">
        <v>125</v>
      </c>
      <c r="N117" s="365"/>
      <c r="O117" s="11"/>
      <c r="P117" s="11"/>
      <c r="Q117" s="12"/>
    </row>
  </sheetData>
  <mergeCells count="193">
    <mergeCell ref="AC40:AN40"/>
    <mergeCell ref="B26:F26"/>
    <mergeCell ref="AE1:AO1"/>
    <mergeCell ref="R3:U3"/>
    <mergeCell ref="V3:Y3"/>
    <mergeCell ref="Z3:AC3"/>
    <mergeCell ref="AD3:AG3"/>
    <mergeCell ref="B14:V14"/>
    <mergeCell ref="W14:AA14"/>
    <mergeCell ref="AB14:AF14"/>
    <mergeCell ref="AH3:AK3"/>
    <mergeCell ref="R2:AC2"/>
    <mergeCell ref="AD2:AO2"/>
    <mergeCell ref="AL3:AO3"/>
    <mergeCell ref="AH4:AK6"/>
    <mergeCell ref="AL4:AO6"/>
    <mergeCell ref="R7:AC7"/>
    <mergeCell ref="AD7:AO7"/>
    <mergeCell ref="R8:U8"/>
    <mergeCell ref="V8:Y8"/>
    <mergeCell ref="Z8:AC8"/>
    <mergeCell ref="AD8:AG8"/>
    <mergeCell ref="AH8:AK8"/>
    <mergeCell ref="AL8:AO8"/>
    <mergeCell ref="R9:U11"/>
    <mergeCell ref="AD9:AG11"/>
    <mergeCell ref="V9:Y11"/>
    <mergeCell ref="Z9:AC11"/>
    <mergeCell ref="AD12:AO12"/>
    <mergeCell ref="R12:AC12"/>
    <mergeCell ref="AK15:AO17"/>
    <mergeCell ref="AG15:AJ17"/>
    <mergeCell ref="AG14:AJ14"/>
    <mergeCell ref="AK14:AO14"/>
    <mergeCell ref="AH9:AK11"/>
    <mergeCell ref="AL9:AO11"/>
    <mergeCell ref="B17:V17"/>
    <mergeCell ref="W17:AA17"/>
    <mergeCell ref="AB17:AF17"/>
    <mergeCell ref="B29:F29"/>
    <mergeCell ref="B32:AO32"/>
    <mergeCell ref="Y46:AF46"/>
    <mergeCell ref="AG46:AO46"/>
    <mergeCell ref="B52:F53"/>
    <mergeCell ref="G52:L52"/>
    <mergeCell ref="L48:N48"/>
    <mergeCell ref="O48:P48"/>
    <mergeCell ref="D47:F47"/>
    <mergeCell ref="G47:H47"/>
    <mergeCell ref="M52:AO52"/>
    <mergeCell ref="G53:L53"/>
    <mergeCell ref="M53:AO53"/>
    <mergeCell ref="AE47:AF47"/>
    <mergeCell ref="V47:W47"/>
    <mergeCell ref="AG47:AO48"/>
    <mergeCell ref="R47:S47"/>
    <mergeCell ref="B46:I46"/>
    <mergeCell ref="J46:Q46"/>
    <mergeCell ref="B47:C47"/>
    <mergeCell ref="J47:K47"/>
    <mergeCell ref="L47:N47"/>
    <mergeCell ref="O47:P47"/>
    <mergeCell ref="B33:AO36"/>
    <mergeCell ref="AD56:AE56"/>
    <mergeCell ref="AF56:AG56"/>
    <mergeCell ref="B20:AA20"/>
    <mergeCell ref="B31:F31"/>
    <mergeCell ref="B21:AA24"/>
    <mergeCell ref="T47:U47"/>
    <mergeCell ref="R46:X46"/>
    <mergeCell ref="Y47:AA48"/>
    <mergeCell ref="R48:S48"/>
    <mergeCell ref="B50:F51"/>
    <mergeCell ref="G50:L50"/>
    <mergeCell ref="M50:AO50"/>
    <mergeCell ref="G51:L51"/>
    <mergeCell ref="M51:AO51"/>
    <mergeCell ref="D48:F48"/>
    <mergeCell ref="G48:H48"/>
    <mergeCell ref="B48:C48"/>
    <mergeCell ref="J48:K48"/>
    <mergeCell ref="AE48:AF48"/>
    <mergeCell ref="V48:W48"/>
    <mergeCell ref="B30:F30"/>
    <mergeCell ref="AH56:AI56"/>
    <mergeCell ref="AJ56:AK56"/>
    <mergeCell ref="AL56:AM56"/>
    <mergeCell ref="B88:G88"/>
    <mergeCell ref="H88:R88"/>
    <mergeCell ref="S88:U88"/>
    <mergeCell ref="S83:U83"/>
    <mergeCell ref="Y83:AA83"/>
    <mergeCell ref="S84:U84"/>
    <mergeCell ref="V84:X84"/>
    <mergeCell ref="S85:U85"/>
    <mergeCell ref="V85:X85"/>
    <mergeCell ref="B56:B87"/>
    <mergeCell ref="C56:G56"/>
    <mergeCell ref="H56:R56"/>
    <mergeCell ref="S56:U56"/>
    <mergeCell ref="V56:X56"/>
    <mergeCell ref="Y56:AA56"/>
    <mergeCell ref="S57:U57"/>
    <mergeCell ref="Y57:AA57"/>
    <mergeCell ref="S58:U58"/>
    <mergeCell ref="Y58:AA58"/>
    <mergeCell ref="S62:U62"/>
    <mergeCell ref="V62:X62"/>
    <mergeCell ref="S79:U79"/>
    <mergeCell ref="Y79:AA79"/>
    <mergeCell ref="S74:U74"/>
    <mergeCell ref="M112:N112"/>
    <mergeCell ref="M113:N113"/>
    <mergeCell ref="M114:N114"/>
    <mergeCell ref="M115:N115"/>
    <mergeCell ref="M116:N116"/>
    <mergeCell ref="M117:N117"/>
    <mergeCell ref="M109:N109"/>
    <mergeCell ref="D91:AO91"/>
    <mergeCell ref="D92:AO92"/>
    <mergeCell ref="M107:N107"/>
    <mergeCell ref="M110:N110"/>
    <mergeCell ref="M111:N111"/>
    <mergeCell ref="M108:N108"/>
    <mergeCell ref="S86:U86"/>
    <mergeCell ref="V86:X86"/>
    <mergeCell ref="S87:U87"/>
    <mergeCell ref="V87:X87"/>
    <mergeCell ref="S80:U80"/>
    <mergeCell ref="Y80:AA80"/>
    <mergeCell ref="S81:U81"/>
    <mergeCell ref="Y81:AA81"/>
    <mergeCell ref="S82:U82"/>
    <mergeCell ref="Y82:AA82"/>
    <mergeCell ref="AN56:AO56"/>
    <mergeCell ref="AB55:AO55"/>
    <mergeCell ref="Y74:AA74"/>
    <mergeCell ref="B25:F25"/>
    <mergeCell ref="B27:F27"/>
    <mergeCell ref="B28:F28"/>
    <mergeCell ref="S63:U63"/>
    <mergeCell ref="V63:X63"/>
    <mergeCell ref="S64:U64"/>
    <mergeCell ref="V64:X64"/>
    <mergeCell ref="S71:U71"/>
    <mergeCell ref="Y71:AA71"/>
    <mergeCell ref="S72:U72"/>
    <mergeCell ref="S65:U65"/>
    <mergeCell ref="V65:X65"/>
    <mergeCell ref="S66:U66"/>
    <mergeCell ref="V66:X66"/>
    <mergeCell ref="S67:U67"/>
    <mergeCell ref="V67:X67"/>
    <mergeCell ref="S61:U61"/>
    <mergeCell ref="Y61:AA61"/>
    <mergeCell ref="S68:U68"/>
    <mergeCell ref="Y68:AA68"/>
    <mergeCell ref="S69:U69"/>
    <mergeCell ref="S76:U76"/>
    <mergeCell ref="V76:X76"/>
    <mergeCell ref="S77:U77"/>
    <mergeCell ref="Y77:AA77"/>
    <mergeCell ref="S78:U78"/>
    <mergeCell ref="Y78:AA78"/>
    <mergeCell ref="S75:U75"/>
    <mergeCell ref="Y75:AA75"/>
    <mergeCell ref="Y72:AA72"/>
    <mergeCell ref="S73:U73"/>
    <mergeCell ref="V73:X73"/>
    <mergeCell ref="V1:AA1"/>
    <mergeCell ref="AB56:AC56"/>
    <mergeCell ref="Y69:AA69"/>
    <mergeCell ref="S70:U70"/>
    <mergeCell ref="Y70:AA70"/>
    <mergeCell ref="S59:U59"/>
    <mergeCell ref="V59:X59"/>
    <mergeCell ref="S60:U60"/>
    <mergeCell ref="V60:X60"/>
    <mergeCell ref="T48:U48"/>
    <mergeCell ref="AB47:AD48"/>
    <mergeCell ref="B18:V19"/>
    <mergeCell ref="W18:AA18"/>
    <mergeCell ref="W19:AA19"/>
    <mergeCell ref="AB18:AO31"/>
    <mergeCell ref="R4:U6"/>
    <mergeCell ref="V4:Y6"/>
    <mergeCell ref="Z4:AC6"/>
    <mergeCell ref="AD4:AG6"/>
    <mergeCell ref="B15:V16"/>
    <mergeCell ref="W15:AA15"/>
    <mergeCell ref="AB15:AF15"/>
    <mergeCell ref="W16:AA16"/>
    <mergeCell ref="AB16:AF16"/>
  </mergeCells>
  <phoneticPr fontId="3"/>
  <conditionalFormatting sqref="B18:V19">
    <cfRule type="expression" dxfId="146" priority="171">
      <formula>$B$18=""</formula>
    </cfRule>
  </conditionalFormatting>
  <conditionalFormatting sqref="B21:AA24">
    <cfRule type="expression" dxfId="145" priority="167">
      <formula>$B$21=""</formula>
    </cfRule>
  </conditionalFormatting>
  <conditionalFormatting sqref="B33:AO36">
    <cfRule type="expression" dxfId="144" priority="162">
      <formula>$B$33=""</formula>
    </cfRule>
  </conditionalFormatting>
  <conditionalFormatting sqref="B50:AO53">
    <cfRule type="expression" dxfId="143" priority="184">
      <formula>IF($AB$15="MK_DR",FALSE,TRUE)</formula>
    </cfRule>
  </conditionalFormatting>
  <conditionalFormatting sqref="D47:F47">
    <cfRule type="expression" dxfId="142" priority="154">
      <formula>$D$47&gt;0</formula>
    </cfRule>
  </conditionalFormatting>
  <conditionalFormatting sqref="D48:F48">
    <cfRule type="expression" dxfId="141" priority="151">
      <formula>$D$48&gt;0</formula>
    </cfRule>
  </conditionalFormatting>
  <conditionalFormatting sqref="G25:G28">
    <cfRule type="expression" dxfId="140" priority="19">
      <formula>IF(AND($G$25="□",$G$26="□",$G$27="□",$G$28="□"),1,0)</formula>
    </cfRule>
  </conditionalFormatting>
  <conditionalFormatting sqref="G28">
    <cfRule type="expression" dxfId="139" priority="20">
      <formula>$G$31=$N$37</formula>
    </cfRule>
  </conditionalFormatting>
  <conditionalFormatting sqref="G29">
    <cfRule type="expression" dxfId="138" priority="30">
      <formula>$G$29=$N$37</formula>
    </cfRule>
  </conditionalFormatting>
  <conditionalFormatting sqref="G30">
    <cfRule type="expression" dxfId="137" priority="9">
      <formula>IF(AND($AB$15="MK_DR",$G$30="□"),1,0)</formula>
    </cfRule>
  </conditionalFormatting>
  <conditionalFormatting sqref="G31">
    <cfRule type="expression" dxfId="136" priority="10">
      <formula>IF(AND($AB$15="MK_DR",$G$31="□"),1,0)</formula>
    </cfRule>
  </conditionalFormatting>
  <conditionalFormatting sqref="G47:H47">
    <cfRule type="expression" dxfId="135" priority="153">
      <formula>$G$47&gt;0</formula>
    </cfRule>
  </conditionalFormatting>
  <conditionalFormatting sqref="G48:H48">
    <cfRule type="expression" dxfId="134" priority="94">
      <formula>$G$48&gt;0</formula>
    </cfRule>
  </conditionalFormatting>
  <conditionalFormatting sqref="J39:J40">
    <cfRule type="expression" dxfId="133" priority="161">
      <formula>$J$39=$N$37</formula>
    </cfRule>
  </conditionalFormatting>
  <conditionalFormatting sqref="J41">
    <cfRule type="expression" dxfId="132" priority="160">
      <formula>$J$41=$N$37</formula>
    </cfRule>
  </conditionalFormatting>
  <conditionalFormatting sqref="J42">
    <cfRule type="expression" dxfId="131" priority="8">
      <formula>$J$42=$N$37</formula>
    </cfRule>
  </conditionalFormatting>
  <conditionalFormatting sqref="L48:N48">
    <cfRule type="expression" dxfId="130" priority="146">
      <formula>$L$48&gt;0</formula>
    </cfRule>
  </conditionalFormatting>
  <conditionalFormatting sqref="O47:P47">
    <cfRule type="expression" dxfId="129" priority="147">
      <formula>$O$47&gt;0</formula>
    </cfRule>
  </conditionalFormatting>
  <conditionalFormatting sqref="O48:P48">
    <cfRule type="expression" dxfId="128" priority="145">
      <formula>$O$48&gt;0</formula>
    </cfRule>
  </conditionalFormatting>
  <conditionalFormatting sqref="R12">
    <cfRule type="expression" dxfId="127" priority="21">
      <formula>$AD$4=""</formula>
    </cfRule>
  </conditionalFormatting>
  <conditionalFormatting sqref="R4:U6">
    <cfRule type="expression" dxfId="126" priority="183" stopIfTrue="1">
      <formula>$R$4=""</formula>
    </cfRule>
  </conditionalFormatting>
  <conditionalFormatting sqref="R9:U11">
    <cfRule type="expression" dxfId="125" priority="27" stopIfTrue="1">
      <formula>$R$4=""</formula>
    </cfRule>
  </conditionalFormatting>
  <conditionalFormatting sqref="V40">
    <cfRule type="expression" dxfId="124" priority="13">
      <formula>IF(AND($V$40="□",$Y$40="□"),1,0)</formula>
    </cfRule>
  </conditionalFormatting>
  <conditionalFormatting sqref="V47:W47">
    <cfRule type="expression" dxfId="123" priority="144">
      <formula>$V$47&gt;0</formula>
    </cfRule>
  </conditionalFormatting>
  <conditionalFormatting sqref="V4:Y6">
    <cfRule type="expression" dxfId="122" priority="180">
      <formula>$V$4=""</formula>
    </cfRule>
  </conditionalFormatting>
  <conditionalFormatting sqref="V9:Y11">
    <cfRule type="expression" dxfId="121" priority="26">
      <formula>$V$4=""</formula>
    </cfRule>
  </conditionalFormatting>
  <conditionalFormatting sqref="V1:AA1">
    <cfRule type="expression" dxfId="120" priority="14">
      <formula>IF($V$1="",TRUE,FALSE)</formula>
    </cfRule>
  </conditionalFormatting>
  <conditionalFormatting sqref="W39:W40">
    <cfRule type="expression" dxfId="119" priority="159">
      <formula>$W$39=$N$37</formula>
    </cfRule>
  </conditionalFormatting>
  <conditionalFormatting sqref="W19:AA19">
    <cfRule type="expression" dxfId="118" priority="170">
      <formula>$W$19=""</formula>
    </cfRule>
  </conditionalFormatting>
  <conditionalFormatting sqref="X57:X58">
    <cfRule type="expression" dxfId="117" priority="90">
      <formula>X57&gt;0</formula>
    </cfRule>
    <cfRule type="expression" dxfId="116" priority="89" stopIfTrue="1">
      <formula>X57&lt;&gt;AC57+AE57+AG57+AI57+AK57+AM57+AO57</formula>
    </cfRule>
  </conditionalFormatting>
  <conditionalFormatting sqref="X61">
    <cfRule type="expression" dxfId="115" priority="88">
      <formula>X61&gt;0</formula>
    </cfRule>
    <cfRule type="expression" dxfId="114" priority="87" stopIfTrue="1">
      <formula>X61&lt;&gt;AC61+AE61+AG61+AI61+AK61+AM61+AO61</formula>
    </cfRule>
  </conditionalFormatting>
  <conditionalFormatting sqref="X68:X72">
    <cfRule type="expression" dxfId="113" priority="78">
      <formula>X68&gt;0</formula>
    </cfRule>
    <cfRule type="expression" dxfId="112" priority="77" stopIfTrue="1">
      <formula>X68&lt;&gt;AC68+AE68+AG68+AI68+AK68+AM68+AO68</formula>
    </cfRule>
  </conditionalFormatting>
  <conditionalFormatting sqref="X74:X75">
    <cfRule type="expression" dxfId="111" priority="73" stopIfTrue="1">
      <formula>X74&lt;&gt;AC74+AE74+AG74+AI74+AK74+AM74+AO74</formula>
    </cfRule>
    <cfRule type="expression" dxfId="110" priority="74">
      <formula>X74&gt;0</formula>
    </cfRule>
  </conditionalFormatting>
  <conditionalFormatting sqref="X77:X83">
    <cfRule type="expression" dxfId="109" priority="59" stopIfTrue="1">
      <formula>X77&lt;&gt;AC77+AE77+AG77+AI77+AK77+AM77+AO77</formula>
    </cfRule>
    <cfRule type="expression" dxfId="108" priority="60">
      <formula>X77&gt;0</formula>
    </cfRule>
  </conditionalFormatting>
  <conditionalFormatting sqref="Y40">
    <cfRule type="expression" dxfId="107" priority="12">
      <formula>IF(AND($V$40="□",$Y$40="□"),1,0)</formula>
    </cfRule>
  </conditionalFormatting>
  <conditionalFormatting sqref="Z39:Z40">
    <cfRule type="expression" dxfId="106" priority="158">
      <formula>$Z$39=$N$37</formula>
    </cfRule>
  </conditionalFormatting>
  <conditionalFormatting sqref="Z4:AC6">
    <cfRule type="expression" dxfId="105" priority="179">
      <formula>$Z$4=""</formula>
    </cfRule>
  </conditionalFormatting>
  <conditionalFormatting sqref="Z9:AC11">
    <cfRule type="expression" dxfId="104" priority="25">
      <formula>$Z$4=""</formula>
    </cfRule>
  </conditionalFormatting>
  <conditionalFormatting sqref="AA59:AA60">
    <cfRule type="expression" dxfId="103" priority="57">
      <formula>AA59&gt;0</formula>
    </cfRule>
    <cfRule type="expression" dxfId="102" priority="56" stopIfTrue="1">
      <formula>AA59&lt;&gt;AC59+AE59+AG59+AI59+AK59+AM59+AO59</formula>
    </cfRule>
  </conditionalFormatting>
  <conditionalFormatting sqref="AA62:AA67">
    <cfRule type="expression" dxfId="101" priority="44" stopIfTrue="1">
      <formula>AA62&lt;&gt;AC62+AE62+AG62+AI62+AK62+AM62+AO62</formula>
    </cfRule>
    <cfRule type="expression" dxfId="100" priority="45">
      <formula>AA62&gt;0</formula>
    </cfRule>
  </conditionalFormatting>
  <conditionalFormatting sqref="AA73">
    <cfRule type="expression" dxfId="99" priority="43">
      <formula>AA73&gt;0</formula>
    </cfRule>
    <cfRule type="expression" dxfId="98" priority="42" stopIfTrue="1">
      <formula>AA73&lt;&gt;AC73+AE73+AG73+AI73+AK73+AM73+AO73</formula>
    </cfRule>
  </conditionalFormatting>
  <conditionalFormatting sqref="AA76">
    <cfRule type="expression" dxfId="97" priority="40" stopIfTrue="1">
      <formula>AA76&lt;&gt;AC76+AE76+AG76+AI76+AK76+AM76+AO76</formula>
    </cfRule>
    <cfRule type="expression" dxfId="96" priority="41">
      <formula>AA76&gt;0</formula>
    </cfRule>
  </conditionalFormatting>
  <conditionalFormatting sqref="AA84:AA87">
    <cfRule type="expression" dxfId="95" priority="32" stopIfTrue="1">
      <formula>AA84&lt;&gt;AC84+AE84+AG84+AI84+AK84+AM84+AO84</formula>
    </cfRule>
    <cfRule type="expression" dxfId="94" priority="33">
      <formula>AA84&gt;0</formula>
    </cfRule>
  </conditionalFormatting>
  <conditionalFormatting sqref="AB47:AD48">
    <cfRule type="expression" dxfId="93" priority="143">
      <formula>$AB$47&gt;0</formula>
    </cfRule>
  </conditionalFormatting>
  <conditionalFormatting sqref="AB15:AF15">
    <cfRule type="expression" dxfId="92" priority="174">
      <formula>$AB$15=""</formula>
    </cfRule>
  </conditionalFormatting>
  <conditionalFormatting sqref="AB17:AF17">
    <cfRule type="expression" dxfId="91" priority="172">
      <formula>$AB$17=""</formula>
    </cfRule>
  </conditionalFormatting>
  <conditionalFormatting sqref="AC57:AC87">
    <cfRule type="expression" dxfId="90" priority="101">
      <formula>AC57&gt;0</formula>
    </cfRule>
  </conditionalFormatting>
  <conditionalFormatting sqref="AC40:AN40">
    <cfRule type="expression" dxfId="89" priority="5">
      <formula>IF(AND($Y$40=$N$37,$AC$40=""),1,0)</formula>
    </cfRule>
  </conditionalFormatting>
  <conditionalFormatting sqref="AD12">
    <cfRule type="expression" dxfId="88" priority="177">
      <formula>$AD$4=""</formula>
    </cfRule>
  </conditionalFormatting>
  <conditionalFormatting sqref="AD39">
    <cfRule type="expression" dxfId="87" priority="157">
      <formula>$J$39=$N$37</formula>
    </cfRule>
    <cfRule type="expression" dxfId="86" priority="156" stopIfTrue="1">
      <formula>$AD$39=$N$37</formula>
    </cfRule>
  </conditionalFormatting>
  <conditionalFormatting sqref="AD4:AG6">
    <cfRule type="expression" dxfId="85" priority="1">
      <formula>$AD$4=""</formula>
    </cfRule>
  </conditionalFormatting>
  <conditionalFormatting sqref="AD9:AG11">
    <cfRule type="expression" dxfId="84" priority="24">
      <formula>$AD$4=""</formula>
    </cfRule>
  </conditionalFormatting>
  <conditionalFormatting sqref="AE57:AE87">
    <cfRule type="expression" dxfId="83" priority="100">
      <formula>AE57&gt;0</formula>
    </cfRule>
  </conditionalFormatting>
  <conditionalFormatting sqref="AE1:AO1">
    <cfRule type="expression" dxfId="82" priority="181">
      <formula>$AE$1=""</formula>
    </cfRule>
  </conditionalFormatting>
  <conditionalFormatting sqref="AG15 AK15">
    <cfRule type="expression" dxfId="81" priority="173">
      <formula>$AG$15=""</formula>
    </cfRule>
  </conditionalFormatting>
  <conditionalFormatting sqref="AG57:AG87">
    <cfRule type="expression" dxfId="80" priority="99">
      <formula>AG57&gt;0</formula>
    </cfRule>
  </conditionalFormatting>
  <conditionalFormatting sqref="AG47:AO48">
    <cfRule type="expression" dxfId="79" priority="142">
      <formula>$AG$47&gt;0</formula>
    </cfRule>
  </conditionalFormatting>
  <conditionalFormatting sqref="AH9:AK11">
    <cfRule type="expression" dxfId="78" priority="23">
      <formula>$AH$4=""</formula>
    </cfRule>
  </conditionalFormatting>
  <conditionalFormatting sqref="AH4:AO6">
    <cfRule type="expression" dxfId="77" priority="2">
      <formula>$AL$4=""</formula>
    </cfRule>
  </conditionalFormatting>
  <conditionalFormatting sqref="AI57:AI87">
    <cfRule type="expression" dxfId="76" priority="98">
      <formula>AI57&gt;0</formula>
    </cfRule>
  </conditionalFormatting>
  <conditionalFormatting sqref="AK57:AK87">
    <cfRule type="expression" dxfId="75" priority="97">
      <formula>AK57&gt;0</formula>
    </cfRule>
  </conditionalFormatting>
  <conditionalFormatting sqref="AL9:AO11">
    <cfRule type="expression" dxfId="74" priority="22">
      <formula>$AL$4=""</formula>
    </cfRule>
  </conditionalFormatting>
  <conditionalFormatting sqref="AM57:AM87">
    <cfRule type="expression" dxfId="73" priority="96">
      <formula>AM57&gt;0</formula>
    </cfRule>
  </conditionalFormatting>
  <conditionalFormatting sqref="AO57:AO87">
    <cfRule type="expression" dxfId="72" priority="95">
      <formula>AO57&gt;0</formula>
    </cfRule>
  </conditionalFormatting>
  <dataValidations count="3">
    <dataValidation type="list" allowBlank="1" showInputMessage="1" showErrorMessage="1" sqref="AB15" xr:uid="{00000000-0002-0000-0100-000000000000}">
      <formula1>工程</formula1>
    </dataValidation>
    <dataValidation type="list" allowBlank="1" showInputMessage="1" showErrorMessage="1" sqref="AK15 AG15" xr:uid="{00000000-0002-0000-0100-000001000000}">
      <formula1>"合格,条件付合格,不合格"</formula1>
    </dataValidation>
    <dataValidation type="list" allowBlank="1" showInputMessage="1" showErrorMessage="1" sqref="V40 Y40 G25:G31 J39 J41:J42" xr:uid="{AF8F74F5-F499-4CE0-95C2-8821FDCC0423}">
      <formula1>"□,■"</formula1>
    </dataValidation>
  </dataValidations>
  <pageMargins left="0.74803149606299213" right="0.74803149606299213" top="0.98425196850393704" bottom="0.98425196850393704" header="0.51181102362204722" footer="0.51181102362204722"/>
  <pageSetup paperSize="9" scale="67" orientation="portrait" r:id="rId1"/>
  <headerFooter alignWithMargins="0">
    <oddFooter>&amp;C&amp;P/&amp;N&amp;RCopyright© 2024 DENSO TEN LIMITED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07C5-2331-4C7E-A68D-C95406077BE2}">
  <dimension ref="A1:W23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33" sqref="R33"/>
    </sheetView>
  </sheetViews>
  <sheetFormatPr defaultColWidth="9" defaultRowHeight="15"/>
  <cols>
    <col min="1" max="1" width="3.44140625" style="119" bestFit="1" customWidth="1"/>
    <col min="2" max="2" width="12.77734375" style="119" bestFit="1" customWidth="1"/>
    <col min="3" max="4" width="9.109375" style="119" bestFit="1" customWidth="1"/>
    <col min="5" max="5" width="9.21875" style="119" bestFit="1" customWidth="1"/>
    <col min="6" max="6" width="11.109375" style="119" bestFit="1" customWidth="1"/>
    <col min="7" max="7" width="13.109375" style="119" bestFit="1" customWidth="1"/>
    <col min="8" max="23" width="9.109375" style="119" bestFit="1" customWidth="1"/>
    <col min="24" max="16384" width="9" style="119"/>
  </cols>
  <sheetData>
    <row r="1" spans="1:23">
      <c r="A1" s="121"/>
      <c r="B1" s="122"/>
      <c r="C1" s="122"/>
      <c r="D1" s="122"/>
      <c r="E1" s="122"/>
      <c r="F1" s="122"/>
      <c r="G1" s="194"/>
      <c r="H1" s="523" t="s">
        <v>295</v>
      </c>
      <c r="I1" s="523"/>
      <c r="J1" s="523"/>
      <c r="K1" s="523"/>
      <c r="L1" s="523"/>
      <c r="M1" s="523"/>
      <c r="N1" s="523"/>
      <c r="O1" s="523"/>
      <c r="P1" s="523"/>
      <c r="Q1" s="523"/>
      <c r="R1" s="523"/>
      <c r="S1" s="523"/>
      <c r="T1" s="523"/>
      <c r="U1" s="523"/>
      <c r="V1" s="523"/>
      <c r="W1" s="524"/>
    </row>
    <row r="2" spans="1:23" ht="37.5" customHeight="1">
      <c r="A2" s="123"/>
      <c r="B2" s="124"/>
      <c r="C2" s="124"/>
      <c r="D2" s="124"/>
      <c r="E2" s="124"/>
      <c r="F2" s="124"/>
      <c r="G2" s="129" t="s">
        <v>298</v>
      </c>
      <c r="H2" s="520" t="s">
        <v>347</v>
      </c>
      <c r="I2" s="521"/>
      <c r="J2" s="521"/>
      <c r="K2" s="520" t="s">
        <v>348</v>
      </c>
      <c r="L2" s="521"/>
      <c r="M2" s="521"/>
      <c r="N2" s="520" t="s">
        <v>349</v>
      </c>
      <c r="O2" s="521"/>
      <c r="P2" s="521"/>
      <c r="Q2" s="521"/>
      <c r="R2" s="521"/>
      <c r="S2" s="521"/>
      <c r="T2" s="521"/>
      <c r="U2" s="521"/>
      <c r="V2" s="521"/>
      <c r="W2" s="522"/>
    </row>
    <row r="3" spans="1:23" ht="30.6" thickBot="1">
      <c r="A3" s="200" t="s">
        <v>274</v>
      </c>
      <c r="B3" s="201" t="s">
        <v>166</v>
      </c>
      <c r="C3" s="201" t="s">
        <v>272</v>
      </c>
      <c r="D3" s="201" t="s">
        <v>273</v>
      </c>
      <c r="E3" s="202" t="s">
        <v>307</v>
      </c>
      <c r="F3" s="202" t="s">
        <v>308</v>
      </c>
      <c r="G3" s="203"/>
      <c r="H3" s="204">
        <v>1</v>
      </c>
      <c r="I3" s="203">
        <v>2</v>
      </c>
      <c r="J3" s="205">
        <v>3</v>
      </c>
      <c r="K3" s="204">
        <v>1</v>
      </c>
      <c r="L3" s="203">
        <v>2</v>
      </c>
      <c r="M3" s="205">
        <v>3</v>
      </c>
      <c r="N3" s="204">
        <v>1</v>
      </c>
      <c r="O3" s="203">
        <v>2</v>
      </c>
      <c r="P3" s="203">
        <v>3</v>
      </c>
      <c r="Q3" s="203">
        <v>4</v>
      </c>
      <c r="R3" s="203">
        <v>5</v>
      </c>
      <c r="S3" s="203">
        <v>6</v>
      </c>
      <c r="T3" s="203">
        <v>7</v>
      </c>
      <c r="U3" s="203">
        <v>8</v>
      </c>
      <c r="V3" s="203">
        <v>9</v>
      </c>
      <c r="W3" s="206">
        <v>10</v>
      </c>
    </row>
    <row r="4" spans="1:23" ht="15.6" thickTop="1">
      <c r="A4" s="198" t="s">
        <v>275</v>
      </c>
      <c r="B4" s="222">
        <v>45741</v>
      </c>
      <c r="C4" s="223">
        <v>0.41666666666666669</v>
      </c>
      <c r="D4" s="223">
        <v>0.45833333333333331</v>
      </c>
      <c r="E4" s="199">
        <f>(D4-C4)*24</f>
        <v>0.99999999999999911</v>
      </c>
      <c r="F4" s="199">
        <f t="shared" ref="F4:F23" si="0">E4*COUNTA(H4:W4)</f>
        <v>2.9999999999999973</v>
      </c>
      <c r="G4" s="207" t="s">
        <v>363</v>
      </c>
      <c r="H4" s="207" t="s">
        <v>364</v>
      </c>
      <c r="I4" s="209"/>
      <c r="J4" s="210"/>
      <c r="K4" s="207" t="s">
        <v>365</v>
      </c>
      <c r="L4" s="209"/>
      <c r="M4" s="210"/>
      <c r="N4" s="208" t="s">
        <v>366</v>
      </c>
      <c r="O4" s="209"/>
      <c r="P4" s="209"/>
      <c r="Q4" s="209"/>
      <c r="R4" s="209"/>
      <c r="S4" s="209"/>
      <c r="T4" s="209"/>
      <c r="U4" s="209"/>
      <c r="V4" s="209"/>
      <c r="W4" s="211"/>
    </row>
    <row r="5" spans="1:23">
      <c r="A5" s="195" t="s">
        <v>276</v>
      </c>
      <c r="B5" s="224"/>
      <c r="C5" s="225"/>
      <c r="D5" s="225"/>
      <c r="E5" s="146">
        <f t="shared" ref="E5:E23" si="1">(D5-C5)*24</f>
        <v>0</v>
      </c>
      <c r="F5" s="146">
        <f t="shared" si="0"/>
        <v>0</v>
      </c>
      <c r="G5" s="212"/>
      <c r="H5" s="213"/>
      <c r="I5" s="214"/>
      <c r="J5" s="215"/>
      <c r="K5" s="213"/>
      <c r="L5" s="214"/>
      <c r="M5" s="215"/>
      <c r="N5" s="213"/>
      <c r="O5" s="214"/>
      <c r="P5" s="214"/>
      <c r="Q5" s="214"/>
      <c r="R5" s="214"/>
      <c r="S5" s="214"/>
      <c r="T5" s="214"/>
      <c r="U5" s="214"/>
      <c r="V5" s="214"/>
      <c r="W5" s="216"/>
    </row>
    <row r="6" spans="1:23">
      <c r="A6" s="195" t="s">
        <v>277</v>
      </c>
      <c r="B6" s="226"/>
      <c r="C6" s="226"/>
      <c r="D6" s="226"/>
      <c r="E6" s="146">
        <f t="shared" si="1"/>
        <v>0</v>
      </c>
      <c r="F6" s="146">
        <f t="shared" si="0"/>
        <v>0</v>
      </c>
      <c r="G6" s="212"/>
      <c r="H6" s="213"/>
      <c r="I6" s="214"/>
      <c r="J6" s="215"/>
      <c r="K6" s="213"/>
      <c r="L6" s="214"/>
      <c r="M6" s="215"/>
      <c r="N6" s="213"/>
      <c r="O6" s="214"/>
      <c r="P6" s="214"/>
      <c r="Q6" s="214"/>
      <c r="R6" s="214"/>
      <c r="S6" s="214"/>
      <c r="T6" s="214"/>
      <c r="U6" s="214"/>
      <c r="V6" s="214"/>
      <c r="W6" s="216"/>
    </row>
    <row r="7" spans="1:23">
      <c r="A7" s="195" t="s">
        <v>278</v>
      </c>
      <c r="B7" s="226"/>
      <c r="C7" s="226"/>
      <c r="D7" s="226"/>
      <c r="E7" s="146">
        <f t="shared" si="1"/>
        <v>0</v>
      </c>
      <c r="F7" s="146">
        <f t="shared" si="0"/>
        <v>0</v>
      </c>
      <c r="G7" s="212"/>
      <c r="H7" s="213"/>
      <c r="I7" s="214"/>
      <c r="J7" s="215"/>
      <c r="K7" s="213"/>
      <c r="L7" s="214"/>
      <c r="M7" s="215"/>
      <c r="N7" s="213"/>
      <c r="O7" s="214"/>
      <c r="P7" s="214"/>
      <c r="Q7" s="214"/>
      <c r="R7" s="214"/>
      <c r="S7" s="214"/>
      <c r="T7" s="214"/>
      <c r="U7" s="214"/>
      <c r="V7" s="214"/>
      <c r="W7" s="216"/>
    </row>
    <row r="8" spans="1:23">
      <c r="A8" s="195" t="s">
        <v>279</v>
      </c>
      <c r="B8" s="226"/>
      <c r="C8" s="226"/>
      <c r="D8" s="226"/>
      <c r="E8" s="146">
        <f t="shared" si="1"/>
        <v>0</v>
      </c>
      <c r="F8" s="146">
        <f t="shared" si="0"/>
        <v>0</v>
      </c>
      <c r="G8" s="212"/>
      <c r="H8" s="213"/>
      <c r="I8" s="214"/>
      <c r="J8" s="215"/>
      <c r="K8" s="213"/>
      <c r="L8" s="214"/>
      <c r="M8" s="215"/>
      <c r="N8" s="213"/>
      <c r="O8" s="214"/>
      <c r="P8" s="214"/>
      <c r="Q8" s="214"/>
      <c r="R8" s="214"/>
      <c r="S8" s="214"/>
      <c r="T8" s="214"/>
      <c r="U8" s="214"/>
      <c r="V8" s="214"/>
      <c r="W8" s="216"/>
    </row>
    <row r="9" spans="1:23">
      <c r="A9" s="195" t="s">
        <v>280</v>
      </c>
      <c r="B9" s="226"/>
      <c r="C9" s="226"/>
      <c r="D9" s="226"/>
      <c r="E9" s="146">
        <f t="shared" si="1"/>
        <v>0</v>
      </c>
      <c r="F9" s="146">
        <f t="shared" si="0"/>
        <v>0</v>
      </c>
      <c r="G9" s="212"/>
      <c r="H9" s="213"/>
      <c r="I9" s="214"/>
      <c r="J9" s="215"/>
      <c r="K9" s="213"/>
      <c r="L9" s="214"/>
      <c r="M9" s="215"/>
      <c r="N9" s="213"/>
      <c r="O9" s="214"/>
      <c r="P9" s="214"/>
      <c r="Q9" s="214"/>
      <c r="R9" s="214"/>
      <c r="S9" s="214"/>
      <c r="T9" s="214"/>
      <c r="U9" s="214"/>
      <c r="V9" s="214"/>
      <c r="W9" s="216"/>
    </row>
    <row r="10" spans="1:23">
      <c r="A10" s="195" t="s">
        <v>281</v>
      </c>
      <c r="B10" s="226"/>
      <c r="C10" s="226"/>
      <c r="D10" s="226"/>
      <c r="E10" s="146">
        <f t="shared" si="1"/>
        <v>0</v>
      </c>
      <c r="F10" s="146">
        <f t="shared" si="0"/>
        <v>0</v>
      </c>
      <c r="G10" s="212"/>
      <c r="H10" s="213"/>
      <c r="I10" s="214"/>
      <c r="J10" s="215"/>
      <c r="K10" s="213"/>
      <c r="L10" s="214"/>
      <c r="M10" s="215"/>
      <c r="N10" s="213"/>
      <c r="O10" s="214"/>
      <c r="P10" s="214"/>
      <c r="Q10" s="214"/>
      <c r="R10" s="214"/>
      <c r="S10" s="214"/>
      <c r="T10" s="214"/>
      <c r="U10" s="214"/>
      <c r="V10" s="214"/>
      <c r="W10" s="216"/>
    </row>
    <row r="11" spans="1:23">
      <c r="A11" s="195" t="s">
        <v>282</v>
      </c>
      <c r="B11" s="226"/>
      <c r="C11" s="226"/>
      <c r="D11" s="226"/>
      <c r="E11" s="146">
        <f t="shared" si="1"/>
        <v>0</v>
      </c>
      <c r="F11" s="146">
        <f t="shared" si="0"/>
        <v>0</v>
      </c>
      <c r="G11" s="212"/>
      <c r="H11" s="213"/>
      <c r="I11" s="214"/>
      <c r="J11" s="215"/>
      <c r="K11" s="213"/>
      <c r="L11" s="214"/>
      <c r="M11" s="215"/>
      <c r="N11" s="213"/>
      <c r="O11" s="214"/>
      <c r="P11" s="214"/>
      <c r="Q11" s="214"/>
      <c r="R11" s="214"/>
      <c r="S11" s="214"/>
      <c r="T11" s="214"/>
      <c r="U11" s="214"/>
      <c r="V11" s="214"/>
      <c r="W11" s="216"/>
    </row>
    <row r="12" spans="1:23">
      <c r="A12" s="195" t="s">
        <v>283</v>
      </c>
      <c r="B12" s="226"/>
      <c r="C12" s="226"/>
      <c r="D12" s="226"/>
      <c r="E12" s="146">
        <f t="shared" si="1"/>
        <v>0</v>
      </c>
      <c r="F12" s="146">
        <f t="shared" si="0"/>
        <v>0</v>
      </c>
      <c r="G12" s="212"/>
      <c r="H12" s="213"/>
      <c r="I12" s="214"/>
      <c r="J12" s="215"/>
      <c r="K12" s="213"/>
      <c r="L12" s="214"/>
      <c r="M12" s="215"/>
      <c r="N12" s="213"/>
      <c r="O12" s="214"/>
      <c r="P12" s="214"/>
      <c r="Q12" s="214"/>
      <c r="R12" s="214"/>
      <c r="S12" s="214"/>
      <c r="T12" s="214"/>
      <c r="U12" s="214"/>
      <c r="V12" s="214"/>
      <c r="W12" s="216"/>
    </row>
    <row r="13" spans="1:23">
      <c r="A13" s="195" t="s">
        <v>284</v>
      </c>
      <c r="B13" s="226"/>
      <c r="C13" s="226"/>
      <c r="D13" s="226"/>
      <c r="E13" s="146">
        <f t="shared" si="1"/>
        <v>0</v>
      </c>
      <c r="F13" s="146">
        <f t="shared" si="0"/>
        <v>0</v>
      </c>
      <c r="G13" s="212"/>
      <c r="H13" s="213"/>
      <c r="I13" s="214"/>
      <c r="J13" s="215"/>
      <c r="K13" s="213"/>
      <c r="L13" s="214"/>
      <c r="M13" s="215"/>
      <c r="N13" s="213"/>
      <c r="O13" s="214"/>
      <c r="P13" s="214"/>
      <c r="Q13" s="214"/>
      <c r="R13" s="214"/>
      <c r="S13" s="214"/>
      <c r="T13" s="214"/>
      <c r="U13" s="214"/>
      <c r="V13" s="214"/>
      <c r="W13" s="216"/>
    </row>
    <row r="14" spans="1:23">
      <c r="A14" s="195" t="s">
        <v>285</v>
      </c>
      <c r="B14" s="226"/>
      <c r="C14" s="226"/>
      <c r="D14" s="226"/>
      <c r="E14" s="146">
        <f t="shared" si="1"/>
        <v>0</v>
      </c>
      <c r="F14" s="146">
        <f t="shared" si="0"/>
        <v>0</v>
      </c>
      <c r="G14" s="212"/>
      <c r="H14" s="213"/>
      <c r="I14" s="214"/>
      <c r="J14" s="215"/>
      <c r="K14" s="213"/>
      <c r="L14" s="214"/>
      <c r="M14" s="215"/>
      <c r="N14" s="213"/>
      <c r="O14" s="214"/>
      <c r="P14" s="214"/>
      <c r="Q14" s="214"/>
      <c r="R14" s="214"/>
      <c r="S14" s="214"/>
      <c r="T14" s="214"/>
      <c r="U14" s="214"/>
      <c r="V14" s="214"/>
      <c r="W14" s="216"/>
    </row>
    <row r="15" spans="1:23">
      <c r="A15" s="195" t="s">
        <v>286</v>
      </c>
      <c r="B15" s="226"/>
      <c r="C15" s="226"/>
      <c r="D15" s="226"/>
      <c r="E15" s="146">
        <f t="shared" si="1"/>
        <v>0</v>
      </c>
      <c r="F15" s="146">
        <f t="shared" si="0"/>
        <v>0</v>
      </c>
      <c r="G15" s="212"/>
      <c r="H15" s="213"/>
      <c r="I15" s="214"/>
      <c r="J15" s="215"/>
      <c r="K15" s="213"/>
      <c r="L15" s="214"/>
      <c r="M15" s="215"/>
      <c r="N15" s="213"/>
      <c r="O15" s="214"/>
      <c r="P15" s="214"/>
      <c r="Q15" s="214"/>
      <c r="R15" s="214"/>
      <c r="S15" s="214"/>
      <c r="T15" s="214"/>
      <c r="U15" s="214"/>
      <c r="V15" s="214"/>
      <c r="W15" s="216"/>
    </row>
    <row r="16" spans="1:23">
      <c r="A16" s="195" t="s">
        <v>287</v>
      </c>
      <c r="B16" s="226"/>
      <c r="C16" s="226"/>
      <c r="D16" s="226"/>
      <c r="E16" s="146">
        <f t="shared" si="1"/>
        <v>0</v>
      </c>
      <c r="F16" s="146">
        <f t="shared" si="0"/>
        <v>0</v>
      </c>
      <c r="G16" s="212"/>
      <c r="H16" s="213"/>
      <c r="I16" s="214"/>
      <c r="J16" s="215"/>
      <c r="K16" s="213"/>
      <c r="L16" s="214"/>
      <c r="M16" s="215"/>
      <c r="N16" s="213"/>
      <c r="O16" s="214"/>
      <c r="P16" s="214"/>
      <c r="Q16" s="214"/>
      <c r="R16" s="214"/>
      <c r="S16" s="214"/>
      <c r="T16" s="214"/>
      <c r="U16" s="214"/>
      <c r="V16" s="214"/>
      <c r="W16" s="216"/>
    </row>
    <row r="17" spans="1:23">
      <c r="A17" s="195" t="s">
        <v>288</v>
      </c>
      <c r="B17" s="226"/>
      <c r="C17" s="226"/>
      <c r="D17" s="226"/>
      <c r="E17" s="146">
        <f t="shared" si="1"/>
        <v>0</v>
      </c>
      <c r="F17" s="146">
        <f t="shared" si="0"/>
        <v>0</v>
      </c>
      <c r="G17" s="212"/>
      <c r="H17" s="213"/>
      <c r="I17" s="214"/>
      <c r="J17" s="215"/>
      <c r="K17" s="213"/>
      <c r="L17" s="214"/>
      <c r="M17" s="215"/>
      <c r="N17" s="213"/>
      <c r="O17" s="214"/>
      <c r="P17" s="214"/>
      <c r="Q17" s="214"/>
      <c r="R17" s="214"/>
      <c r="S17" s="214"/>
      <c r="T17" s="214"/>
      <c r="U17" s="214"/>
      <c r="V17" s="214"/>
      <c r="W17" s="216"/>
    </row>
    <row r="18" spans="1:23">
      <c r="A18" s="195" t="s">
        <v>289</v>
      </c>
      <c r="B18" s="226"/>
      <c r="C18" s="226"/>
      <c r="D18" s="226"/>
      <c r="E18" s="146">
        <f t="shared" si="1"/>
        <v>0</v>
      </c>
      <c r="F18" s="146">
        <f t="shared" si="0"/>
        <v>0</v>
      </c>
      <c r="G18" s="212"/>
      <c r="H18" s="213"/>
      <c r="I18" s="214"/>
      <c r="J18" s="215"/>
      <c r="K18" s="213"/>
      <c r="L18" s="214"/>
      <c r="M18" s="215"/>
      <c r="N18" s="213"/>
      <c r="O18" s="214"/>
      <c r="P18" s="214"/>
      <c r="Q18" s="214"/>
      <c r="R18" s="214"/>
      <c r="S18" s="214"/>
      <c r="T18" s="214"/>
      <c r="U18" s="214"/>
      <c r="V18" s="214"/>
      <c r="W18" s="216"/>
    </row>
    <row r="19" spans="1:23">
      <c r="A19" s="195" t="s">
        <v>290</v>
      </c>
      <c r="B19" s="226"/>
      <c r="C19" s="226"/>
      <c r="D19" s="226"/>
      <c r="E19" s="146">
        <f t="shared" si="1"/>
        <v>0</v>
      </c>
      <c r="F19" s="146">
        <f t="shared" si="0"/>
        <v>0</v>
      </c>
      <c r="G19" s="212"/>
      <c r="H19" s="213"/>
      <c r="I19" s="214"/>
      <c r="J19" s="215"/>
      <c r="K19" s="213"/>
      <c r="L19" s="214"/>
      <c r="M19" s="215"/>
      <c r="N19" s="213"/>
      <c r="O19" s="214"/>
      <c r="P19" s="214"/>
      <c r="Q19" s="214"/>
      <c r="R19" s="214"/>
      <c r="S19" s="214"/>
      <c r="T19" s="214"/>
      <c r="U19" s="214"/>
      <c r="V19" s="214"/>
      <c r="W19" s="216"/>
    </row>
    <row r="20" spans="1:23">
      <c r="A20" s="195" t="s">
        <v>291</v>
      </c>
      <c r="B20" s="226"/>
      <c r="C20" s="226"/>
      <c r="D20" s="226"/>
      <c r="E20" s="146">
        <f t="shared" si="1"/>
        <v>0</v>
      </c>
      <c r="F20" s="146">
        <f t="shared" si="0"/>
        <v>0</v>
      </c>
      <c r="G20" s="212"/>
      <c r="H20" s="213"/>
      <c r="I20" s="214"/>
      <c r="J20" s="215"/>
      <c r="K20" s="213"/>
      <c r="L20" s="214"/>
      <c r="M20" s="215"/>
      <c r="N20" s="213"/>
      <c r="O20" s="214"/>
      <c r="P20" s="214"/>
      <c r="Q20" s="214"/>
      <c r="R20" s="214"/>
      <c r="S20" s="214"/>
      <c r="T20" s="214"/>
      <c r="U20" s="214"/>
      <c r="V20" s="214"/>
      <c r="W20" s="216"/>
    </row>
    <row r="21" spans="1:23">
      <c r="A21" s="195" t="s">
        <v>292</v>
      </c>
      <c r="B21" s="226"/>
      <c r="C21" s="226"/>
      <c r="D21" s="226"/>
      <c r="E21" s="146">
        <f t="shared" si="1"/>
        <v>0</v>
      </c>
      <c r="F21" s="146">
        <f t="shared" si="0"/>
        <v>0</v>
      </c>
      <c r="G21" s="212"/>
      <c r="H21" s="213"/>
      <c r="I21" s="214"/>
      <c r="J21" s="215"/>
      <c r="K21" s="213"/>
      <c r="L21" s="214"/>
      <c r="M21" s="215"/>
      <c r="N21" s="213"/>
      <c r="O21" s="214"/>
      <c r="P21" s="214"/>
      <c r="Q21" s="214"/>
      <c r="R21" s="214"/>
      <c r="S21" s="214"/>
      <c r="T21" s="214"/>
      <c r="U21" s="214"/>
      <c r="V21" s="214"/>
      <c r="W21" s="216"/>
    </row>
    <row r="22" spans="1:23">
      <c r="A22" s="195" t="s">
        <v>293</v>
      </c>
      <c r="B22" s="226"/>
      <c r="C22" s="226"/>
      <c r="D22" s="226"/>
      <c r="E22" s="146">
        <f t="shared" si="1"/>
        <v>0</v>
      </c>
      <c r="F22" s="146">
        <f t="shared" si="0"/>
        <v>0</v>
      </c>
      <c r="G22" s="212"/>
      <c r="H22" s="213"/>
      <c r="I22" s="214"/>
      <c r="J22" s="215"/>
      <c r="K22" s="213"/>
      <c r="L22" s="214"/>
      <c r="M22" s="215"/>
      <c r="N22" s="213"/>
      <c r="O22" s="214"/>
      <c r="P22" s="214"/>
      <c r="Q22" s="214"/>
      <c r="R22" s="214"/>
      <c r="S22" s="214"/>
      <c r="T22" s="214"/>
      <c r="U22" s="214"/>
      <c r="V22" s="214"/>
      <c r="W22" s="216"/>
    </row>
    <row r="23" spans="1:23" ht="15.6" thickBot="1">
      <c r="A23" s="196" t="s">
        <v>294</v>
      </c>
      <c r="B23" s="235"/>
      <c r="C23" s="236"/>
      <c r="D23" s="236"/>
      <c r="E23" s="197">
        <f t="shared" si="1"/>
        <v>0</v>
      </c>
      <c r="F23" s="197">
        <f t="shared" si="0"/>
        <v>0</v>
      </c>
      <c r="G23" s="217"/>
      <c r="H23" s="218"/>
      <c r="I23" s="219"/>
      <c r="J23" s="220"/>
      <c r="K23" s="218"/>
      <c r="L23" s="219"/>
      <c r="M23" s="220"/>
      <c r="N23" s="218"/>
      <c r="O23" s="219"/>
      <c r="P23" s="219"/>
      <c r="Q23" s="219"/>
      <c r="R23" s="219"/>
      <c r="S23" s="219"/>
      <c r="T23" s="219"/>
      <c r="U23" s="219"/>
      <c r="V23" s="219"/>
      <c r="W23" s="221"/>
    </row>
  </sheetData>
  <mergeCells count="4">
    <mergeCell ref="H2:J2"/>
    <mergeCell ref="K2:M2"/>
    <mergeCell ref="N2:W2"/>
    <mergeCell ref="H1:W1"/>
  </mergeCells>
  <phoneticPr fontId="3"/>
  <conditionalFormatting sqref="D4">
    <cfRule type="expression" dxfId="71" priority="2">
      <formula>IF(E4="",TRUE,FALSE)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CE67"/>
  <sheetViews>
    <sheetView showGridLines="0" view="pageBreakPreview" zoomScale="70" zoomScaleNormal="100" zoomScaleSheetLayoutView="70" workbookViewId="0">
      <pane ySplit="7" topLeftCell="A8" activePane="bottomLeft" state="frozen"/>
      <selection activeCell="E50" sqref="E50"/>
      <selection pane="bottomLeft" activeCell="AC53" sqref="AC53:AO53"/>
    </sheetView>
  </sheetViews>
  <sheetFormatPr defaultColWidth="2.6640625" defaultRowHeight="13.2"/>
  <cols>
    <col min="1" max="1" width="8" style="237" bestFit="1" customWidth="1"/>
    <col min="2" max="2" width="3.6640625" style="239" customWidth="1"/>
    <col min="3" max="4" width="7.6640625" style="239" customWidth="1"/>
    <col min="5" max="55" width="3.6640625" style="239" customWidth="1"/>
    <col min="56" max="59" width="6.6640625" style="239" customWidth="1"/>
    <col min="60" max="71" width="3.6640625" style="239" customWidth="1"/>
    <col min="72" max="16384" width="2.6640625" style="239"/>
  </cols>
  <sheetData>
    <row r="1" spans="1:83" ht="16.2">
      <c r="B1" s="238" t="s">
        <v>143</v>
      </c>
      <c r="AG1" s="240"/>
      <c r="BJ1" s="240" t="s">
        <v>9</v>
      </c>
      <c r="BK1" s="576">
        <f>DR情報!AE1</f>
        <v>0</v>
      </c>
      <c r="BL1" s="576"/>
      <c r="BM1" s="576"/>
      <c r="BN1" s="576"/>
      <c r="BO1" s="576"/>
    </row>
    <row r="2" spans="1:83" ht="13.5" customHeight="1">
      <c r="X2" s="241"/>
      <c r="Y2" s="241"/>
    </row>
    <row r="3" spans="1:83" ht="17.25" customHeight="1">
      <c r="B3" s="242"/>
      <c r="C3" s="243"/>
      <c r="D3" s="243"/>
      <c r="E3" s="244" t="s">
        <v>144</v>
      </c>
      <c r="F3" s="245" t="str">
        <f>プロジェクト名</f>
        <v>BEV C-DC</v>
      </c>
      <c r="G3" s="246"/>
      <c r="H3" s="246"/>
      <c r="I3" s="246"/>
      <c r="J3" s="247"/>
      <c r="K3" s="248"/>
      <c r="L3" s="248"/>
      <c r="M3" s="248"/>
      <c r="N3" s="247"/>
      <c r="O3" s="247"/>
      <c r="P3" s="247"/>
      <c r="Q3" s="247"/>
      <c r="R3" s="247"/>
      <c r="S3" s="247"/>
      <c r="T3" s="249"/>
      <c r="X3" s="241"/>
      <c r="Y3" s="241"/>
      <c r="AF3" s="250"/>
      <c r="AK3" s="251" t="s">
        <v>145</v>
      </c>
      <c r="AL3" s="252" t="s">
        <v>146</v>
      </c>
      <c r="AM3" s="251" t="s">
        <v>147</v>
      </c>
      <c r="AN3" s="251"/>
      <c r="AO3" s="251"/>
      <c r="AP3" s="251"/>
      <c r="AQ3" s="251"/>
      <c r="AR3" s="251"/>
      <c r="AS3" s="251"/>
      <c r="AT3" s="251"/>
      <c r="AU3" s="251"/>
      <c r="AV3" s="251"/>
      <c r="AW3" s="251"/>
      <c r="AX3" s="251"/>
      <c r="AY3" s="251"/>
      <c r="AZ3" s="251"/>
      <c r="BA3" s="251"/>
      <c r="BB3" s="251"/>
      <c r="BC3" s="251"/>
      <c r="BD3" s="251"/>
      <c r="BE3" s="251"/>
    </row>
    <row r="4" spans="1:83" ht="15.75" customHeight="1">
      <c r="B4" s="253"/>
      <c r="C4" s="254"/>
      <c r="D4" s="254"/>
      <c r="E4" s="255" t="s">
        <v>148</v>
      </c>
      <c r="F4" s="256" t="str">
        <f>レビュー対象名</f>
        <v>ASCHAL_RA_チューニング</v>
      </c>
      <c r="G4" s="257"/>
      <c r="H4" s="257"/>
      <c r="I4" s="257"/>
      <c r="J4" s="247"/>
      <c r="K4" s="258"/>
      <c r="L4" s="258"/>
      <c r="M4" s="258"/>
      <c r="N4" s="247"/>
      <c r="O4" s="247"/>
      <c r="P4" s="247"/>
      <c r="Q4" s="247"/>
      <c r="R4" s="247"/>
      <c r="S4" s="247"/>
      <c r="T4" s="249"/>
      <c r="X4" s="241"/>
      <c r="Y4" s="241"/>
      <c r="AF4" s="241"/>
      <c r="AK4" s="251"/>
      <c r="AL4" s="259" t="s">
        <v>149</v>
      </c>
      <c r="AM4" s="260" t="s">
        <v>150</v>
      </c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51"/>
      <c r="AY4" s="251"/>
      <c r="AZ4" s="251"/>
      <c r="BA4" s="251"/>
      <c r="BB4" s="251"/>
      <c r="BC4" s="251"/>
      <c r="BD4" s="251"/>
      <c r="BE4" s="251"/>
    </row>
    <row r="5" spans="1:83" ht="13.8" thickBot="1">
      <c r="AK5" s="251"/>
      <c r="AL5" s="252" t="s">
        <v>151</v>
      </c>
      <c r="AM5" s="251" t="s">
        <v>152</v>
      </c>
      <c r="AN5" s="251"/>
      <c r="AO5" s="251"/>
      <c r="AP5" s="251"/>
      <c r="AQ5" s="251"/>
      <c r="AR5" s="251"/>
      <c r="AS5" s="251"/>
      <c r="AT5" s="251"/>
      <c r="AU5" s="251"/>
      <c r="AV5" s="251"/>
      <c r="AW5" s="251"/>
      <c r="AX5" s="251"/>
      <c r="AY5" s="251"/>
      <c r="AZ5" s="251"/>
      <c r="BA5" s="251"/>
      <c r="BB5" s="251"/>
      <c r="BC5" s="251"/>
      <c r="BD5" s="251"/>
      <c r="BE5" s="251"/>
    </row>
    <row r="6" spans="1:83" ht="18" customHeight="1">
      <c r="A6" s="586" t="s">
        <v>297</v>
      </c>
      <c r="B6" s="560" t="s">
        <v>153</v>
      </c>
      <c r="C6" s="564" t="s">
        <v>154</v>
      </c>
      <c r="D6" s="564"/>
      <c r="E6" s="566" t="s">
        <v>350</v>
      </c>
      <c r="F6" s="567"/>
      <c r="G6" s="567"/>
      <c r="H6" s="567"/>
      <c r="I6" s="567"/>
      <c r="J6" s="567"/>
      <c r="K6" s="567"/>
      <c r="L6" s="567"/>
      <c r="M6" s="567"/>
      <c r="N6" s="567"/>
      <c r="O6" s="567"/>
      <c r="P6" s="567"/>
      <c r="Q6" s="567"/>
      <c r="R6" s="567"/>
      <c r="S6" s="567"/>
      <c r="T6" s="567"/>
      <c r="U6" s="562" t="s">
        <v>155</v>
      </c>
      <c r="V6" s="562"/>
      <c r="W6" s="562" t="s">
        <v>156</v>
      </c>
      <c r="X6" s="562"/>
      <c r="Y6" s="562" t="s">
        <v>157</v>
      </c>
      <c r="Z6" s="588"/>
      <c r="AA6" s="578" t="s">
        <v>158</v>
      </c>
      <c r="AB6" s="579"/>
      <c r="AC6" s="560" t="s">
        <v>159</v>
      </c>
      <c r="AD6" s="564"/>
      <c r="AE6" s="564"/>
      <c r="AF6" s="564"/>
      <c r="AG6" s="564"/>
      <c r="AH6" s="564"/>
      <c r="AI6" s="564"/>
      <c r="AJ6" s="564"/>
      <c r="AK6" s="564"/>
      <c r="AL6" s="564"/>
      <c r="AM6" s="564"/>
      <c r="AN6" s="564"/>
      <c r="AO6" s="564"/>
      <c r="AP6" s="569" t="s">
        <v>314</v>
      </c>
      <c r="AQ6" s="570"/>
      <c r="AR6" s="570"/>
      <c r="AS6" s="570"/>
      <c r="AT6" s="570"/>
      <c r="AU6" s="570"/>
      <c r="AV6" s="570"/>
      <c r="AW6" s="571"/>
      <c r="AX6" s="562" t="s">
        <v>160</v>
      </c>
      <c r="AY6" s="562"/>
      <c r="AZ6" s="562" t="s">
        <v>161</v>
      </c>
      <c r="BA6" s="562"/>
      <c r="BB6" s="562" t="s">
        <v>162</v>
      </c>
      <c r="BC6" s="562"/>
      <c r="BD6" s="562" t="s">
        <v>163</v>
      </c>
      <c r="BE6" s="562"/>
      <c r="BF6" s="562" t="s">
        <v>164</v>
      </c>
      <c r="BG6" s="562"/>
      <c r="BH6" s="562" t="s">
        <v>165</v>
      </c>
      <c r="BI6" s="562"/>
      <c r="BJ6" s="562" t="s">
        <v>166</v>
      </c>
      <c r="BK6" s="562"/>
      <c r="BL6" s="582" t="s">
        <v>167</v>
      </c>
      <c r="BM6" s="582"/>
      <c r="BN6" s="582"/>
      <c r="BO6" s="585"/>
      <c r="BP6" s="582" t="s">
        <v>168</v>
      </c>
      <c r="BQ6" s="582"/>
      <c r="BR6" s="582"/>
      <c r="BS6" s="583"/>
      <c r="BT6" s="593" t="s">
        <v>351</v>
      </c>
      <c r="BU6" s="594"/>
      <c r="BV6" s="594"/>
      <c r="BW6" s="594"/>
      <c r="BX6" s="594"/>
      <c r="BY6" s="594"/>
      <c r="BZ6" s="594"/>
      <c r="CA6" s="594"/>
      <c r="CB6" s="594"/>
      <c r="CC6" s="594"/>
      <c r="CD6" s="594"/>
      <c r="CE6" s="595"/>
    </row>
    <row r="7" spans="1:83" ht="63" customHeight="1" thickBot="1">
      <c r="A7" s="587"/>
      <c r="B7" s="561"/>
      <c r="C7" s="565"/>
      <c r="D7" s="565"/>
      <c r="E7" s="568"/>
      <c r="F7" s="568"/>
      <c r="G7" s="568"/>
      <c r="H7" s="568"/>
      <c r="I7" s="568"/>
      <c r="J7" s="568"/>
      <c r="K7" s="568"/>
      <c r="L7" s="568"/>
      <c r="M7" s="568"/>
      <c r="N7" s="568"/>
      <c r="O7" s="568"/>
      <c r="P7" s="568"/>
      <c r="Q7" s="568"/>
      <c r="R7" s="568"/>
      <c r="S7" s="568"/>
      <c r="T7" s="568"/>
      <c r="U7" s="563"/>
      <c r="V7" s="563"/>
      <c r="W7" s="563"/>
      <c r="X7" s="563"/>
      <c r="Y7" s="563"/>
      <c r="Z7" s="589"/>
      <c r="AA7" s="580"/>
      <c r="AB7" s="581"/>
      <c r="AC7" s="561"/>
      <c r="AD7" s="565"/>
      <c r="AE7" s="565"/>
      <c r="AF7" s="565"/>
      <c r="AG7" s="565"/>
      <c r="AH7" s="565"/>
      <c r="AI7" s="565"/>
      <c r="AJ7" s="565"/>
      <c r="AK7" s="565"/>
      <c r="AL7" s="565"/>
      <c r="AM7" s="565"/>
      <c r="AN7" s="565"/>
      <c r="AO7" s="565"/>
      <c r="AP7" s="572"/>
      <c r="AQ7" s="573"/>
      <c r="AR7" s="573"/>
      <c r="AS7" s="573"/>
      <c r="AT7" s="573"/>
      <c r="AU7" s="573"/>
      <c r="AV7" s="573"/>
      <c r="AW7" s="574"/>
      <c r="AX7" s="563"/>
      <c r="AY7" s="563"/>
      <c r="AZ7" s="563"/>
      <c r="BA7" s="563"/>
      <c r="BB7" s="563"/>
      <c r="BC7" s="563"/>
      <c r="BD7" s="563"/>
      <c r="BE7" s="563"/>
      <c r="BF7" s="563"/>
      <c r="BG7" s="563"/>
      <c r="BH7" s="563"/>
      <c r="BI7" s="563"/>
      <c r="BJ7" s="563"/>
      <c r="BK7" s="563"/>
      <c r="BL7" s="563" t="s">
        <v>169</v>
      </c>
      <c r="BM7" s="563"/>
      <c r="BN7" s="565" t="s">
        <v>170</v>
      </c>
      <c r="BO7" s="577"/>
      <c r="BP7" s="563" t="s">
        <v>169</v>
      </c>
      <c r="BQ7" s="563"/>
      <c r="BR7" s="565" t="s">
        <v>170</v>
      </c>
      <c r="BS7" s="584"/>
      <c r="BT7" s="596" t="s">
        <v>319</v>
      </c>
      <c r="BU7" s="597"/>
      <c r="BV7" s="597" t="s">
        <v>321</v>
      </c>
      <c r="BW7" s="597"/>
      <c r="BX7" s="597"/>
      <c r="BY7" s="597"/>
      <c r="BZ7" s="597"/>
      <c r="CA7" s="597"/>
      <c r="CB7" s="597"/>
      <c r="CC7" s="597"/>
      <c r="CD7" s="597"/>
      <c r="CE7" s="598"/>
    </row>
    <row r="8" spans="1:83" s="261" customFormat="1" ht="49.5" customHeight="1">
      <c r="A8" s="227"/>
      <c r="B8" s="228">
        <v>1</v>
      </c>
      <c r="C8" s="527"/>
      <c r="D8" s="528"/>
      <c r="E8" s="529"/>
      <c r="F8" s="530"/>
      <c r="G8" s="530"/>
      <c r="H8" s="530"/>
      <c r="I8" s="530"/>
      <c r="J8" s="530"/>
      <c r="K8" s="530"/>
      <c r="L8" s="530"/>
      <c r="M8" s="530"/>
      <c r="N8" s="530"/>
      <c r="O8" s="530"/>
      <c r="P8" s="530"/>
      <c r="Q8" s="530"/>
      <c r="R8" s="530"/>
      <c r="S8" s="530"/>
      <c r="T8" s="531"/>
      <c r="U8" s="532"/>
      <c r="V8" s="532"/>
      <c r="W8" s="533"/>
      <c r="X8" s="533"/>
      <c r="Y8" s="532"/>
      <c r="Z8" s="534"/>
      <c r="AA8" s="535"/>
      <c r="AB8" s="536"/>
      <c r="AC8" s="537"/>
      <c r="AD8" s="538"/>
      <c r="AE8" s="538"/>
      <c r="AF8" s="538"/>
      <c r="AG8" s="538"/>
      <c r="AH8" s="538"/>
      <c r="AI8" s="538"/>
      <c r="AJ8" s="538"/>
      <c r="AK8" s="538"/>
      <c r="AL8" s="538"/>
      <c r="AM8" s="538"/>
      <c r="AN8" s="538"/>
      <c r="AO8" s="538"/>
      <c r="AP8" s="540"/>
      <c r="AQ8" s="541"/>
      <c r="AR8" s="541"/>
      <c r="AS8" s="541"/>
      <c r="AT8" s="541"/>
      <c r="AU8" s="541"/>
      <c r="AV8" s="541"/>
      <c r="AW8" s="542"/>
      <c r="AX8" s="526"/>
      <c r="AY8" s="539"/>
      <c r="AZ8" s="526"/>
      <c r="BA8" s="539"/>
      <c r="BB8" s="526"/>
      <c r="BC8" s="539"/>
      <c r="BD8" s="532"/>
      <c r="BE8" s="532"/>
      <c r="BF8" s="532"/>
      <c r="BG8" s="532"/>
      <c r="BH8" s="525"/>
      <c r="BI8" s="525"/>
      <c r="BJ8" s="533"/>
      <c r="BK8" s="533"/>
      <c r="BL8" s="525"/>
      <c r="BM8" s="525"/>
      <c r="BN8" s="525"/>
      <c r="BO8" s="543"/>
      <c r="BP8" s="525"/>
      <c r="BQ8" s="525"/>
      <c r="BR8" s="525"/>
      <c r="BS8" s="526"/>
      <c r="BT8" s="590"/>
      <c r="BU8" s="591"/>
      <c r="BV8" s="591"/>
      <c r="BW8" s="591"/>
      <c r="BX8" s="591"/>
      <c r="BY8" s="591"/>
      <c r="BZ8" s="591"/>
      <c r="CA8" s="591"/>
      <c r="CB8" s="591"/>
      <c r="CC8" s="591"/>
      <c r="CD8" s="591"/>
      <c r="CE8" s="592"/>
    </row>
    <row r="9" spans="1:83" s="261" customFormat="1" ht="49.5" customHeight="1">
      <c r="A9" s="229"/>
      <c r="B9" s="228">
        <f>B8+1</f>
        <v>2</v>
      </c>
      <c r="C9" s="527"/>
      <c r="D9" s="528"/>
      <c r="E9" s="529"/>
      <c r="F9" s="530"/>
      <c r="G9" s="530"/>
      <c r="H9" s="530"/>
      <c r="I9" s="530"/>
      <c r="J9" s="530"/>
      <c r="K9" s="530"/>
      <c r="L9" s="530"/>
      <c r="M9" s="530"/>
      <c r="N9" s="530"/>
      <c r="O9" s="530"/>
      <c r="P9" s="530"/>
      <c r="Q9" s="530"/>
      <c r="R9" s="530"/>
      <c r="S9" s="530"/>
      <c r="T9" s="531"/>
      <c r="U9" s="532"/>
      <c r="V9" s="532"/>
      <c r="W9" s="533"/>
      <c r="X9" s="533"/>
      <c r="Y9" s="532"/>
      <c r="Z9" s="534"/>
      <c r="AA9" s="535"/>
      <c r="AB9" s="536"/>
      <c r="AC9" s="537"/>
      <c r="AD9" s="538"/>
      <c r="AE9" s="538"/>
      <c r="AF9" s="538"/>
      <c r="AG9" s="538"/>
      <c r="AH9" s="538"/>
      <c r="AI9" s="538"/>
      <c r="AJ9" s="538"/>
      <c r="AK9" s="538"/>
      <c r="AL9" s="538"/>
      <c r="AM9" s="538"/>
      <c r="AN9" s="538"/>
      <c r="AO9" s="538"/>
      <c r="AP9" s="540"/>
      <c r="AQ9" s="541"/>
      <c r="AR9" s="541"/>
      <c r="AS9" s="541"/>
      <c r="AT9" s="541"/>
      <c r="AU9" s="541"/>
      <c r="AV9" s="541"/>
      <c r="AW9" s="542"/>
      <c r="AX9" s="525"/>
      <c r="AY9" s="525"/>
      <c r="AZ9" s="526"/>
      <c r="BA9" s="539"/>
      <c r="BB9" s="526"/>
      <c r="BC9" s="539"/>
      <c r="BD9" s="532"/>
      <c r="BE9" s="532"/>
      <c r="BF9" s="532"/>
      <c r="BG9" s="532"/>
      <c r="BH9" s="525"/>
      <c r="BI9" s="525"/>
      <c r="BJ9" s="533"/>
      <c r="BK9" s="533"/>
      <c r="BL9" s="525"/>
      <c r="BM9" s="525"/>
      <c r="BN9" s="525"/>
      <c r="BO9" s="543"/>
      <c r="BP9" s="525"/>
      <c r="BQ9" s="525"/>
      <c r="BR9" s="525"/>
      <c r="BS9" s="526"/>
      <c r="BT9" s="590"/>
      <c r="BU9" s="591"/>
      <c r="BV9" s="591"/>
      <c r="BW9" s="591"/>
      <c r="BX9" s="591"/>
      <c r="BY9" s="591"/>
      <c r="BZ9" s="591"/>
      <c r="CA9" s="591"/>
      <c r="CB9" s="591"/>
      <c r="CC9" s="591"/>
      <c r="CD9" s="591"/>
      <c r="CE9" s="592"/>
    </row>
    <row r="10" spans="1:83" s="261" customFormat="1" ht="49.5" customHeight="1">
      <c r="A10" s="229"/>
      <c r="B10" s="228">
        <f t="shared" ref="B10:B57" si="0">B9+1</f>
        <v>3</v>
      </c>
      <c r="C10" s="527"/>
      <c r="D10" s="528"/>
      <c r="E10" s="529"/>
      <c r="F10" s="530"/>
      <c r="G10" s="530"/>
      <c r="H10" s="530"/>
      <c r="I10" s="530"/>
      <c r="J10" s="530"/>
      <c r="K10" s="530"/>
      <c r="L10" s="530"/>
      <c r="M10" s="530"/>
      <c r="N10" s="530"/>
      <c r="O10" s="530"/>
      <c r="P10" s="530"/>
      <c r="Q10" s="530"/>
      <c r="R10" s="530"/>
      <c r="S10" s="530"/>
      <c r="T10" s="531"/>
      <c r="U10" s="532"/>
      <c r="V10" s="532"/>
      <c r="W10" s="533"/>
      <c r="X10" s="533"/>
      <c r="Y10" s="532"/>
      <c r="Z10" s="534"/>
      <c r="AA10" s="535"/>
      <c r="AB10" s="536"/>
      <c r="AC10" s="537"/>
      <c r="AD10" s="538"/>
      <c r="AE10" s="538"/>
      <c r="AF10" s="538"/>
      <c r="AG10" s="538"/>
      <c r="AH10" s="538"/>
      <c r="AI10" s="538"/>
      <c r="AJ10" s="538"/>
      <c r="AK10" s="538"/>
      <c r="AL10" s="538"/>
      <c r="AM10" s="538"/>
      <c r="AN10" s="538"/>
      <c r="AO10" s="538"/>
      <c r="AP10" s="540"/>
      <c r="AQ10" s="541"/>
      <c r="AR10" s="541"/>
      <c r="AS10" s="541"/>
      <c r="AT10" s="541"/>
      <c r="AU10" s="541"/>
      <c r="AV10" s="541"/>
      <c r="AW10" s="542"/>
      <c r="AX10" s="525"/>
      <c r="AY10" s="525"/>
      <c r="AZ10" s="526"/>
      <c r="BA10" s="539"/>
      <c r="BB10" s="526"/>
      <c r="BC10" s="539"/>
      <c r="BD10" s="532"/>
      <c r="BE10" s="532"/>
      <c r="BF10" s="532"/>
      <c r="BG10" s="532"/>
      <c r="BH10" s="525"/>
      <c r="BI10" s="525"/>
      <c r="BJ10" s="533"/>
      <c r="BK10" s="533"/>
      <c r="BL10" s="525"/>
      <c r="BM10" s="525"/>
      <c r="BN10" s="525"/>
      <c r="BO10" s="543"/>
      <c r="BP10" s="525"/>
      <c r="BQ10" s="525"/>
      <c r="BR10" s="525"/>
      <c r="BS10" s="526"/>
      <c r="BT10" s="590"/>
      <c r="BU10" s="591"/>
      <c r="BV10" s="591"/>
      <c r="BW10" s="591"/>
      <c r="BX10" s="591"/>
      <c r="BY10" s="591"/>
      <c r="BZ10" s="591"/>
      <c r="CA10" s="591"/>
      <c r="CB10" s="591"/>
      <c r="CC10" s="591"/>
      <c r="CD10" s="591"/>
      <c r="CE10" s="592"/>
    </row>
    <row r="11" spans="1:83" s="261" customFormat="1" ht="49.5" customHeight="1">
      <c r="A11" s="229"/>
      <c r="B11" s="228">
        <f t="shared" si="0"/>
        <v>4</v>
      </c>
      <c r="C11" s="527"/>
      <c r="D11" s="528"/>
      <c r="E11" s="529"/>
      <c r="F11" s="530"/>
      <c r="G11" s="530"/>
      <c r="H11" s="530"/>
      <c r="I11" s="530"/>
      <c r="J11" s="530"/>
      <c r="K11" s="530"/>
      <c r="L11" s="530"/>
      <c r="M11" s="530"/>
      <c r="N11" s="530"/>
      <c r="O11" s="530"/>
      <c r="P11" s="530"/>
      <c r="Q11" s="530"/>
      <c r="R11" s="530"/>
      <c r="S11" s="530"/>
      <c r="T11" s="531"/>
      <c r="U11" s="532"/>
      <c r="V11" s="532"/>
      <c r="W11" s="533"/>
      <c r="X11" s="533"/>
      <c r="Y11" s="532"/>
      <c r="Z11" s="534"/>
      <c r="AA11" s="535"/>
      <c r="AB11" s="536"/>
      <c r="AC11" s="537"/>
      <c r="AD11" s="538"/>
      <c r="AE11" s="538"/>
      <c r="AF11" s="538"/>
      <c r="AG11" s="538"/>
      <c r="AH11" s="538"/>
      <c r="AI11" s="538"/>
      <c r="AJ11" s="538"/>
      <c r="AK11" s="538"/>
      <c r="AL11" s="538"/>
      <c r="AM11" s="538"/>
      <c r="AN11" s="538"/>
      <c r="AO11" s="538"/>
      <c r="AP11" s="540"/>
      <c r="AQ11" s="541"/>
      <c r="AR11" s="541"/>
      <c r="AS11" s="541"/>
      <c r="AT11" s="541"/>
      <c r="AU11" s="541"/>
      <c r="AV11" s="541"/>
      <c r="AW11" s="542"/>
      <c r="AX11" s="525"/>
      <c r="AY11" s="525"/>
      <c r="AZ11" s="526"/>
      <c r="BA11" s="539"/>
      <c r="BB11" s="526"/>
      <c r="BC11" s="539"/>
      <c r="BD11" s="532"/>
      <c r="BE11" s="532"/>
      <c r="BF11" s="532"/>
      <c r="BG11" s="532"/>
      <c r="BH11" s="525"/>
      <c r="BI11" s="525"/>
      <c r="BJ11" s="533"/>
      <c r="BK11" s="533"/>
      <c r="BL11" s="525"/>
      <c r="BM11" s="525"/>
      <c r="BN11" s="525"/>
      <c r="BO11" s="543"/>
      <c r="BP11" s="525"/>
      <c r="BQ11" s="525"/>
      <c r="BR11" s="525"/>
      <c r="BS11" s="526"/>
      <c r="BT11" s="590"/>
      <c r="BU11" s="591"/>
      <c r="BV11" s="591"/>
      <c r="BW11" s="591"/>
      <c r="BX11" s="591"/>
      <c r="BY11" s="591"/>
      <c r="BZ11" s="591"/>
      <c r="CA11" s="591"/>
      <c r="CB11" s="591"/>
      <c r="CC11" s="591"/>
      <c r="CD11" s="591"/>
      <c r="CE11" s="592"/>
    </row>
    <row r="12" spans="1:83" s="261" customFormat="1" ht="49.5" customHeight="1">
      <c r="A12" s="229"/>
      <c r="B12" s="228">
        <f t="shared" si="0"/>
        <v>5</v>
      </c>
      <c r="C12" s="527"/>
      <c r="D12" s="528"/>
      <c r="E12" s="529"/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  <c r="Q12" s="530"/>
      <c r="R12" s="530"/>
      <c r="S12" s="530"/>
      <c r="T12" s="531"/>
      <c r="U12" s="532"/>
      <c r="V12" s="532"/>
      <c r="W12" s="533"/>
      <c r="X12" s="533"/>
      <c r="Y12" s="532"/>
      <c r="Z12" s="534"/>
      <c r="AA12" s="535"/>
      <c r="AB12" s="536"/>
      <c r="AC12" s="537"/>
      <c r="AD12" s="538"/>
      <c r="AE12" s="538"/>
      <c r="AF12" s="538"/>
      <c r="AG12" s="538"/>
      <c r="AH12" s="538"/>
      <c r="AI12" s="538"/>
      <c r="AJ12" s="538"/>
      <c r="AK12" s="538"/>
      <c r="AL12" s="538"/>
      <c r="AM12" s="538"/>
      <c r="AN12" s="538"/>
      <c r="AO12" s="538"/>
      <c r="AP12" s="540"/>
      <c r="AQ12" s="541"/>
      <c r="AR12" s="541"/>
      <c r="AS12" s="541"/>
      <c r="AT12" s="541"/>
      <c r="AU12" s="541"/>
      <c r="AV12" s="541"/>
      <c r="AW12" s="542"/>
      <c r="AX12" s="525"/>
      <c r="AY12" s="525"/>
      <c r="AZ12" s="526"/>
      <c r="BA12" s="539"/>
      <c r="BB12" s="526"/>
      <c r="BC12" s="539"/>
      <c r="BD12" s="532"/>
      <c r="BE12" s="532"/>
      <c r="BF12" s="532"/>
      <c r="BG12" s="532"/>
      <c r="BH12" s="525"/>
      <c r="BI12" s="525"/>
      <c r="BJ12" s="533"/>
      <c r="BK12" s="533"/>
      <c r="BL12" s="525"/>
      <c r="BM12" s="525"/>
      <c r="BN12" s="525"/>
      <c r="BO12" s="543"/>
      <c r="BP12" s="525"/>
      <c r="BQ12" s="525"/>
      <c r="BR12" s="525"/>
      <c r="BS12" s="526"/>
      <c r="BT12" s="590"/>
      <c r="BU12" s="591"/>
      <c r="BV12" s="591"/>
      <c r="BW12" s="591"/>
      <c r="BX12" s="591"/>
      <c r="BY12" s="591"/>
      <c r="BZ12" s="591"/>
      <c r="CA12" s="591"/>
      <c r="CB12" s="591"/>
      <c r="CC12" s="591"/>
      <c r="CD12" s="591"/>
      <c r="CE12" s="592"/>
    </row>
    <row r="13" spans="1:83" s="261" customFormat="1" ht="49.5" customHeight="1">
      <c r="A13" s="229"/>
      <c r="B13" s="228">
        <f>B12+1</f>
        <v>6</v>
      </c>
      <c r="C13" s="527"/>
      <c r="D13" s="528"/>
      <c r="E13" s="529"/>
      <c r="F13" s="530"/>
      <c r="G13" s="530"/>
      <c r="H13" s="530"/>
      <c r="I13" s="530"/>
      <c r="J13" s="530"/>
      <c r="K13" s="530"/>
      <c r="L13" s="530"/>
      <c r="M13" s="530"/>
      <c r="N13" s="530"/>
      <c r="O13" s="530"/>
      <c r="P13" s="530"/>
      <c r="Q13" s="530"/>
      <c r="R13" s="530"/>
      <c r="S13" s="530"/>
      <c r="T13" s="531"/>
      <c r="U13" s="532"/>
      <c r="V13" s="532"/>
      <c r="W13" s="533"/>
      <c r="X13" s="533"/>
      <c r="Y13" s="532"/>
      <c r="Z13" s="534"/>
      <c r="AA13" s="535"/>
      <c r="AB13" s="536"/>
      <c r="AC13" s="537"/>
      <c r="AD13" s="538"/>
      <c r="AE13" s="538"/>
      <c r="AF13" s="538"/>
      <c r="AG13" s="538"/>
      <c r="AH13" s="538"/>
      <c r="AI13" s="538"/>
      <c r="AJ13" s="538"/>
      <c r="AK13" s="538"/>
      <c r="AL13" s="538"/>
      <c r="AM13" s="538"/>
      <c r="AN13" s="538"/>
      <c r="AO13" s="538"/>
      <c r="AP13" s="540"/>
      <c r="AQ13" s="541"/>
      <c r="AR13" s="541"/>
      <c r="AS13" s="541"/>
      <c r="AT13" s="541"/>
      <c r="AU13" s="541"/>
      <c r="AV13" s="541"/>
      <c r="AW13" s="542"/>
      <c r="AX13" s="525"/>
      <c r="AY13" s="525"/>
      <c r="AZ13" s="526"/>
      <c r="BA13" s="539"/>
      <c r="BB13" s="526"/>
      <c r="BC13" s="539"/>
      <c r="BD13" s="532"/>
      <c r="BE13" s="532"/>
      <c r="BF13" s="532"/>
      <c r="BG13" s="532"/>
      <c r="BH13" s="525"/>
      <c r="BI13" s="525"/>
      <c r="BJ13" s="533"/>
      <c r="BK13" s="533"/>
      <c r="BL13" s="525"/>
      <c r="BM13" s="525"/>
      <c r="BN13" s="525"/>
      <c r="BO13" s="543"/>
      <c r="BP13" s="525"/>
      <c r="BQ13" s="525"/>
      <c r="BR13" s="525"/>
      <c r="BS13" s="526"/>
      <c r="BT13" s="590"/>
      <c r="BU13" s="591"/>
      <c r="BV13" s="591"/>
      <c r="BW13" s="591"/>
      <c r="BX13" s="591"/>
      <c r="BY13" s="591"/>
      <c r="BZ13" s="591"/>
      <c r="CA13" s="591"/>
      <c r="CB13" s="591"/>
      <c r="CC13" s="591"/>
      <c r="CD13" s="591"/>
      <c r="CE13" s="592"/>
    </row>
    <row r="14" spans="1:83" s="261" customFormat="1" ht="49.5" customHeight="1">
      <c r="A14" s="229"/>
      <c r="B14" s="228">
        <f t="shared" si="0"/>
        <v>7</v>
      </c>
      <c r="C14" s="527"/>
      <c r="D14" s="528"/>
      <c r="E14" s="529"/>
      <c r="F14" s="530"/>
      <c r="G14" s="530"/>
      <c r="H14" s="530"/>
      <c r="I14" s="530"/>
      <c r="J14" s="530"/>
      <c r="K14" s="530"/>
      <c r="L14" s="530"/>
      <c r="M14" s="530"/>
      <c r="N14" s="530"/>
      <c r="O14" s="530"/>
      <c r="P14" s="530"/>
      <c r="Q14" s="530"/>
      <c r="R14" s="530"/>
      <c r="S14" s="530"/>
      <c r="T14" s="531"/>
      <c r="U14" s="532"/>
      <c r="V14" s="532"/>
      <c r="W14" s="533"/>
      <c r="X14" s="533"/>
      <c r="Y14" s="532"/>
      <c r="Z14" s="534"/>
      <c r="AA14" s="535"/>
      <c r="AB14" s="536"/>
      <c r="AC14" s="537"/>
      <c r="AD14" s="538"/>
      <c r="AE14" s="538"/>
      <c r="AF14" s="538"/>
      <c r="AG14" s="538"/>
      <c r="AH14" s="538"/>
      <c r="AI14" s="538"/>
      <c r="AJ14" s="538"/>
      <c r="AK14" s="538"/>
      <c r="AL14" s="538"/>
      <c r="AM14" s="538"/>
      <c r="AN14" s="538"/>
      <c r="AO14" s="538"/>
      <c r="AP14" s="540"/>
      <c r="AQ14" s="541"/>
      <c r="AR14" s="541"/>
      <c r="AS14" s="541"/>
      <c r="AT14" s="541"/>
      <c r="AU14" s="541"/>
      <c r="AV14" s="541"/>
      <c r="AW14" s="542"/>
      <c r="AX14" s="525"/>
      <c r="AY14" s="525"/>
      <c r="AZ14" s="526"/>
      <c r="BA14" s="539"/>
      <c r="BB14" s="526"/>
      <c r="BC14" s="539"/>
      <c r="BD14" s="532"/>
      <c r="BE14" s="532"/>
      <c r="BF14" s="532"/>
      <c r="BG14" s="532"/>
      <c r="BH14" s="525"/>
      <c r="BI14" s="525"/>
      <c r="BJ14" s="533"/>
      <c r="BK14" s="533"/>
      <c r="BL14" s="525"/>
      <c r="BM14" s="525"/>
      <c r="BN14" s="525"/>
      <c r="BO14" s="543"/>
      <c r="BP14" s="525"/>
      <c r="BQ14" s="525"/>
      <c r="BR14" s="525"/>
      <c r="BS14" s="526"/>
      <c r="BT14" s="590"/>
      <c r="BU14" s="591"/>
      <c r="BV14" s="591"/>
      <c r="BW14" s="591"/>
      <c r="BX14" s="591"/>
      <c r="BY14" s="591"/>
      <c r="BZ14" s="591"/>
      <c r="CA14" s="591"/>
      <c r="CB14" s="591"/>
      <c r="CC14" s="591"/>
      <c r="CD14" s="591"/>
      <c r="CE14" s="592"/>
    </row>
    <row r="15" spans="1:83" s="261" customFormat="1" ht="49.5" customHeight="1">
      <c r="A15" s="229"/>
      <c r="B15" s="228">
        <f t="shared" si="0"/>
        <v>8</v>
      </c>
      <c r="C15" s="527"/>
      <c r="D15" s="528"/>
      <c r="E15" s="529"/>
      <c r="F15" s="530"/>
      <c r="G15" s="530"/>
      <c r="H15" s="530"/>
      <c r="I15" s="530"/>
      <c r="J15" s="530"/>
      <c r="K15" s="530"/>
      <c r="L15" s="530"/>
      <c r="M15" s="530"/>
      <c r="N15" s="530"/>
      <c r="O15" s="530"/>
      <c r="P15" s="530"/>
      <c r="Q15" s="530"/>
      <c r="R15" s="530"/>
      <c r="S15" s="530"/>
      <c r="T15" s="531"/>
      <c r="U15" s="532"/>
      <c r="V15" s="532"/>
      <c r="W15" s="533"/>
      <c r="X15" s="533"/>
      <c r="Y15" s="532"/>
      <c r="Z15" s="534"/>
      <c r="AA15" s="535"/>
      <c r="AB15" s="536"/>
      <c r="AC15" s="537"/>
      <c r="AD15" s="538"/>
      <c r="AE15" s="538"/>
      <c r="AF15" s="538"/>
      <c r="AG15" s="538"/>
      <c r="AH15" s="538"/>
      <c r="AI15" s="538"/>
      <c r="AJ15" s="538"/>
      <c r="AK15" s="538"/>
      <c r="AL15" s="538"/>
      <c r="AM15" s="538"/>
      <c r="AN15" s="538"/>
      <c r="AO15" s="538"/>
      <c r="AP15" s="540"/>
      <c r="AQ15" s="541"/>
      <c r="AR15" s="541"/>
      <c r="AS15" s="541"/>
      <c r="AT15" s="541"/>
      <c r="AU15" s="541"/>
      <c r="AV15" s="541"/>
      <c r="AW15" s="542"/>
      <c r="AX15" s="525"/>
      <c r="AY15" s="525"/>
      <c r="AZ15" s="526"/>
      <c r="BA15" s="539"/>
      <c r="BB15" s="526"/>
      <c r="BC15" s="539"/>
      <c r="BD15" s="532"/>
      <c r="BE15" s="532"/>
      <c r="BF15" s="532"/>
      <c r="BG15" s="532"/>
      <c r="BH15" s="525"/>
      <c r="BI15" s="525"/>
      <c r="BJ15" s="533"/>
      <c r="BK15" s="533"/>
      <c r="BL15" s="525"/>
      <c r="BM15" s="525"/>
      <c r="BN15" s="525"/>
      <c r="BO15" s="543"/>
      <c r="BP15" s="525"/>
      <c r="BQ15" s="525"/>
      <c r="BR15" s="525"/>
      <c r="BS15" s="526"/>
      <c r="BT15" s="590"/>
      <c r="BU15" s="591"/>
      <c r="BV15" s="591"/>
      <c r="BW15" s="591"/>
      <c r="BX15" s="591"/>
      <c r="BY15" s="591"/>
      <c r="BZ15" s="591"/>
      <c r="CA15" s="591"/>
      <c r="CB15" s="591"/>
      <c r="CC15" s="591"/>
      <c r="CD15" s="591"/>
      <c r="CE15" s="592"/>
    </row>
    <row r="16" spans="1:83" s="261" customFormat="1" ht="49.5" customHeight="1">
      <c r="A16" s="229"/>
      <c r="B16" s="228">
        <f t="shared" si="0"/>
        <v>9</v>
      </c>
      <c r="C16" s="527"/>
      <c r="D16" s="528"/>
      <c r="E16" s="529"/>
      <c r="F16" s="530"/>
      <c r="G16" s="530"/>
      <c r="H16" s="530"/>
      <c r="I16" s="530"/>
      <c r="J16" s="530"/>
      <c r="K16" s="530"/>
      <c r="L16" s="530"/>
      <c r="M16" s="530"/>
      <c r="N16" s="530"/>
      <c r="O16" s="530"/>
      <c r="P16" s="530"/>
      <c r="Q16" s="530"/>
      <c r="R16" s="530"/>
      <c r="S16" s="530"/>
      <c r="T16" s="531"/>
      <c r="U16" s="532"/>
      <c r="V16" s="532"/>
      <c r="W16" s="533"/>
      <c r="X16" s="533"/>
      <c r="Y16" s="532"/>
      <c r="Z16" s="534"/>
      <c r="AA16" s="535"/>
      <c r="AB16" s="536"/>
      <c r="AC16" s="537"/>
      <c r="AD16" s="538"/>
      <c r="AE16" s="538"/>
      <c r="AF16" s="538"/>
      <c r="AG16" s="538"/>
      <c r="AH16" s="538"/>
      <c r="AI16" s="538"/>
      <c r="AJ16" s="538"/>
      <c r="AK16" s="538"/>
      <c r="AL16" s="538"/>
      <c r="AM16" s="538"/>
      <c r="AN16" s="538"/>
      <c r="AO16" s="538"/>
      <c r="AP16" s="540"/>
      <c r="AQ16" s="541"/>
      <c r="AR16" s="541"/>
      <c r="AS16" s="541"/>
      <c r="AT16" s="541"/>
      <c r="AU16" s="541"/>
      <c r="AV16" s="541"/>
      <c r="AW16" s="542"/>
      <c r="AX16" s="525"/>
      <c r="AY16" s="525"/>
      <c r="AZ16" s="526"/>
      <c r="BA16" s="539"/>
      <c r="BB16" s="526"/>
      <c r="BC16" s="539"/>
      <c r="BD16" s="532"/>
      <c r="BE16" s="532"/>
      <c r="BF16" s="532"/>
      <c r="BG16" s="532"/>
      <c r="BH16" s="525"/>
      <c r="BI16" s="525"/>
      <c r="BJ16" s="533"/>
      <c r="BK16" s="533"/>
      <c r="BL16" s="525"/>
      <c r="BM16" s="525"/>
      <c r="BN16" s="525"/>
      <c r="BO16" s="543"/>
      <c r="BP16" s="525"/>
      <c r="BQ16" s="525"/>
      <c r="BR16" s="525"/>
      <c r="BS16" s="526"/>
      <c r="BT16" s="590"/>
      <c r="BU16" s="591"/>
      <c r="BV16" s="591"/>
      <c r="BW16" s="591"/>
      <c r="BX16" s="591"/>
      <c r="BY16" s="591"/>
      <c r="BZ16" s="591"/>
      <c r="CA16" s="591"/>
      <c r="CB16" s="591"/>
      <c r="CC16" s="591"/>
      <c r="CD16" s="591"/>
      <c r="CE16" s="592"/>
    </row>
    <row r="17" spans="1:83" s="261" customFormat="1" ht="49.5" customHeight="1">
      <c r="A17" s="229"/>
      <c r="B17" s="228">
        <f t="shared" si="0"/>
        <v>10</v>
      </c>
      <c r="C17" s="527"/>
      <c r="D17" s="528"/>
      <c r="E17" s="529"/>
      <c r="F17" s="530"/>
      <c r="G17" s="530"/>
      <c r="H17" s="530"/>
      <c r="I17" s="530"/>
      <c r="J17" s="530"/>
      <c r="K17" s="530"/>
      <c r="L17" s="530"/>
      <c r="M17" s="530"/>
      <c r="N17" s="530"/>
      <c r="O17" s="530"/>
      <c r="P17" s="530"/>
      <c r="Q17" s="530"/>
      <c r="R17" s="530"/>
      <c r="S17" s="530"/>
      <c r="T17" s="531"/>
      <c r="U17" s="532"/>
      <c r="V17" s="532"/>
      <c r="W17" s="533"/>
      <c r="X17" s="533"/>
      <c r="Y17" s="532"/>
      <c r="Z17" s="534"/>
      <c r="AA17" s="535"/>
      <c r="AB17" s="536"/>
      <c r="AC17" s="537"/>
      <c r="AD17" s="538"/>
      <c r="AE17" s="538"/>
      <c r="AF17" s="538"/>
      <c r="AG17" s="538"/>
      <c r="AH17" s="538"/>
      <c r="AI17" s="538"/>
      <c r="AJ17" s="538"/>
      <c r="AK17" s="538"/>
      <c r="AL17" s="538"/>
      <c r="AM17" s="538"/>
      <c r="AN17" s="538"/>
      <c r="AO17" s="538"/>
      <c r="AP17" s="540"/>
      <c r="AQ17" s="541"/>
      <c r="AR17" s="541"/>
      <c r="AS17" s="541"/>
      <c r="AT17" s="541"/>
      <c r="AU17" s="541"/>
      <c r="AV17" s="541"/>
      <c r="AW17" s="542"/>
      <c r="AX17" s="525"/>
      <c r="AY17" s="525"/>
      <c r="AZ17" s="526"/>
      <c r="BA17" s="539"/>
      <c r="BB17" s="526"/>
      <c r="BC17" s="539"/>
      <c r="BD17" s="532"/>
      <c r="BE17" s="532"/>
      <c r="BF17" s="532"/>
      <c r="BG17" s="532"/>
      <c r="BH17" s="525"/>
      <c r="BI17" s="525"/>
      <c r="BJ17" s="533"/>
      <c r="BK17" s="533"/>
      <c r="BL17" s="525"/>
      <c r="BM17" s="525"/>
      <c r="BN17" s="525"/>
      <c r="BO17" s="543"/>
      <c r="BP17" s="525"/>
      <c r="BQ17" s="525"/>
      <c r="BR17" s="525"/>
      <c r="BS17" s="526"/>
      <c r="BT17" s="590"/>
      <c r="BU17" s="591"/>
      <c r="BV17" s="591"/>
      <c r="BW17" s="591"/>
      <c r="BX17" s="591"/>
      <c r="BY17" s="591"/>
      <c r="BZ17" s="591"/>
      <c r="CA17" s="591"/>
      <c r="CB17" s="591"/>
      <c r="CC17" s="591"/>
      <c r="CD17" s="591"/>
      <c r="CE17" s="592"/>
    </row>
    <row r="18" spans="1:83" s="261" customFormat="1" ht="49.5" customHeight="1">
      <c r="A18" s="229"/>
      <c r="B18" s="228">
        <f t="shared" si="0"/>
        <v>11</v>
      </c>
      <c r="C18" s="527"/>
      <c r="D18" s="528"/>
      <c r="E18" s="529"/>
      <c r="F18" s="530"/>
      <c r="G18" s="530"/>
      <c r="H18" s="530"/>
      <c r="I18" s="530"/>
      <c r="J18" s="530"/>
      <c r="K18" s="530"/>
      <c r="L18" s="530"/>
      <c r="M18" s="530"/>
      <c r="N18" s="530"/>
      <c r="O18" s="530"/>
      <c r="P18" s="530"/>
      <c r="Q18" s="530"/>
      <c r="R18" s="530"/>
      <c r="S18" s="530"/>
      <c r="T18" s="531"/>
      <c r="U18" s="532"/>
      <c r="V18" s="532"/>
      <c r="W18" s="533"/>
      <c r="X18" s="533"/>
      <c r="Y18" s="532"/>
      <c r="Z18" s="534"/>
      <c r="AA18" s="535"/>
      <c r="AB18" s="536"/>
      <c r="AC18" s="537"/>
      <c r="AD18" s="538"/>
      <c r="AE18" s="538"/>
      <c r="AF18" s="538"/>
      <c r="AG18" s="538"/>
      <c r="AH18" s="538"/>
      <c r="AI18" s="538"/>
      <c r="AJ18" s="538"/>
      <c r="AK18" s="538"/>
      <c r="AL18" s="538"/>
      <c r="AM18" s="538"/>
      <c r="AN18" s="538"/>
      <c r="AO18" s="538"/>
      <c r="AP18" s="540"/>
      <c r="AQ18" s="541"/>
      <c r="AR18" s="541"/>
      <c r="AS18" s="541"/>
      <c r="AT18" s="541"/>
      <c r="AU18" s="541"/>
      <c r="AV18" s="541"/>
      <c r="AW18" s="542"/>
      <c r="AX18" s="525"/>
      <c r="AY18" s="525"/>
      <c r="AZ18" s="526"/>
      <c r="BA18" s="539"/>
      <c r="BB18" s="526"/>
      <c r="BC18" s="539"/>
      <c r="BD18" s="532"/>
      <c r="BE18" s="532"/>
      <c r="BF18" s="532"/>
      <c r="BG18" s="532"/>
      <c r="BH18" s="525"/>
      <c r="BI18" s="525"/>
      <c r="BJ18" s="533"/>
      <c r="BK18" s="533"/>
      <c r="BL18" s="525"/>
      <c r="BM18" s="525"/>
      <c r="BN18" s="525"/>
      <c r="BO18" s="543"/>
      <c r="BP18" s="525"/>
      <c r="BQ18" s="525"/>
      <c r="BR18" s="525"/>
      <c r="BS18" s="526"/>
      <c r="BT18" s="590"/>
      <c r="BU18" s="591"/>
      <c r="BV18" s="591"/>
      <c r="BW18" s="591"/>
      <c r="BX18" s="591"/>
      <c r="BY18" s="591"/>
      <c r="BZ18" s="591"/>
      <c r="CA18" s="591"/>
      <c r="CB18" s="591"/>
      <c r="CC18" s="591"/>
      <c r="CD18" s="591"/>
      <c r="CE18" s="592"/>
    </row>
    <row r="19" spans="1:83" s="261" customFormat="1" ht="49.5" customHeight="1">
      <c r="A19" s="229"/>
      <c r="B19" s="228">
        <f t="shared" si="0"/>
        <v>12</v>
      </c>
      <c r="C19" s="527"/>
      <c r="D19" s="528"/>
      <c r="E19" s="529"/>
      <c r="F19" s="530"/>
      <c r="G19" s="530"/>
      <c r="H19" s="530"/>
      <c r="I19" s="530"/>
      <c r="J19" s="530"/>
      <c r="K19" s="530"/>
      <c r="L19" s="530"/>
      <c r="M19" s="530"/>
      <c r="N19" s="530"/>
      <c r="O19" s="530"/>
      <c r="P19" s="530"/>
      <c r="Q19" s="530"/>
      <c r="R19" s="530"/>
      <c r="S19" s="530"/>
      <c r="T19" s="531"/>
      <c r="U19" s="532"/>
      <c r="V19" s="532"/>
      <c r="W19" s="533"/>
      <c r="X19" s="533"/>
      <c r="Y19" s="532"/>
      <c r="Z19" s="534"/>
      <c r="AA19" s="535"/>
      <c r="AB19" s="536"/>
      <c r="AC19" s="537"/>
      <c r="AD19" s="538"/>
      <c r="AE19" s="538"/>
      <c r="AF19" s="538"/>
      <c r="AG19" s="538"/>
      <c r="AH19" s="538"/>
      <c r="AI19" s="538"/>
      <c r="AJ19" s="538"/>
      <c r="AK19" s="538"/>
      <c r="AL19" s="538"/>
      <c r="AM19" s="538"/>
      <c r="AN19" s="538"/>
      <c r="AO19" s="538"/>
      <c r="AP19" s="540"/>
      <c r="AQ19" s="541"/>
      <c r="AR19" s="541"/>
      <c r="AS19" s="541"/>
      <c r="AT19" s="541"/>
      <c r="AU19" s="541"/>
      <c r="AV19" s="541"/>
      <c r="AW19" s="542"/>
      <c r="AX19" s="525"/>
      <c r="AY19" s="525"/>
      <c r="AZ19" s="526"/>
      <c r="BA19" s="539"/>
      <c r="BB19" s="526"/>
      <c r="BC19" s="539"/>
      <c r="BD19" s="532"/>
      <c r="BE19" s="532"/>
      <c r="BF19" s="532"/>
      <c r="BG19" s="532"/>
      <c r="BH19" s="525"/>
      <c r="BI19" s="525"/>
      <c r="BJ19" s="533"/>
      <c r="BK19" s="533"/>
      <c r="BL19" s="525"/>
      <c r="BM19" s="525"/>
      <c r="BN19" s="525"/>
      <c r="BO19" s="543"/>
      <c r="BP19" s="525"/>
      <c r="BQ19" s="525"/>
      <c r="BR19" s="525"/>
      <c r="BS19" s="526"/>
      <c r="BT19" s="590"/>
      <c r="BU19" s="591"/>
      <c r="BV19" s="591"/>
      <c r="BW19" s="591"/>
      <c r="BX19" s="591"/>
      <c r="BY19" s="591"/>
      <c r="BZ19" s="591"/>
      <c r="CA19" s="591"/>
      <c r="CB19" s="591"/>
      <c r="CC19" s="591"/>
      <c r="CD19" s="591"/>
      <c r="CE19" s="592"/>
    </row>
    <row r="20" spans="1:83" s="261" customFormat="1" ht="49.5" customHeight="1">
      <c r="A20" s="229"/>
      <c r="B20" s="228">
        <f t="shared" si="0"/>
        <v>13</v>
      </c>
      <c r="C20" s="527"/>
      <c r="D20" s="528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32"/>
      <c r="V20" s="532"/>
      <c r="W20" s="533"/>
      <c r="X20" s="533"/>
      <c r="Y20" s="532"/>
      <c r="Z20" s="534"/>
      <c r="AA20" s="535"/>
      <c r="AB20" s="536"/>
      <c r="AC20" s="537"/>
      <c r="AD20" s="538"/>
      <c r="AE20" s="538"/>
      <c r="AF20" s="538"/>
      <c r="AG20" s="538"/>
      <c r="AH20" s="538"/>
      <c r="AI20" s="538"/>
      <c r="AJ20" s="538"/>
      <c r="AK20" s="538"/>
      <c r="AL20" s="538"/>
      <c r="AM20" s="538"/>
      <c r="AN20" s="538"/>
      <c r="AO20" s="538"/>
      <c r="AP20" s="540"/>
      <c r="AQ20" s="541"/>
      <c r="AR20" s="541"/>
      <c r="AS20" s="541"/>
      <c r="AT20" s="541"/>
      <c r="AU20" s="541"/>
      <c r="AV20" s="541"/>
      <c r="AW20" s="542"/>
      <c r="AX20" s="525"/>
      <c r="AY20" s="525"/>
      <c r="AZ20" s="526"/>
      <c r="BA20" s="539"/>
      <c r="BB20" s="526"/>
      <c r="BC20" s="539"/>
      <c r="BD20" s="532"/>
      <c r="BE20" s="532"/>
      <c r="BF20" s="532"/>
      <c r="BG20" s="532"/>
      <c r="BH20" s="525"/>
      <c r="BI20" s="525"/>
      <c r="BJ20" s="533"/>
      <c r="BK20" s="533"/>
      <c r="BL20" s="525"/>
      <c r="BM20" s="525"/>
      <c r="BN20" s="525"/>
      <c r="BO20" s="543"/>
      <c r="BP20" s="525"/>
      <c r="BQ20" s="525"/>
      <c r="BR20" s="525"/>
      <c r="BS20" s="526"/>
      <c r="BT20" s="590"/>
      <c r="BU20" s="591"/>
      <c r="BV20" s="591"/>
      <c r="BW20" s="591"/>
      <c r="BX20" s="591"/>
      <c r="BY20" s="591"/>
      <c r="BZ20" s="591"/>
      <c r="CA20" s="591"/>
      <c r="CB20" s="591"/>
      <c r="CC20" s="591"/>
      <c r="CD20" s="591"/>
      <c r="CE20" s="592"/>
    </row>
    <row r="21" spans="1:83" s="261" customFormat="1" ht="49.5" customHeight="1">
      <c r="A21" s="229"/>
      <c r="B21" s="228">
        <f t="shared" si="0"/>
        <v>14</v>
      </c>
      <c r="C21" s="527"/>
      <c r="D21" s="528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32"/>
      <c r="V21" s="532"/>
      <c r="W21" s="533"/>
      <c r="X21" s="533"/>
      <c r="Y21" s="532"/>
      <c r="Z21" s="534"/>
      <c r="AA21" s="535"/>
      <c r="AB21" s="536"/>
      <c r="AC21" s="537"/>
      <c r="AD21" s="538"/>
      <c r="AE21" s="538"/>
      <c r="AF21" s="538"/>
      <c r="AG21" s="538"/>
      <c r="AH21" s="538"/>
      <c r="AI21" s="538"/>
      <c r="AJ21" s="538"/>
      <c r="AK21" s="538"/>
      <c r="AL21" s="538"/>
      <c r="AM21" s="538"/>
      <c r="AN21" s="538"/>
      <c r="AO21" s="538"/>
      <c r="AP21" s="540"/>
      <c r="AQ21" s="541"/>
      <c r="AR21" s="541"/>
      <c r="AS21" s="541"/>
      <c r="AT21" s="541"/>
      <c r="AU21" s="541"/>
      <c r="AV21" s="541"/>
      <c r="AW21" s="542"/>
      <c r="AX21" s="525"/>
      <c r="AY21" s="525"/>
      <c r="AZ21" s="526"/>
      <c r="BA21" s="539"/>
      <c r="BB21" s="526"/>
      <c r="BC21" s="539"/>
      <c r="BD21" s="532"/>
      <c r="BE21" s="532"/>
      <c r="BF21" s="532"/>
      <c r="BG21" s="532"/>
      <c r="BH21" s="525"/>
      <c r="BI21" s="525"/>
      <c r="BJ21" s="533"/>
      <c r="BK21" s="533"/>
      <c r="BL21" s="525"/>
      <c r="BM21" s="525"/>
      <c r="BN21" s="525"/>
      <c r="BO21" s="543"/>
      <c r="BP21" s="525"/>
      <c r="BQ21" s="525"/>
      <c r="BR21" s="525"/>
      <c r="BS21" s="526"/>
      <c r="BT21" s="590"/>
      <c r="BU21" s="591"/>
      <c r="BV21" s="591"/>
      <c r="BW21" s="591"/>
      <c r="BX21" s="591"/>
      <c r="BY21" s="591"/>
      <c r="BZ21" s="591"/>
      <c r="CA21" s="591"/>
      <c r="CB21" s="591"/>
      <c r="CC21" s="591"/>
      <c r="CD21" s="591"/>
      <c r="CE21" s="592"/>
    </row>
    <row r="22" spans="1:83" s="261" customFormat="1" ht="49.5" customHeight="1">
      <c r="A22" s="229"/>
      <c r="B22" s="228">
        <f t="shared" si="0"/>
        <v>15</v>
      </c>
      <c r="C22" s="527" t="s">
        <v>79</v>
      </c>
      <c r="D22" s="528"/>
      <c r="E22" s="575"/>
      <c r="F22" s="575"/>
      <c r="G22" s="575"/>
      <c r="H22" s="575"/>
      <c r="I22" s="575"/>
      <c r="J22" s="575"/>
      <c r="K22" s="575"/>
      <c r="L22" s="575"/>
      <c r="M22" s="575"/>
      <c r="N22" s="575"/>
      <c r="O22" s="575"/>
      <c r="P22" s="575"/>
      <c r="Q22" s="575"/>
      <c r="R22" s="575"/>
      <c r="S22" s="575"/>
      <c r="T22" s="575"/>
      <c r="U22" s="532"/>
      <c r="V22" s="532"/>
      <c r="W22" s="533"/>
      <c r="X22" s="533"/>
      <c r="Y22" s="532"/>
      <c r="Z22" s="534"/>
      <c r="AA22" s="535"/>
      <c r="AB22" s="536"/>
      <c r="AC22" s="537"/>
      <c r="AD22" s="538"/>
      <c r="AE22" s="538"/>
      <c r="AF22" s="538"/>
      <c r="AG22" s="538"/>
      <c r="AH22" s="538"/>
      <c r="AI22" s="538"/>
      <c r="AJ22" s="538"/>
      <c r="AK22" s="538"/>
      <c r="AL22" s="538"/>
      <c r="AM22" s="538"/>
      <c r="AN22" s="538"/>
      <c r="AO22" s="538"/>
      <c r="AP22" s="540"/>
      <c r="AQ22" s="541"/>
      <c r="AR22" s="541"/>
      <c r="AS22" s="541"/>
      <c r="AT22" s="541"/>
      <c r="AU22" s="541"/>
      <c r="AV22" s="541"/>
      <c r="AW22" s="542"/>
      <c r="AX22" s="525" t="s">
        <v>252</v>
      </c>
      <c r="AY22" s="525"/>
      <c r="AZ22" s="526"/>
      <c r="BA22" s="539"/>
      <c r="BB22" s="526"/>
      <c r="BC22" s="539"/>
      <c r="BD22" s="532"/>
      <c r="BE22" s="532"/>
      <c r="BF22" s="532"/>
      <c r="BG22" s="532"/>
      <c r="BH22" s="525"/>
      <c r="BI22" s="525"/>
      <c r="BJ22" s="533"/>
      <c r="BK22" s="533"/>
      <c r="BL22" s="525"/>
      <c r="BM22" s="525"/>
      <c r="BN22" s="525"/>
      <c r="BO22" s="543"/>
      <c r="BP22" s="525"/>
      <c r="BQ22" s="525"/>
      <c r="BR22" s="525"/>
      <c r="BS22" s="526"/>
      <c r="BT22" s="590"/>
      <c r="BU22" s="591"/>
      <c r="BV22" s="591"/>
      <c r="BW22" s="591"/>
      <c r="BX22" s="591"/>
      <c r="BY22" s="591"/>
      <c r="BZ22" s="591"/>
      <c r="CA22" s="591"/>
      <c r="CB22" s="591"/>
      <c r="CC22" s="591"/>
      <c r="CD22" s="591"/>
      <c r="CE22" s="592"/>
    </row>
    <row r="23" spans="1:83" s="261" customFormat="1" ht="49.5" customHeight="1">
      <c r="A23" s="230"/>
      <c r="B23" s="231">
        <f t="shared" si="0"/>
        <v>16</v>
      </c>
      <c r="C23" s="546"/>
      <c r="D23" s="547"/>
      <c r="E23" s="548"/>
      <c r="F23" s="549"/>
      <c r="G23" s="549"/>
      <c r="H23" s="549"/>
      <c r="I23" s="549"/>
      <c r="J23" s="549"/>
      <c r="K23" s="549"/>
      <c r="L23" s="549"/>
      <c r="M23" s="549"/>
      <c r="N23" s="549"/>
      <c r="O23" s="549"/>
      <c r="P23" s="549"/>
      <c r="Q23" s="549"/>
      <c r="R23" s="549"/>
      <c r="S23" s="549"/>
      <c r="T23" s="550"/>
      <c r="U23" s="551"/>
      <c r="V23" s="551"/>
      <c r="W23" s="552"/>
      <c r="X23" s="552"/>
      <c r="Y23" s="551"/>
      <c r="Z23" s="553"/>
      <c r="AA23" s="554"/>
      <c r="AB23" s="555"/>
      <c r="AC23" s="556"/>
      <c r="AD23" s="557"/>
      <c r="AE23" s="557"/>
      <c r="AF23" s="557"/>
      <c r="AG23" s="557"/>
      <c r="AH23" s="557"/>
      <c r="AI23" s="557"/>
      <c r="AJ23" s="557"/>
      <c r="AK23" s="557"/>
      <c r="AL23" s="557"/>
      <c r="AM23" s="557"/>
      <c r="AN23" s="557"/>
      <c r="AO23" s="557"/>
      <c r="AP23" s="540"/>
      <c r="AQ23" s="541"/>
      <c r="AR23" s="541"/>
      <c r="AS23" s="541"/>
      <c r="AT23" s="541"/>
      <c r="AU23" s="541"/>
      <c r="AV23" s="541"/>
      <c r="AW23" s="542"/>
      <c r="AX23" s="544"/>
      <c r="AY23" s="544"/>
      <c r="AZ23" s="526"/>
      <c r="BA23" s="539"/>
      <c r="BB23" s="545"/>
      <c r="BC23" s="558"/>
      <c r="BD23" s="551"/>
      <c r="BE23" s="551"/>
      <c r="BF23" s="551"/>
      <c r="BG23" s="551"/>
      <c r="BH23" s="544"/>
      <c r="BI23" s="544"/>
      <c r="BJ23" s="552"/>
      <c r="BK23" s="552"/>
      <c r="BL23" s="544"/>
      <c r="BM23" s="544"/>
      <c r="BN23" s="544"/>
      <c r="BO23" s="559"/>
      <c r="BP23" s="544"/>
      <c r="BQ23" s="544"/>
      <c r="BR23" s="544"/>
      <c r="BS23" s="545"/>
      <c r="BT23" s="590"/>
      <c r="BU23" s="591"/>
      <c r="BV23" s="591"/>
      <c r="BW23" s="591"/>
      <c r="BX23" s="591"/>
      <c r="BY23" s="591"/>
      <c r="BZ23" s="591"/>
      <c r="CA23" s="591"/>
      <c r="CB23" s="591"/>
      <c r="CC23" s="591"/>
      <c r="CD23" s="591"/>
      <c r="CE23" s="592"/>
    </row>
    <row r="24" spans="1:83" s="261" customFormat="1" ht="49.5" customHeight="1">
      <c r="A24" s="229"/>
      <c r="B24" s="228">
        <f t="shared" si="0"/>
        <v>17</v>
      </c>
      <c r="C24" s="527"/>
      <c r="D24" s="528"/>
      <c r="E24" s="529"/>
      <c r="F24" s="530"/>
      <c r="G24" s="530"/>
      <c r="H24" s="530"/>
      <c r="I24" s="530"/>
      <c r="J24" s="530"/>
      <c r="K24" s="530"/>
      <c r="L24" s="530"/>
      <c r="M24" s="530"/>
      <c r="N24" s="530"/>
      <c r="O24" s="530"/>
      <c r="P24" s="530"/>
      <c r="Q24" s="530"/>
      <c r="R24" s="530"/>
      <c r="S24" s="530"/>
      <c r="T24" s="531"/>
      <c r="U24" s="532"/>
      <c r="V24" s="532"/>
      <c r="W24" s="533"/>
      <c r="X24" s="533"/>
      <c r="Y24" s="532"/>
      <c r="Z24" s="534"/>
      <c r="AA24" s="535"/>
      <c r="AB24" s="536"/>
      <c r="AC24" s="537"/>
      <c r="AD24" s="538"/>
      <c r="AE24" s="538"/>
      <c r="AF24" s="538"/>
      <c r="AG24" s="538"/>
      <c r="AH24" s="538"/>
      <c r="AI24" s="538"/>
      <c r="AJ24" s="538"/>
      <c r="AK24" s="538"/>
      <c r="AL24" s="538"/>
      <c r="AM24" s="538"/>
      <c r="AN24" s="538"/>
      <c r="AO24" s="538"/>
      <c r="AP24" s="540"/>
      <c r="AQ24" s="541"/>
      <c r="AR24" s="541"/>
      <c r="AS24" s="541"/>
      <c r="AT24" s="541"/>
      <c r="AU24" s="541"/>
      <c r="AV24" s="541"/>
      <c r="AW24" s="542"/>
      <c r="AX24" s="525"/>
      <c r="AY24" s="525"/>
      <c r="AZ24" s="526"/>
      <c r="BA24" s="539"/>
      <c r="BB24" s="526"/>
      <c r="BC24" s="539"/>
      <c r="BD24" s="532"/>
      <c r="BE24" s="532"/>
      <c r="BF24" s="532"/>
      <c r="BG24" s="532"/>
      <c r="BH24" s="525"/>
      <c r="BI24" s="525"/>
      <c r="BJ24" s="533"/>
      <c r="BK24" s="533"/>
      <c r="BL24" s="525"/>
      <c r="BM24" s="525"/>
      <c r="BN24" s="525"/>
      <c r="BO24" s="543"/>
      <c r="BP24" s="525"/>
      <c r="BQ24" s="525"/>
      <c r="BR24" s="525"/>
      <c r="BS24" s="526"/>
      <c r="BT24" s="590"/>
      <c r="BU24" s="591"/>
      <c r="BV24" s="591"/>
      <c r="BW24" s="591"/>
      <c r="BX24" s="591"/>
      <c r="BY24" s="591"/>
      <c r="BZ24" s="591"/>
      <c r="CA24" s="591"/>
      <c r="CB24" s="591"/>
      <c r="CC24" s="591"/>
      <c r="CD24" s="591"/>
      <c r="CE24" s="592"/>
    </row>
    <row r="25" spans="1:83" s="261" customFormat="1" ht="49.5" customHeight="1">
      <c r="A25" s="229"/>
      <c r="B25" s="228">
        <f t="shared" si="0"/>
        <v>18</v>
      </c>
      <c r="C25" s="527"/>
      <c r="D25" s="528"/>
      <c r="E25" s="529"/>
      <c r="F25" s="530"/>
      <c r="G25" s="530"/>
      <c r="H25" s="530"/>
      <c r="I25" s="530"/>
      <c r="J25" s="530"/>
      <c r="K25" s="530"/>
      <c r="L25" s="530"/>
      <c r="M25" s="530"/>
      <c r="N25" s="530"/>
      <c r="O25" s="530"/>
      <c r="P25" s="530"/>
      <c r="Q25" s="530"/>
      <c r="R25" s="530"/>
      <c r="S25" s="530"/>
      <c r="T25" s="531"/>
      <c r="U25" s="532"/>
      <c r="V25" s="532"/>
      <c r="W25" s="533"/>
      <c r="X25" s="533"/>
      <c r="Y25" s="532"/>
      <c r="Z25" s="534"/>
      <c r="AA25" s="535"/>
      <c r="AB25" s="536"/>
      <c r="AC25" s="537"/>
      <c r="AD25" s="538"/>
      <c r="AE25" s="538"/>
      <c r="AF25" s="538"/>
      <c r="AG25" s="538"/>
      <c r="AH25" s="538"/>
      <c r="AI25" s="538"/>
      <c r="AJ25" s="538"/>
      <c r="AK25" s="538"/>
      <c r="AL25" s="538"/>
      <c r="AM25" s="538"/>
      <c r="AN25" s="538"/>
      <c r="AO25" s="538"/>
      <c r="AP25" s="540"/>
      <c r="AQ25" s="541"/>
      <c r="AR25" s="541"/>
      <c r="AS25" s="541"/>
      <c r="AT25" s="541"/>
      <c r="AU25" s="541"/>
      <c r="AV25" s="541"/>
      <c r="AW25" s="542"/>
      <c r="AX25" s="525"/>
      <c r="AY25" s="525"/>
      <c r="AZ25" s="526"/>
      <c r="BA25" s="539"/>
      <c r="BB25" s="526"/>
      <c r="BC25" s="539"/>
      <c r="BD25" s="532"/>
      <c r="BE25" s="532"/>
      <c r="BF25" s="532"/>
      <c r="BG25" s="532"/>
      <c r="BH25" s="525"/>
      <c r="BI25" s="525"/>
      <c r="BJ25" s="533"/>
      <c r="BK25" s="533"/>
      <c r="BL25" s="525"/>
      <c r="BM25" s="525"/>
      <c r="BN25" s="525"/>
      <c r="BO25" s="543"/>
      <c r="BP25" s="525"/>
      <c r="BQ25" s="525"/>
      <c r="BR25" s="525"/>
      <c r="BS25" s="526"/>
      <c r="BT25" s="590"/>
      <c r="BU25" s="591"/>
      <c r="BV25" s="591"/>
      <c r="BW25" s="591"/>
      <c r="BX25" s="591"/>
      <c r="BY25" s="591"/>
      <c r="BZ25" s="591"/>
      <c r="CA25" s="591"/>
      <c r="CB25" s="591"/>
      <c r="CC25" s="591"/>
      <c r="CD25" s="591"/>
      <c r="CE25" s="592"/>
    </row>
    <row r="26" spans="1:83" s="261" customFormat="1" ht="49.5" customHeight="1">
      <c r="A26" s="229"/>
      <c r="B26" s="228">
        <f t="shared" si="0"/>
        <v>19</v>
      </c>
      <c r="C26" s="527"/>
      <c r="D26" s="528"/>
      <c r="E26" s="529"/>
      <c r="F26" s="530"/>
      <c r="G26" s="530"/>
      <c r="H26" s="530"/>
      <c r="I26" s="530"/>
      <c r="J26" s="530"/>
      <c r="K26" s="530"/>
      <c r="L26" s="530"/>
      <c r="M26" s="530"/>
      <c r="N26" s="530"/>
      <c r="O26" s="530"/>
      <c r="P26" s="530"/>
      <c r="Q26" s="530"/>
      <c r="R26" s="530"/>
      <c r="S26" s="530"/>
      <c r="T26" s="531"/>
      <c r="U26" s="532"/>
      <c r="V26" s="532"/>
      <c r="W26" s="533"/>
      <c r="X26" s="533"/>
      <c r="Y26" s="532"/>
      <c r="Z26" s="534"/>
      <c r="AA26" s="535"/>
      <c r="AB26" s="536"/>
      <c r="AC26" s="537"/>
      <c r="AD26" s="538"/>
      <c r="AE26" s="538"/>
      <c r="AF26" s="538"/>
      <c r="AG26" s="538"/>
      <c r="AH26" s="538"/>
      <c r="AI26" s="538"/>
      <c r="AJ26" s="538"/>
      <c r="AK26" s="538"/>
      <c r="AL26" s="538"/>
      <c r="AM26" s="538"/>
      <c r="AN26" s="538"/>
      <c r="AO26" s="538"/>
      <c r="AP26" s="540"/>
      <c r="AQ26" s="541"/>
      <c r="AR26" s="541"/>
      <c r="AS26" s="541"/>
      <c r="AT26" s="541"/>
      <c r="AU26" s="541"/>
      <c r="AV26" s="541"/>
      <c r="AW26" s="542"/>
      <c r="AX26" s="525"/>
      <c r="AY26" s="525"/>
      <c r="AZ26" s="526"/>
      <c r="BA26" s="539"/>
      <c r="BB26" s="526"/>
      <c r="BC26" s="539"/>
      <c r="BD26" s="532"/>
      <c r="BE26" s="532"/>
      <c r="BF26" s="532"/>
      <c r="BG26" s="532"/>
      <c r="BH26" s="525"/>
      <c r="BI26" s="525"/>
      <c r="BJ26" s="533"/>
      <c r="BK26" s="533"/>
      <c r="BL26" s="525"/>
      <c r="BM26" s="525"/>
      <c r="BN26" s="525"/>
      <c r="BO26" s="543"/>
      <c r="BP26" s="525"/>
      <c r="BQ26" s="525"/>
      <c r="BR26" s="525"/>
      <c r="BS26" s="526"/>
      <c r="BT26" s="590"/>
      <c r="BU26" s="591"/>
      <c r="BV26" s="591"/>
      <c r="BW26" s="591"/>
      <c r="BX26" s="591"/>
      <c r="BY26" s="591"/>
      <c r="BZ26" s="591"/>
      <c r="CA26" s="591"/>
      <c r="CB26" s="591"/>
      <c r="CC26" s="591"/>
      <c r="CD26" s="591"/>
      <c r="CE26" s="592"/>
    </row>
    <row r="27" spans="1:83" s="261" customFormat="1" ht="49.5" customHeight="1">
      <c r="A27" s="229"/>
      <c r="B27" s="228">
        <f t="shared" si="0"/>
        <v>20</v>
      </c>
      <c r="C27" s="527"/>
      <c r="D27" s="528"/>
      <c r="E27" s="529"/>
      <c r="F27" s="530"/>
      <c r="G27" s="530"/>
      <c r="H27" s="530"/>
      <c r="I27" s="530"/>
      <c r="J27" s="530"/>
      <c r="K27" s="530"/>
      <c r="L27" s="530"/>
      <c r="M27" s="530"/>
      <c r="N27" s="530"/>
      <c r="O27" s="530"/>
      <c r="P27" s="530"/>
      <c r="Q27" s="530"/>
      <c r="R27" s="530"/>
      <c r="S27" s="530"/>
      <c r="T27" s="531"/>
      <c r="U27" s="532"/>
      <c r="V27" s="532"/>
      <c r="W27" s="533"/>
      <c r="X27" s="533"/>
      <c r="Y27" s="532"/>
      <c r="Z27" s="534"/>
      <c r="AA27" s="535"/>
      <c r="AB27" s="536"/>
      <c r="AC27" s="537"/>
      <c r="AD27" s="538"/>
      <c r="AE27" s="538"/>
      <c r="AF27" s="538"/>
      <c r="AG27" s="538"/>
      <c r="AH27" s="538"/>
      <c r="AI27" s="538"/>
      <c r="AJ27" s="538"/>
      <c r="AK27" s="538"/>
      <c r="AL27" s="538"/>
      <c r="AM27" s="538"/>
      <c r="AN27" s="538"/>
      <c r="AO27" s="538"/>
      <c r="AP27" s="540"/>
      <c r="AQ27" s="541"/>
      <c r="AR27" s="541"/>
      <c r="AS27" s="541"/>
      <c r="AT27" s="541"/>
      <c r="AU27" s="541"/>
      <c r="AV27" s="541"/>
      <c r="AW27" s="542"/>
      <c r="AX27" s="525"/>
      <c r="AY27" s="525"/>
      <c r="AZ27" s="526"/>
      <c r="BA27" s="539"/>
      <c r="BB27" s="526"/>
      <c r="BC27" s="539"/>
      <c r="BD27" s="532"/>
      <c r="BE27" s="532"/>
      <c r="BF27" s="532"/>
      <c r="BG27" s="532"/>
      <c r="BH27" s="525"/>
      <c r="BI27" s="525"/>
      <c r="BJ27" s="533"/>
      <c r="BK27" s="533"/>
      <c r="BL27" s="525"/>
      <c r="BM27" s="525"/>
      <c r="BN27" s="525"/>
      <c r="BO27" s="543"/>
      <c r="BP27" s="525"/>
      <c r="BQ27" s="525"/>
      <c r="BR27" s="525"/>
      <c r="BS27" s="526"/>
      <c r="BT27" s="590"/>
      <c r="BU27" s="591"/>
      <c r="BV27" s="591"/>
      <c r="BW27" s="591"/>
      <c r="BX27" s="591"/>
      <c r="BY27" s="591"/>
      <c r="BZ27" s="591"/>
      <c r="CA27" s="591"/>
      <c r="CB27" s="591"/>
      <c r="CC27" s="591"/>
      <c r="CD27" s="591"/>
      <c r="CE27" s="592"/>
    </row>
    <row r="28" spans="1:83" s="261" customFormat="1" ht="49.5" customHeight="1">
      <c r="A28" s="229"/>
      <c r="B28" s="228">
        <f t="shared" si="0"/>
        <v>21</v>
      </c>
      <c r="C28" s="527"/>
      <c r="D28" s="528"/>
      <c r="E28" s="529"/>
      <c r="F28" s="530"/>
      <c r="G28" s="530"/>
      <c r="H28" s="530"/>
      <c r="I28" s="530"/>
      <c r="J28" s="530"/>
      <c r="K28" s="530"/>
      <c r="L28" s="530"/>
      <c r="M28" s="530"/>
      <c r="N28" s="530"/>
      <c r="O28" s="530"/>
      <c r="P28" s="530"/>
      <c r="Q28" s="530"/>
      <c r="R28" s="530"/>
      <c r="S28" s="530"/>
      <c r="T28" s="531"/>
      <c r="U28" s="532"/>
      <c r="V28" s="532"/>
      <c r="W28" s="533"/>
      <c r="X28" s="533"/>
      <c r="Y28" s="532"/>
      <c r="Z28" s="534"/>
      <c r="AA28" s="535"/>
      <c r="AB28" s="536"/>
      <c r="AC28" s="537"/>
      <c r="AD28" s="538"/>
      <c r="AE28" s="538"/>
      <c r="AF28" s="538"/>
      <c r="AG28" s="538"/>
      <c r="AH28" s="538"/>
      <c r="AI28" s="538"/>
      <c r="AJ28" s="538"/>
      <c r="AK28" s="538"/>
      <c r="AL28" s="538"/>
      <c r="AM28" s="538"/>
      <c r="AN28" s="538"/>
      <c r="AO28" s="538"/>
      <c r="AP28" s="540"/>
      <c r="AQ28" s="541"/>
      <c r="AR28" s="541"/>
      <c r="AS28" s="541"/>
      <c r="AT28" s="541"/>
      <c r="AU28" s="541"/>
      <c r="AV28" s="541"/>
      <c r="AW28" s="542"/>
      <c r="AX28" s="525"/>
      <c r="AY28" s="525"/>
      <c r="AZ28" s="526"/>
      <c r="BA28" s="539"/>
      <c r="BB28" s="526"/>
      <c r="BC28" s="539"/>
      <c r="BD28" s="532"/>
      <c r="BE28" s="532"/>
      <c r="BF28" s="532"/>
      <c r="BG28" s="532"/>
      <c r="BH28" s="525"/>
      <c r="BI28" s="525"/>
      <c r="BJ28" s="533"/>
      <c r="BK28" s="533"/>
      <c r="BL28" s="525"/>
      <c r="BM28" s="525"/>
      <c r="BN28" s="525"/>
      <c r="BO28" s="543"/>
      <c r="BP28" s="525"/>
      <c r="BQ28" s="525"/>
      <c r="BR28" s="525"/>
      <c r="BS28" s="526"/>
      <c r="BT28" s="590"/>
      <c r="BU28" s="591"/>
      <c r="BV28" s="591"/>
      <c r="BW28" s="591"/>
      <c r="BX28" s="591"/>
      <c r="BY28" s="591"/>
      <c r="BZ28" s="591"/>
      <c r="CA28" s="591"/>
      <c r="CB28" s="591"/>
      <c r="CC28" s="591"/>
      <c r="CD28" s="591"/>
      <c r="CE28" s="592"/>
    </row>
    <row r="29" spans="1:83" s="261" customFormat="1" ht="49.5" customHeight="1">
      <c r="A29" s="229"/>
      <c r="B29" s="228">
        <f t="shared" si="0"/>
        <v>22</v>
      </c>
      <c r="C29" s="527"/>
      <c r="D29" s="528"/>
      <c r="E29" s="529"/>
      <c r="F29" s="530"/>
      <c r="G29" s="530"/>
      <c r="H29" s="530"/>
      <c r="I29" s="530"/>
      <c r="J29" s="530"/>
      <c r="K29" s="530"/>
      <c r="L29" s="530"/>
      <c r="M29" s="530"/>
      <c r="N29" s="530"/>
      <c r="O29" s="530"/>
      <c r="P29" s="530"/>
      <c r="Q29" s="530"/>
      <c r="R29" s="530"/>
      <c r="S29" s="530"/>
      <c r="T29" s="531"/>
      <c r="U29" s="532"/>
      <c r="V29" s="532"/>
      <c r="W29" s="533"/>
      <c r="X29" s="533"/>
      <c r="Y29" s="532"/>
      <c r="Z29" s="534"/>
      <c r="AA29" s="535"/>
      <c r="AB29" s="536"/>
      <c r="AC29" s="537"/>
      <c r="AD29" s="538"/>
      <c r="AE29" s="538"/>
      <c r="AF29" s="538"/>
      <c r="AG29" s="538"/>
      <c r="AH29" s="538"/>
      <c r="AI29" s="538"/>
      <c r="AJ29" s="538"/>
      <c r="AK29" s="538"/>
      <c r="AL29" s="538"/>
      <c r="AM29" s="538"/>
      <c r="AN29" s="538"/>
      <c r="AO29" s="538"/>
      <c r="AP29" s="540"/>
      <c r="AQ29" s="541"/>
      <c r="AR29" s="541"/>
      <c r="AS29" s="541"/>
      <c r="AT29" s="541"/>
      <c r="AU29" s="541"/>
      <c r="AV29" s="541"/>
      <c r="AW29" s="542"/>
      <c r="AX29" s="525"/>
      <c r="AY29" s="525"/>
      <c r="AZ29" s="526"/>
      <c r="BA29" s="539"/>
      <c r="BB29" s="526"/>
      <c r="BC29" s="539"/>
      <c r="BD29" s="532"/>
      <c r="BE29" s="532"/>
      <c r="BF29" s="532"/>
      <c r="BG29" s="532"/>
      <c r="BH29" s="525"/>
      <c r="BI29" s="525"/>
      <c r="BJ29" s="533"/>
      <c r="BK29" s="533"/>
      <c r="BL29" s="525"/>
      <c r="BM29" s="525"/>
      <c r="BN29" s="525"/>
      <c r="BO29" s="543"/>
      <c r="BP29" s="525"/>
      <c r="BQ29" s="525"/>
      <c r="BR29" s="525"/>
      <c r="BS29" s="526"/>
      <c r="BT29" s="590"/>
      <c r="BU29" s="591"/>
      <c r="BV29" s="591"/>
      <c r="BW29" s="591"/>
      <c r="BX29" s="591"/>
      <c r="BY29" s="591"/>
      <c r="BZ29" s="591"/>
      <c r="CA29" s="591"/>
      <c r="CB29" s="591"/>
      <c r="CC29" s="591"/>
      <c r="CD29" s="591"/>
      <c r="CE29" s="592"/>
    </row>
    <row r="30" spans="1:83" s="261" customFormat="1" ht="49.5" customHeight="1">
      <c r="A30" s="229"/>
      <c r="B30" s="228">
        <f t="shared" si="0"/>
        <v>23</v>
      </c>
      <c r="C30" s="527"/>
      <c r="D30" s="528"/>
      <c r="E30" s="529"/>
      <c r="F30" s="530"/>
      <c r="G30" s="530"/>
      <c r="H30" s="530"/>
      <c r="I30" s="530"/>
      <c r="J30" s="530"/>
      <c r="K30" s="530"/>
      <c r="L30" s="530"/>
      <c r="M30" s="530"/>
      <c r="N30" s="530"/>
      <c r="O30" s="530"/>
      <c r="P30" s="530"/>
      <c r="Q30" s="530"/>
      <c r="R30" s="530"/>
      <c r="S30" s="530"/>
      <c r="T30" s="531"/>
      <c r="U30" s="532"/>
      <c r="V30" s="532"/>
      <c r="W30" s="533"/>
      <c r="X30" s="533"/>
      <c r="Y30" s="532"/>
      <c r="Z30" s="534"/>
      <c r="AA30" s="535"/>
      <c r="AB30" s="536"/>
      <c r="AC30" s="537"/>
      <c r="AD30" s="538"/>
      <c r="AE30" s="538"/>
      <c r="AF30" s="538"/>
      <c r="AG30" s="538"/>
      <c r="AH30" s="538"/>
      <c r="AI30" s="538"/>
      <c r="AJ30" s="538"/>
      <c r="AK30" s="538"/>
      <c r="AL30" s="538"/>
      <c r="AM30" s="538"/>
      <c r="AN30" s="538"/>
      <c r="AO30" s="538"/>
      <c r="AP30" s="540"/>
      <c r="AQ30" s="541"/>
      <c r="AR30" s="541"/>
      <c r="AS30" s="541"/>
      <c r="AT30" s="541"/>
      <c r="AU30" s="541"/>
      <c r="AV30" s="541"/>
      <c r="AW30" s="542"/>
      <c r="AX30" s="525"/>
      <c r="AY30" s="525"/>
      <c r="AZ30" s="526"/>
      <c r="BA30" s="539"/>
      <c r="BB30" s="526"/>
      <c r="BC30" s="539"/>
      <c r="BD30" s="532"/>
      <c r="BE30" s="532"/>
      <c r="BF30" s="532"/>
      <c r="BG30" s="532"/>
      <c r="BH30" s="525"/>
      <c r="BI30" s="525"/>
      <c r="BJ30" s="533"/>
      <c r="BK30" s="533"/>
      <c r="BL30" s="525"/>
      <c r="BM30" s="525"/>
      <c r="BN30" s="525"/>
      <c r="BO30" s="543"/>
      <c r="BP30" s="525"/>
      <c r="BQ30" s="525"/>
      <c r="BR30" s="525"/>
      <c r="BS30" s="526"/>
      <c r="BT30" s="590"/>
      <c r="BU30" s="591"/>
      <c r="BV30" s="591"/>
      <c r="BW30" s="591"/>
      <c r="BX30" s="591"/>
      <c r="BY30" s="591"/>
      <c r="BZ30" s="591"/>
      <c r="CA30" s="591"/>
      <c r="CB30" s="591"/>
      <c r="CC30" s="591"/>
      <c r="CD30" s="591"/>
      <c r="CE30" s="592"/>
    </row>
    <row r="31" spans="1:83" s="261" customFormat="1" ht="49.5" customHeight="1">
      <c r="A31" s="229"/>
      <c r="B31" s="228">
        <f t="shared" si="0"/>
        <v>24</v>
      </c>
      <c r="C31" s="527"/>
      <c r="D31" s="528"/>
      <c r="E31" s="529"/>
      <c r="F31" s="530"/>
      <c r="G31" s="530"/>
      <c r="H31" s="530"/>
      <c r="I31" s="530"/>
      <c r="J31" s="530"/>
      <c r="K31" s="530"/>
      <c r="L31" s="530"/>
      <c r="M31" s="530"/>
      <c r="N31" s="530"/>
      <c r="O31" s="530"/>
      <c r="P31" s="530"/>
      <c r="Q31" s="530"/>
      <c r="R31" s="530"/>
      <c r="S31" s="530"/>
      <c r="T31" s="531"/>
      <c r="U31" s="532"/>
      <c r="V31" s="532"/>
      <c r="W31" s="533"/>
      <c r="X31" s="533"/>
      <c r="Y31" s="532"/>
      <c r="Z31" s="534"/>
      <c r="AA31" s="535"/>
      <c r="AB31" s="536"/>
      <c r="AC31" s="537"/>
      <c r="AD31" s="538"/>
      <c r="AE31" s="538"/>
      <c r="AF31" s="538"/>
      <c r="AG31" s="538"/>
      <c r="AH31" s="538"/>
      <c r="AI31" s="538"/>
      <c r="AJ31" s="538"/>
      <c r="AK31" s="538"/>
      <c r="AL31" s="538"/>
      <c r="AM31" s="538"/>
      <c r="AN31" s="538"/>
      <c r="AO31" s="538"/>
      <c r="AP31" s="540"/>
      <c r="AQ31" s="541"/>
      <c r="AR31" s="541"/>
      <c r="AS31" s="541"/>
      <c r="AT31" s="541"/>
      <c r="AU31" s="541"/>
      <c r="AV31" s="541"/>
      <c r="AW31" s="542"/>
      <c r="AX31" s="525"/>
      <c r="AY31" s="525"/>
      <c r="AZ31" s="526"/>
      <c r="BA31" s="539"/>
      <c r="BB31" s="526"/>
      <c r="BC31" s="539"/>
      <c r="BD31" s="532"/>
      <c r="BE31" s="532"/>
      <c r="BF31" s="532"/>
      <c r="BG31" s="532"/>
      <c r="BH31" s="525"/>
      <c r="BI31" s="525"/>
      <c r="BJ31" s="533"/>
      <c r="BK31" s="533"/>
      <c r="BL31" s="525"/>
      <c r="BM31" s="525"/>
      <c r="BN31" s="525"/>
      <c r="BO31" s="543"/>
      <c r="BP31" s="525"/>
      <c r="BQ31" s="525"/>
      <c r="BR31" s="525"/>
      <c r="BS31" s="526"/>
      <c r="BT31" s="590"/>
      <c r="BU31" s="591"/>
      <c r="BV31" s="591"/>
      <c r="BW31" s="591"/>
      <c r="BX31" s="591"/>
      <c r="BY31" s="591"/>
      <c r="BZ31" s="591"/>
      <c r="CA31" s="591"/>
      <c r="CB31" s="591"/>
      <c r="CC31" s="591"/>
      <c r="CD31" s="591"/>
      <c r="CE31" s="592"/>
    </row>
    <row r="32" spans="1:83" s="261" customFormat="1" ht="49.5" customHeight="1">
      <c r="A32" s="229"/>
      <c r="B32" s="228">
        <f t="shared" si="0"/>
        <v>25</v>
      </c>
      <c r="C32" s="527"/>
      <c r="D32" s="528"/>
      <c r="E32" s="529"/>
      <c r="F32" s="530"/>
      <c r="G32" s="530"/>
      <c r="H32" s="530"/>
      <c r="I32" s="530"/>
      <c r="J32" s="530"/>
      <c r="K32" s="530"/>
      <c r="L32" s="530"/>
      <c r="M32" s="530"/>
      <c r="N32" s="530"/>
      <c r="O32" s="530"/>
      <c r="P32" s="530"/>
      <c r="Q32" s="530"/>
      <c r="R32" s="530"/>
      <c r="S32" s="530"/>
      <c r="T32" s="531"/>
      <c r="U32" s="532"/>
      <c r="V32" s="532"/>
      <c r="W32" s="533"/>
      <c r="X32" s="533"/>
      <c r="Y32" s="532"/>
      <c r="Z32" s="534"/>
      <c r="AA32" s="535"/>
      <c r="AB32" s="536"/>
      <c r="AC32" s="537"/>
      <c r="AD32" s="538"/>
      <c r="AE32" s="538"/>
      <c r="AF32" s="538"/>
      <c r="AG32" s="538"/>
      <c r="AH32" s="538"/>
      <c r="AI32" s="538"/>
      <c r="AJ32" s="538"/>
      <c r="AK32" s="538"/>
      <c r="AL32" s="538"/>
      <c r="AM32" s="538"/>
      <c r="AN32" s="538"/>
      <c r="AO32" s="538"/>
      <c r="AP32" s="540"/>
      <c r="AQ32" s="541"/>
      <c r="AR32" s="541"/>
      <c r="AS32" s="541"/>
      <c r="AT32" s="541"/>
      <c r="AU32" s="541"/>
      <c r="AV32" s="541"/>
      <c r="AW32" s="542"/>
      <c r="AX32" s="525"/>
      <c r="AY32" s="525"/>
      <c r="AZ32" s="526"/>
      <c r="BA32" s="539"/>
      <c r="BB32" s="526"/>
      <c r="BC32" s="539"/>
      <c r="BD32" s="532"/>
      <c r="BE32" s="532"/>
      <c r="BF32" s="532"/>
      <c r="BG32" s="532"/>
      <c r="BH32" s="525"/>
      <c r="BI32" s="525"/>
      <c r="BJ32" s="533"/>
      <c r="BK32" s="533"/>
      <c r="BL32" s="525"/>
      <c r="BM32" s="525"/>
      <c r="BN32" s="525"/>
      <c r="BO32" s="543"/>
      <c r="BP32" s="525"/>
      <c r="BQ32" s="525"/>
      <c r="BR32" s="525"/>
      <c r="BS32" s="526"/>
      <c r="BT32" s="590"/>
      <c r="BU32" s="591"/>
      <c r="BV32" s="591"/>
      <c r="BW32" s="591"/>
      <c r="BX32" s="591"/>
      <c r="BY32" s="591"/>
      <c r="BZ32" s="591"/>
      <c r="CA32" s="591"/>
      <c r="CB32" s="591"/>
      <c r="CC32" s="591"/>
      <c r="CD32" s="591"/>
      <c r="CE32" s="592"/>
    </row>
    <row r="33" spans="1:83" s="261" customFormat="1" ht="49.5" customHeight="1">
      <c r="A33" s="229"/>
      <c r="B33" s="228">
        <f t="shared" si="0"/>
        <v>26</v>
      </c>
      <c r="C33" s="527"/>
      <c r="D33" s="528"/>
      <c r="E33" s="529"/>
      <c r="F33" s="530"/>
      <c r="G33" s="530"/>
      <c r="H33" s="530"/>
      <c r="I33" s="530"/>
      <c r="J33" s="530"/>
      <c r="K33" s="530"/>
      <c r="L33" s="530"/>
      <c r="M33" s="530"/>
      <c r="N33" s="530"/>
      <c r="O33" s="530"/>
      <c r="P33" s="530"/>
      <c r="Q33" s="530"/>
      <c r="R33" s="530"/>
      <c r="S33" s="530"/>
      <c r="T33" s="531"/>
      <c r="U33" s="532"/>
      <c r="V33" s="532"/>
      <c r="W33" s="533"/>
      <c r="X33" s="533"/>
      <c r="Y33" s="532"/>
      <c r="Z33" s="534"/>
      <c r="AA33" s="535"/>
      <c r="AB33" s="536"/>
      <c r="AC33" s="537"/>
      <c r="AD33" s="538"/>
      <c r="AE33" s="538"/>
      <c r="AF33" s="538"/>
      <c r="AG33" s="538"/>
      <c r="AH33" s="538"/>
      <c r="AI33" s="538"/>
      <c r="AJ33" s="538"/>
      <c r="AK33" s="538"/>
      <c r="AL33" s="538"/>
      <c r="AM33" s="538"/>
      <c r="AN33" s="538"/>
      <c r="AO33" s="538"/>
      <c r="AP33" s="540"/>
      <c r="AQ33" s="541"/>
      <c r="AR33" s="541"/>
      <c r="AS33" s="541"/>
      <c r="AT33" s="541"/>
      <c r="AU33" s="541"/>
      <c r="AV33" s="541"/>
      <c r="AW33" s="542"/>
      <c r="AX33" s="525"/>
      <c r="AY33" s="525"/>
      <c r="AZ33" s="526"/>
      <c r="BA33" s="539"/>
      <c r="BB33" s="526"/>
      <c r="BC33" s="539"/>
      <c r="BD33" s="532"/>
      <c r="BE33" s="532"/>
      <c r="BF33" s="532"/>
      <c r="BG33" s="532"/>
      <c r="BH33" s="525"/>
      <c r="BI33" s="525"/>
      <c r="BJ33" s="533"/>
      <c r="BK33" s="533"/>
      <c r="BL33" s="525"/>
      <c r="BM33" s="525"/>
      <c r="BN33" s="525"/>
      <c r="BO33" s="543"/>
      <c r="BP33" s="525"/>
      <c r="BQ33" s="525"/>
      <c r="BR33" s="525"/>
      <c r="BS33" s="526"/>
      <c r="BT33" s="590"/>
      <c r="BU33" s="591"/>
      <c r="BV33" s="591"/>
      <c r="BW33" s="591"/>
      <c r="BX33" s="591"/>
      <c r="BY33" s="591"/>
      <c r="BZ33" s="591"/>
      <c r="CA33" s="591"/>
      <c r="CB33" s="591"/>
      <c r="CC33" s="591"/>
      <c r="CD33" s="591"/>
      <c r="CE33" s="592"/>
    </row>
    <row r="34" spans="1:83" s="261" customFormat="1" ht="49.5" customHeight="1">
      <c r="A34" s="229"/>
      <c r="B34" s="228">
        <f t="shared" si="0"/>
        <v>27</v>
      </c>
      <c r="C34" s="527"/>
      <c r="D34" s="528"/>
      <c r="E34" s="529"/>
      <c r="F34" s="530"/>
      <c r="G34" s="530"/>
      <c r="H34" s="530"/>
      <c r="I34" s="530"/>
      <c r="J34" s="530"/>
      <c r="K34" s="530"/>
      <c r="L34" s="530"/>
      <c r="M34" s="530"/>
      <c r="N34" s="530"/>
      <c r="O34" s="530"/>
      <c r="P34" s="530"/>
      <c r="Q34" s="530"/>
      <c r="R34" s="530"/>
      <c r="S34" s="530"/>
      <c r="T34" s="531"/>
      <c r="U34" s="532"/>
      <c r="V34" s="532"/>
      <c r="W34" s="533"/>
      <c r="X34" s="533"/>
      <c r="Y34" s="532"/>
      <c r="Z34" s="534"/>
      <c r="AA34" s="535"/>
      <c r="AB34" s="536"/>
      <c r="AC34" s="537"/>
      <c r="AD34" s="538"/>
      <c r="AE34" s="538"/>
      <c r="AF34" s="538"/>
      <c r="AG34" s="538"/>
      <c r="AH34" s="538"/>
      <c r="AI34" s="538"/>
      <c r="AJ34" s="538"/>
      <c r="AK34" s="538"/>
      <c r="AL34" s="538"/>
      <c r="AM34" s="538"/>
      <c r="AN34" s="538"/>
      <c r="AO34" s="538"/>
      <c r="AP34" s="540"/>
      <c r="AQ34" s="541"/>
      <c r="AR34" s="541"/>
      <c r="AS34" s="541"/>
      <c r="AT34" s="541"/>
      <c r="AU34" s="541"/>
      <c r="AV34" s="541"/>
      <c r="AW34" s="542"/>
      <c r="AX34" s="525"/>
      <c r="AY34" s="525"/>
      <c r="AZ34" s="526"/>
      <c r="BA34" s="539"/>
      <c r="BB34" s="526"/>
      <c r="BC34" s="539"/>
      <c r="BD34" s="532"/>
      <c r="BE34" s="532"/>
      <c r="BF34" s="532"/>
      <c r="BG34" s="532"/>
      <c r="BH34" s="525"/>
      <c r="BI34" s="525"/>
      <c r="BJ34" s="533"/>
      <c r="BK34" s="533"/>
      <c r="BL34" s="525"/>
      <c r="BM34" s="525"/>
      <c r="BN34" s="525"/>
      <c r="BO34" s="543"/>
      <c r="BP34" s="525"/>
      <c r="BQ34" s="525"/>
      <c r="BR34" s="525"/>
      <c r="BS34" s="526"/>
      <c r="BT34" s="590"/>
      <c r="BU34" s="591"/>
      <c r="BV34" s="591"/>
      <c r="BW34" s="591"/>
      <c r="BX34" s="591"/>
      <c r="BY34" s="591"/>
      <c r="BZ34" s="591"/>
      <c r="CA34" s="591"/>
      <c r="CB34" s="591"/>
      <c r="CC34" s="591"/>
      <c r="CD34" s="591"/>
      <c r="CE34" s="592"/>
    </row>
    <row r="35" spans="1:83" s="261" customFormat="1" ht="49.5" customHeight="1">
      <c r="A35" s="229"/>
      <c r="B35" s="228">
        <f t="shared" si="0"/>
        <v>28</v>
      </c>
      <c r="C35" s="527"/>
      <c r="D35" s="528"/>
      <c r="E35" s="529"/>
      <c r="F35" s="530"/>
      <c r="G35" s="530"/>
      <c r="H35" s="530"/>
      <c r="I35" s="530"/>
      <c r="J35" s="530"/>
      <c r="K35" s="530"/>
      <c r="L35" s="530"/>
      <c r="M35" s="530"/>
      <c r="N35" s="530"/>
      <c r="O35" s="530"/>
      <c r="P35" s="530"/>
      <c r="Q35" s="530"/>
      <c r="R35" s="530"/>
      <c r="S35" s="530"/>
      <c r="T35" s="531"/>
      <c r="U35" s="532"/>
      <c r="V35" s="532"/>
      <c r="W35" s="533"/>
      <c r="X35" s="533"/>
      <c r="Y35" s="532"/>
      <c r="Z35" s="534"/>
      <c r="AA35" s="535"/>
      <c r="AB35" s="536"/>
      <c r="AC35" s="537"/>
      <c r="AD35" s="538"/>
      <c r="AE35" s="538"/>
      <c r="AF35" s="538"/>
      <c r="AG35" s="538"/>
      <c r="AH35" s="538"/>
      <c r="AI35" s="538"/>
      <c r="AJ35" s="538"/>
      <c r="AK35" s="538"/>
      <c r="AL35" s="538"/>
      <c r="AM35" s="538"/>
      <c r="AN35" s="538"/>
      <c r="AO35" s="538"/>
      <c r="AP35" s="540"/>
      <c r="AQ35" s="541"/>
      <c r="AR35" s="541"/>
      <c r="AS35" s="541"/>
      <c r="AT35" s="541"/>
      <c r="AU35" s="541"/>
      <c r="AV35" s="541"/>
      <c r="AW35" s="542"/>
      <c r="AX35" s="525"/>
      <c r="AY35" s="525"/>
      <c r="AZ35" s="526"/>
      <c r="BA35" s="539"/>
      <c r="BB35" s="526"/>
      <c r="BC35" s="539"/>
      <c r="BD35" s="532"/>
      <c r="BE35" s="532"/>
      <c r="BF35" s="532"/>
      <c r="BG35" s="532"/>
      <c r="BH35" s="525"/>
      <c r="BI35" s="525"/>
      <c r="BJ35" s="533"/>
      <c r="BK35" s="533"/>
      <c r="BL35" s="525"/>
      <c r="BM35" s="525"/>
      <c r="BN35" s="525"/>
      <c r="BO35" s="543"/>
      <c r="BP35" s="525"/>
      <c r="BQ35" s="525"/>
      <c r="BR35" s="525"/>
      <c r="BS35" s="526"/>
      <c r="BT35" s="590"/>
      <c r="BU35" s="591"/>
      <c r="BV35" s="591"/>
      <c r="BW35" s="591"/>
      <c r="BX35" s="591"/>
      <c r="BY35" s="591"/>
      <c r="BZ35" s="591"/>
      <c r="CA35" s="591"/>
      <c r="CB35" s="591"/>
      <c r="CC35" s="591"/>
      <c r="CD35" s="591"/>
      <c r="CE35" s="592"/>
    </row>
    <row r="36" spans="1:83" s="261" customFormat="1" ht="49.5" customHeight="1">
      <c r="A36" s="229"/>
      <c r="B36" s="228">
        <f t="shared" si="0"/>
        <v>29</v>
      </c>
      <c r="C36" s="527"/>
      <c r="D36" s="528"/>
      <c r="E36" s="529"/>
      <c r="F36" s="530"/>
      <c r="G36" s="530"/>
      <c r="H36" s="530"/>
      <c r="I36" s="530"/>
      <c r="J36" s="530"/>
      <c r="K36" s="530"/>
      <c r="L36" s="530"/>
      <c r="M36" s="530"/>
      <c r="N36" s="530"/>
      <c r="O36" s="530"/>
      <c r="P36" s="530"/>
      <c r="Q36" s="530"/>
      <c r="R36" s="530"/>
      <c r="S36" s="530"/>
      <c r="T36" s="531"/>
      <c r="U36" s="532"/>
      <c r="V36" s="532"/>
      <c r="W36" s="533"/>
      <c r="X36" s="533"/>
      <c r="Y36" s="532"/>
      <c r="Z36" s="534"/>
      <c r="AA36" s="535"/>
      <c r="AB36" s="536"/>
      <c r="AC36" s="537"/>
      <c r="AD36" s="538"/>
      <c r="AE36" s="538"/>
      <c r="AF36" s="538"/>
      <c r="AG36" s="538"/>
      <c r="AH36" s="538"/>
      <c r="AI36" s="538"/>
      <c r="AJ36" s="538"/>
      <c r="AK36" s="538"/>
      <c r="AL36" s="538"/>
      <c r="AM36" s="538"/>
      <c r="AN36" s="538"/>
      <c r="AO36" s="538"/>
      <c r="AP36" s="540"/>
      <c r="AQ36" s="541"/>
      <c r="AR36" s="541"/>
      <c r="AS36" s="541"/>
      <c r="AT36" s="541"/>
      <c r="AU36" s="541"/>
      <c r="AV36" s="541"/>
      <c r="AW36" s="542"/>
      <c r="AX36" s="525"/>
      <c r="AY36" s="525"/>
      <c r="AZ36" s="526"/>
      <c r="BA36" s="539"/>
      <c r="BB36" s="526"/>
      <c r="BC36" s="539"/>
      <c r="BD36" s="532"/>
      <c r="BE36" s="532"/>
      <c r="BF36" s="532"/>
      <c r="BG36" s="532"/>
      <c r="BH36" s="525"/>
      <c r="BI36" s="525"/>
      <c r="BJ36" s="533"/>
      <c r="BK36" s="533"/>
      <c r="BL36" s="525"/>
      <c r="BM36" s="525"/>
      <c r="BN36" s="525"/>
      <c r="BO36" s="543"/>
      <c r="BP36" s="525"/>
      <c r="BQ36" s="525"/>
      <c r="BR36" s="525"/>
      <c r="BS36" s="526"/>
      <c r="BT36" s="590"/>
      <c r="BU36" s="591"/>
      <c r="BV36" s="591"/>
      <c r="BW36" s="591"/>
      <c r="BX36" s="591"/>
      <c r="BY36" s="591"/>
      <c r="BZ36" s="591"/>
      <c r="CA36" s="591"/>
      <c r="CB36" s="591"/>
      <c r="CC36" s="591"/>
      <c r="CD36" s="591"/>
      <c r="CE36" s="592"/>
    </row>
    <row r="37" spans="1:83" s="261" customFormat="1" ht="49.5" customHeight="1">
      <c r="A37" s="229"/>
      <c r="B37" s="228">
        <f t="shared" si="0"/>
        <v>30</v>
      </c>
      <c r="C37" s="527"/>
      <c r="D37" s="528"/>
      <c r="E37" s="529"/>
      <c r="F37" s="530"/>
      <c r="G37" s="530"/>
      <c r="H37" s="530"/>
      <c r="I37" s="530"/>
      <c r="J37" s="530"/>
      <c r="K37" s="530"/>
      <c r="L37" s="530"/>
      <c r="M37" s="530"/>
      <c r="N37" s="530"/>
      <c r="O37" s="530"/>
      <c r="P37" s="530"/>
      <c r="Q37" s="530"/>
      <c r="R37" s="530"/>
      <c r="S37" s="530"/>
      <c r="T37" s="531"/>
      <c r="U37" s="532"/>
      <c r="V37" s="532"/>
      <c r="W37" s="533"/>
      <c r="X37" s="533"/>
      <c r="Y37" s="532"/>
      <c r="Z37" s="534"/>
      <c r="AA37" s="535"/>
      <c r="AB37" s="536"/>
      <c r="AC37" s="537"/>
      <c r="AD37" s="538"/>
      <c r="AE37" s="538"/>
      <c r="AF37" s="538"/>
      <c r="AG37" s="538"/>
      <c r="AH37" s="538"/>
      <c r="AI37" s="538"/>
      <c r="AJ37" s="538"/>
      <c r="AK37" s="538"/>
      <c r="AL37" s="538"/>
      <c r="AM37" s="538"/>
      <c r="AN37" s="538"/>
      <c r="AO37" s="538"/>
      <c r="AP37" s="540"/>
      <c r="AQ37" s="541"/>
      <c r="AR37" s="541"/>
      <c r="AS37" s="541"/>
      <c r="AT37" s="541"/>
      <c r="AU37" s="541"/>
      <c r="AV37" s="541"/>
      <c r="AW37" s="542"/>
      <c r="AX37" s="525"/>
      <c r="AY37" s="525"/>
      <c r="AZ37" s="526"/>
      <c r="BA37" s="539"/>
      <c r="BB37" s="526"/>
      <c r="BC37" s="539"/>
      <c r="BD37" s="532"/>
      <c r="BE37" s="532"/>
      <c r="BF37" s="532"/>
      <c r="BG37" s="532"/>
      <c r="BH37" s="525"/>
      <c r="BI37" s="525"/>
      <c r="BJ37" s="533"/>
      <c r="BK37" s="533"/>
      <c r="BL37" s="525"/>
      <c r="BM37" s="525"/>
      <c r="BN37" s="525"/>
      <c r="BO37" s="543"/>
      <c r="BP37" s="525"/>
      <c r="BQ37" s="525"/>
      <c r="BR37" s="525"/>
      <c r="BS37" s="526"/>
      <c r="BT37" s="590"/>
      <c r="BU37" s="591"/>
      <c r="BV37" s="591"/>
      <c r="BW37" s="591"/>
      <c r="BX37" s="591"/>
      <c r="BY37" s="591"/>
      <c r="BZ37" s="591"/>
      <c r="CA37" s="591"/>
      <c r="CB37" s="591"/>
      <c r="CC37" s="591"/>
      <c r="CD37" s="591"/>
      <c r="CE37" s="592"/>
    </row>
    <row r="38" spans="1:83" s="261" customFormat="1" ht="49.5" customHeight="1">
      <c r="A38" s="229"/>
      <c r="B38" s="228">
        <f t="shared" si="0"/>
        <v>31</v>
      </c>
      <c r="C38" s="527"/>
      <c r="D38" s="528"/>
      <c r="E38" s="529"/>
      <c r="F38" s="530"/>
      <c r="G38" s="530"/>
      <c r="H38" s="530"/>
      <c r="I38" s="530"/>
      <c r="J38" s="530"/>
      <c r="K38" s="530"/>
      <c r="L38" s="530"/>
      <c r="M38" s="530"/>
      <c r="N38" s="530"/>
      <c r="O38" s="530"/>
      <c r="P38" s="530"/>
      <c r="Q38" s="530"/>
      <c r="R38" s="530"/>
      <c r="S38" s="530"/>
      <c r="T38" s="531"/>
      <c r="U38" s="532"/>
      <c r="V38" s="532"/>
      <c r="W38" s="533"/>
      <c r="X38" s="533"/>
      <c r="Y38" s="532"/>
      <c r="Z38" s="534"/>
      <c r="AA38" s="535"/>
      <c r="AB38" s="536"/>
      <c r="AC38" s="537"/>
      <c r="AD38" s="538"/>
      <c r="AE38" s="538"/>
      <c r="AF38" s="538"/>
      <c r="AG38" s="538"/>
      <c r="AH38" s="538"/>
      <c r="AI38" s="538"/>
      <c r="AJ38" s="538"/>
      <c r="AK38" s="538"/>
      <c r="AL38" s="538"/>
      <c r="AM38" s="538"/>
      <c r="AN38" s="538"/>
      <c r="AO38" s="538"/>
      <c r="AP38" s="540"/>
      <c r="AQ38" s="541"/>
      <c r="AR38" s="541"/>
      <c r="AS38" s="541"/>
      <c r="AT38" s="541"/>
      <c r="AU38" s="541"/>
      <c r="AV38" s="541"/>
      <c r="AW38" s="542"/>
      <c r="AX38" s="525"/>
      <c r="AY38" s="525"/>
      <c r="AZ38" s="526"/>
      <c r="BA38" s="539"/>
      <c r="BB38" s="526"/>
      <c r="BC38" s="539"/>
      <c r="BD38" s="532"/>
      <c r="BE38" s="532"/>
      <c r="BF38" s="532"/>
      <c r="BG38" s="532"/>
      <c r="BH38" s="525"/>
      <c r="BI38" s="525"/>
      <c r="BJ38" s="533"/>
      <c r="BK38" s="533"/>
      <c r="BL38" s="525"/>
      <c r="BM38" s="525"/>
      <c r="BN38" s="525"/>
      <c r="BO38" s="543"/>
      <c r="BP38" s="525"/>
      <c r="BQ38" s="525"/>
      <c r="BR38" s="525"/>
      <c r="BS38" s="526"/>
      <c r="BT38" s="590"/>
      <c r="BU38" s="591"/>
      <c r="BV38" s="591"/>
      <c r="BW38" s="591"/>
      <c r="BX38" s="591"/>
      <c r="BY38" s="591"/>
      <c r="BZ38" s="591"/>
      <c r="CA38" s="591"/>
      <c r="CB38" s="591"/>
      <c r="CC38" s="591"/>
      <c r="CD38" s="591"/>
      <c r="CE38" s="592"/>
    </row>
    <row r="39" spans="1:83" s="261" customFormat="1" ht="49.5" customHeight="1">
      <c r="A39" s="229"/>
      <c r="B39" s="228">
        <f t="shared" si="0"/>
        <v>32</v>
      </c>
      <c r="C39" s="527"/>
      <c r="D39" s="528"/>
      <c r="E39" s="529"/>
      <c r="F39" s="530"/>
      <c r="G39" s="530"/>
      <c r="H39" s="530"/>
      <c r="I39" s="530"/>
      <c r="J39" s="530"/>
      <c r="K39" s="530"/>
      <c r="L39" s="530"/>
      <c r="M39" s="530"/>
      <c r="N39" s="530"/>
      <c r="O39" s="530"/>
      <c r="P39" s="530"/>
      <c r="Q39" s="530"/>
      <c r="R39" s="530"/>
      <c r="S39" s="530"/>
      <c r="T39" s="531"/>
      <c r="U39" s="532"/>
      <c r="V39" s="532"/>
      <c r="W39" s="533"/>
      <c r="X39" s="533"/>
      <c r="Y39" s="532"/>
      <c r="Z39" s="534"/>
      <c r="AA39" s="535"/>
      <c r="AB39" s="536"/>
      <c r="AC39" s="537"/>
      <c r="AD39" s="538"/>
      <c r="AE39" s="538"/>
      <c r="AF39" s="538"/>
      <c r="AG39" s="538"/>
      <c r="AH39" s="538"/>
      <c r="AI39" s="538"/>
      <c r="AJ39" s="538"/>
      <c r="AK39" s="538"/>
      <c r="AL39" s="538"/>
      <c r="AM39" s="538"/>
      <c r="AN39" s="538"/>
      <c r="AO39" s="538"/>
      <c r="AP39" s="540"/>
      <c r="AQ39" s="541"/>
      <c r="AR39" s="541"/>
      <c r="AS39" s="541"/>
      <c r="AT39" s="541"/>
      <c r="AU39" s="541"/>
      <c r="AV39" s="541"/>
      <c r="AW39" s="542"/>
      <c r="AX39" s="525"/>
      <c r="AY39" s="525"/>
      <c r="AZ39" s="526"/>
      <c r="BA39" s="539"/>
      <c r="BB39" s="526"/>
      <c r="BC39" s="539"/>
      <c r="BD39" s="532"/>
      <c r="BE39" s="532"/>
      <c r="BF39" s="532"/>
      <c r="BG39" s="532"/>
      <c r="BH39" s="525"/>
      <c r="BI39" s="525"/>
      <c r="BJ39" s="533"/>
      <c r="BK39" s="533"/>
      <c r="BL39" s="525"/>
      <c r="BM39" s="525"/>
      <c r="BN39" s="525"/>
      <c r="BO39" s="543"/>
      <c r="BP39" s="525"/>
      <c r="BQ39" s="525"/>
      <c r="BR39" s="525"/>
      <c r="BS39" s="526"/>
      <c r="BT39" s="590"/>
      <c r="BU39" s="591"/>
      <c r="BV39" s="591"/>
      <c r="BW39" s="591"/>
      <c r="BX39" s="591"/>
      <c r="BY39" s="591"/>
      <c r="BZ39" s="591"/>
      <c r="CA39" s="591"/>
      <c r="CB39" s="591"/>
      <c r="CC39" s="591"/>
      <c r="CD39" s="591"/>
      <c r="CE39" s="592"/>
    </row>
    <row r="40" spans="1:83" s="261" customFormat="1" ht="49.5" customHeight="1">
      <c r="A40" s="229"/>
      <c r="B40" s="228">
        <f t="shared" si="0"/>
        <v>33</v>
      </c>
      <c r="C40" s="527"/>
      <c r="D40" s="528"/>
      <c r="E40" s="529"/>
      <c r="F40" s="530"/>
      <c r="G40" s="530"/>
      <c r="H40" s="530"/>
      <c r="I40" s="530"/>
      <c r="J40" s="530"/>
      <c r="K40" s="530"/>
      <c r="L40" s="530"/>
      <c r="M40" s="530"/>
      <c r="N40" s="530"/>
      <c r="O40" s="530"/>
      <c r="P40" s="530"/>
      <c r="Q40" s="530"/>
      <c r="R40" s="530"/>
      <c r="S40" s="530"/>
      <c r="T40" s="531"/>
      <c r="U40" s="532"/>
      <c r="V40" s="532"/>
      <c r="W40" s="533"/>
      <c r="X40" s="533"/>
      <c r="Y40" s="532"/>
      <c r="Z40" s="534"/>
      <c r="AA40" s="535"/>
      <c r="AB40" s="536"/>
      <c r="AC40" s="537"/>
      <c r="AD40" s="538"/>
      <c r="AE40" s="538"/>
      <c r="AF40" s="538"/>
      <c r="AG40" s="538"/>
      <c r="AH40" s="538"/>
      <c r="AI40" s="538"/>
      <c r="AJ40" s="538"/>
      <c r="AK40" s="538"/>
      <c r="AL40" s="538"/>
      <c r="AM40" s="538"/>
      <c r="AN40" s="538"/>
      <c r="AO40" s="538"/>
      <c r="AP40" s="540"/>
      <c r="AQ40" s="541"/>
      <c r="AR40" s="541"/>
      <c r="AS40" s="541"/>
      <c r="AT40" s="541"/>
      <c r="AU40" s="541"/>
      <c r="AV40" s="541"/>
      <c r="AW40" s="542"/>
      <c r="AX40" s="525"/>
      <c r="AY40" s="525"/>
      <c r="AZ40" s="526"/>
      <c r="BA40" s="539"/>
      <c r="BB40" s="526"/>
      <c r="BC40" s="539"/>
      <c r="BD40" s="532"/>
      <c r="BE40" s="532"/>
      <c r="BF40" s="532"/>
      <c r="BG40" s="532"/>
      <c r="BH40" s="525"/>
      <c r="BI40" s="525"/>
      <c r="BJ40" s="533"/>
      <c r="BK40" s="533"/>
      <c r="BL40" s="525"/>
      <c r="BM40" s="525"/>
      <c r="BN40" s="525"/>
      <c r="BO40" s="543"/>
      <c r="BP40" s="525"/>
      <c r="BQ40" s="525"/>
      <c r="BR40" s="525"/>
      <c r="BS40" s="526"/>
      <c r="BT40" s="590"/>
      <c r="BU40" s="591"/>
      <c r="BV40" s="591"/>
      <c r="BW40" s="591"/>
      <c r="BX40" s="591"/>
      <c r="BY40" s="591"/>
      <c r="BZ40" s="591"/>
      <c r="CA40" s="591"/>
      <c r="CB40" s="591"/>
      <c r="CC40" s="591"/>
      <c r="CD40" s="591"/>
      <c r="CE40" s="592"/>
    </row>
    <row r="41" spans="1:83" s="261" customFormat="1" ht="49.5" customHeight="1">
      <c r="A41" s="229"/>
      <c r="B41" s="228">
        <f t="shared" si="0"/>
        <v>34</v>
      </c>
      <c r="C41" s="527"/>
      <c r="D41" s="528"/>
      <c r="E41" s="529"/>
      <c r="F41" s="530"/>
      <c r="G41" s="530"/>
      <c r="H41" s="530"/>
      <c r="I41" s="530"/>
      <c r="J41" s="530"/>
      <c r="K41" s="530"/>
      <c r="L41" s="530"/>
      <c r="M41" s="530"/>
      <c r="N41" s="530"/>
      <c r="O41" s="530"/>
      <c r="P41" s="530"/>
      <c r="Q41" s="530"/>
      <c r="R41" s="530"/>
      <c r="S41" s="530"/>
      <c r="T41" s="531"/>
      <c r="U41" s="532"/>
      <c r="V41" s="532"/>
      <c r="W41" s="533"/>
      <c r="X41" s="533"/>
      <c r="Y41" s="532"/>
      <c r="Z41" s="534"/>
      <c r="AA41" s="535"/>
      <c r="AB41" s="536"/>
      <c r="AC41" s="537"/>
      <c r="AD41" s="538"/>
      <c r="AE41" s="538"/>
      <c r="AF41" s="538"/>
      <c r="AG41" s="538"/>
      <c r="AH41" s="538"/>
      <c r="AI41" s="538"/>
      <c r="AJ41" s="538"/>
      <c r="AK41" s="538"/>
      <c r="AL41" s="538"/>
      <c r="AM41" s="538"/>
      <c r="AN41" s="538"/>
      <c r="AO41" s="538"/>
      <c r="AP41" s="540"/>
      <c r="AQ41" s="541"/>
      <c r="AR41" s="541"/>
      <c r="AS41" s="541"/>
      <c r="AT41" s="541"/>
      <c r="AU41" s="541"/>
      <c r="AV41" s="541"/>
      <c r="AW41" s="542"/>
      <c r="AX41" s="525"/>
      <c r="AY41" s="525"/>
      <c r="AZ41" s="526"/>
      <c r="BA41" s="539"/>
      <c r="BB41" s="526"/>
      <c r="BC41" s="539"/>
      <c r="BD41" s="532"/>
      <c r="BE41" s="532"/>
      <c r="BF41" s="532"/>
      <c r="BG41" s="532"/>
      <c r="BH41" s="525"/>
      <c r="BI41" s="525"/>
      <c r="BJ41" s="533"/>
      <c r="BK41" s="533"/>
      <c r="BL41" s="525"/>
      <c r="BM41" s="525"/>
      <c r="BN41" s="525"/>
      <c r="BO41" s="543"/>
      <c r="BP41" s="525"/>
      <c r="BQ41" s="525"/>
      <c r="BR41" s="525"/>
      <c r="BS41" s="526"/>
      <c r="BT41" s="590"/>
      <c r="BU41" s="591"/>
      <c r="BV41" s="591"/>
      <c r="BW41" s="591"/>
      <c r="BX41" s="591"/>
      <c r="BY41" s="591"/>
      <c r="BZ41" s="591"/>
      <c r="CA41" s="591"/>
      <c r="CB41" s="591"/>
      <c r="CC41" s="591"/>
      <c r="CD41" s="591"/>
      <c r="CE41" s="592"/>
    </row>
    <row r="42" spans="1:83" s="261" customFormat="1" ht="49.5" customHeight="1">
      <c r="A42" s="229"/>
      <c r="B42" s="228">
        <f t="shared" si="0"/>
        <v>35</v>
      </c>
      <c r="C42" s="527"/>
      <c r="D42" s="528"/>
      <c r="E42" s="529"/>
      <c r="F42" s="530"/>
      <c r="G42" s="530"/>
      <c r="H42" s="530"/>
      <c r="I42" s="530"/>
      <c r="J42" s="530"/>
      <c r="K42" s="530"/>
      <c r="L42" s="530"/>
      <c r="M42" s="530"/>
      <c r="N42" s="530"/>
      <c r="O42" s="530"/>
      <c r="P42" s="530"/>
      <c r="Q42" s="530"/>
      <c r="R42" s="530"/>
      <c r="S42" s="530"/>
      <c r="T42" s="531"/>
      <c r="U42" s="532"/>
      <c r="V42" s="532"/>
      <c r="W42" s="533"/>
      <c r="X42" s="533"/>
      <c r="Y42" s="532"/>
      <c r="Z42" s="534"/>
      <c r="AA42" s="535"/>
      <c r="AB42" s="536"/>
      <c r="AC42" s="537"/>
      <c r="AD42" s="538"/>
      <c r="AE42" s="538"/>
      <c r="AF42" s="538"/>
      <c r="AG42" s="538"/>
      <c r="AH42" s="538"/>
      <c r="AI42" s="538"/>
      <c r="AJ42" s="538"/>
      <c r="AK42" s="538"/>
      <c r="AL42" s="538"/>
      <c r="AM42" s="538"/>
      <c r="AN42" s="538"/>
      <c r="AO42" s="538"/>
      <c r="AP42" s="540"/>
      <c r="AQ42" s="541"/>
      <c r="AR42" s="541"/>
      <c r="AS42" s="541"/>
      <c r="AT42" s="541"/>
      <c r="AU42" s="541"/>
      <c r="AV42" s="541"/>
      <c r="AW42" s="542"/>
      <c r="AX42" s="525"/>
      <c r="AY42" s="525"/>
      <c r="AZ42" s="526"/>
      <c r="BA42" s="539"/>
      <c r="BB42" s="526"/>
      <c r="BC42" s="539"/>
      <c r="BD42" s="532"/>
      <c r="BE42" s="532"/>
      <c r="BF42" s="532"/>
      <c r="BG42" s="532"/>
      <c r="BH42" s="525"/>
      <c r="BI42" s="525"/>
      <c r="BJ42" s="533"/>
      <c r="BK42" s="533"/>
      <c r="BL42" s="525"/>
      <c r="BM42" s="525"/>
      <c r="BN42" s="525"/>
      <c r="BO42" s="543"/>
      <c r="BP42" s="525"/>
      <c r="BQ42" s="525"/>
      <c r="BR42" s="525"/>
      <c r="BS42" s="526"/>
      <c r="BT42" s="590"/>
      <c r="BU42" s="591"/>
      <c r="BV42" s="591"/>
      <c r="BW42" s="591"/>
      <c r="BX42" s="591"/>
      <c r="BY42" s="591"/>
      <c r="BZ42" s="591"/>
      <c r="CA42" s="591"/>
      <c r="CB42" s="591"/>
      <c r="CC42" s="591"/>
      <c r="CD42" s="591"/>
      <c r="CE42" s="592"/>
    </row>
    <row r="43" spans="1:83" s="261" customFormat="1" ht="49.5" customHeight="1">
      <c r="A43" s="229"/>
      <c r="B43" s="228">
        <f t="shared" si="0"/>
        <v>36</v>
      </c>
      <c r="C43" s="527"/>
      <c r="D43" s="528"/>
      <c r="E43" s="529"/>
      <c r="F43" s="530"/>
      <c r="G43" s="530"/>
      <c r="H43" s="530"/>
      <c r="I43" s="530"/>
      <c r="J43" s="530"/>
      <c r="K43" s="530"/>
      <c r="L43" s="530"/>
      <c r="M43" s="530"/>
      <c r="N43" s="530"/>
      <c r="O43" s="530"/>
      <c r="P43" s="530"/>
      <c r="Q43" s="530"/>
      <c r="R43" s="530"/>
      <c r="S43" s="530"/>
      <c r="T43" s="531"/>
      <c r="U43" s="532"/>
      <c r="V43" s="532"/>
      <c r="W43" s="533"/>
      <c r="X43" s="533"/>
      <c r="Y43" s="532"/>
      <c r="Z43" s="534"/>
      <c r="AA43" s="535"/>
      <c r="AB43" s="536"/>
      <c r="AC43" s="537"/>
      <c r="AD43" s="538"/>
      <c r="AE43" s="538"/>
      <c r="AF43" s="538"/>
      <c r="AG43" s="538"/>
      <c r="AH43" s="538"/>
      <c r="AI43" s="538"/>
      <c r="AJ43" s="538"/>
      <c r="AK43" s="538"/>
      <c r="AL43" s="538"/>
      <c r="AM43" s="538"/>
      <c r="AN43" s="538"/>
      <c r="AO43" s="538"/>
      <c r="AP43" s="540"/>
      <c r="AQ43" s="541"/>
      <c r="AR43" s="541"/>
      <c r="AS43" s="541"/>
      <c r="AT43" s="541"/>
      <c r="AU43" s="541"/>
      <c r="AV43" s="541"/>
      <c r="AW43" s="542"/>
      <c r="AX43" s="525"/>
      <c r="AY43" s="525"/>
      <c r="AZ43" s="526"/>
      <c r="BA43" s="539"/>
      <c r="BB43" s="526"/>
      <c r="BC43" s="539"/>
      <c r="BD43" s="532"/>
      <c r="BE43" s="532"/>
      <c r="BF43" s="532"/>
      <c r="BG43" s="532"/>
      <c r="BH43" s="525"/>
      <c r="BI43" s="525"/>
      <c r="BJ43" s="533"/>
      <c r="BK43" s="533"/>
      <c r="BL43" s="525"/>
      <c r="BM43" s="525"/>
      <c r="BN43" s="525"/>
      <c r="BO43" s="543"/>
      <c r="BP43" s="525"/>
      <c r="BQ43" s="525"/>
      <c r="BR43" s="525"/>
      <c r="BS43" s="526"/>
      <c r="BT43" s="590"/>
      <c r="BU43" s="591"/>
      <c r="BV43" s="591"/>
      <c r="BW43" s="591"/>
      <c r="BX43" s="591"/>
      <c r="BY43" s="591"/>
      <c r="BZ43" s="591"/>
      <c r="CA43" s="591"/>
      <c r="CB43" s="591"/>
      <c r="CC43" s="591"/>
      <c r="CD43" s="591"/>
      <c r="CE43" s="592"/>
    </row>
    <row r="44" spans="1:83" s="261" customFormat="1" ht="49.5" customHeight="1">
      <c r="A44" s="229"/>
      <c r="B44" s="228">
        <f t="shared" si="0"/>
        <v>37</v>
      </c>
      <c r="C44" s="527"/>
      <c r="D44" s="528"/>
      <c r="E44" s="529"/>
      <c r="F44" s="530"/>
      <c r="G44" s="530"/>
      <c r="H44" s="530"/>
      <c r="I44" s="530"/>
      <c r="J44" s="530"/>
      <c r="K44" s="530"/>
      <c r="L44" s="530"/>
      <c r="M44" s="530"/>
      <c r="N44" s="530"/>
      <c r="O44" s="530"/>
      <c r="P44" s="530"/>
      <c r="Q44" s="530"/>
      <c r="R44" s="530"/>
      <c r="S44" s="530"/>
      <c r="T44" s="531"/>
      <c r="U44" s="532"/>
      <c r="V44" s="532"/>
      <c r="W44" s="533"/>
      <c r="X44" s="533"/>
      <c r="Y44" s="532"/>
      <c r="Z44" s="534"/>
      <c r="AA44" s="535"/>
      <c r="AB44" s="536"/>
      <c r="AC44" s="537"/>
      <c r="AD44" s="538"/>
      <c r="AE44" s="538"/>
      <c r="AF44" s="538"/>
      <c r="AG44" s="538"/>
      <c r="AH44" s="538"/>
      <c r="AI44" s="538"/>
      <c r="AJ44" s="538"/>
      <c r="AK44" s="538"/>
      <c r="AL44" s="538"/>
      <c r="AM44" s="538"/>
      <c r="AN44" s="538"/>
      <c r="AO44" s="538"/>
      <c r="AP44" s="540"/>
      <c r="AQ44" s="541"/>
      <c r="AR44" s="541"/>
      <c r="AS44" s="541"/>
      <c r="AT44" s="541"/>
      <c r="AU44" s="541"/>
      <c r="AV44" s="541"/>
      <c r="AW44" s="542"/>
      <c r="AX44" s="525"/>
      <c r="AY44" s="525"/>
      <c r="AZ44" s="526"/>
      <c r="BA44" s="539"/>
      <c r="BB44" s="526"/>
      <c r="BC44" s="539"/>
      <c r="BD44" s="532"/>
      <c r="BE44" s="532"/>
      <c r="BF44" s="532"/>
      <c r="BG44" s="532"/>
      <c r="BH44" s="525"/>
      <c r="BI44" s="525"/>
      <c r="BJ44" s="533"/>
      <c r="BK44" s="533"/>
      <c r="BL44" s="525"/>
      <c r="BM44" s="525"/>
      <c r="BN44" s="525"/>
      <c r="BO44" s="543"/>
      <c r="BP44" s="525"/>
      <c r="BQ44" s="525"/>
      <c r="BR44" s="525"/>
      <c r="BS44" s="526"/>
      <c r="BT44" s="590"/>
      <c r="BU44" s="591"/>
      <c r="BV44" s="591"/>
      <c r="BW44" s="591"/>
      <c r="BX44" s="591"/>
      <c r="BY44" s="591"/>
      <c r="BZ44" s="591"/>
      <c r="CA44" s="591"/>
      <c r="CB44" s="591"/>
      <c r="CC44" s="591"/>
      <c r="CD44" s="591"/>
      <c r="CE44" s="592"/>
    </row>
    <row r="45" spans="1:83" s="261" customFormat="1" ht="49.5" customHeight="1">
      <c r="A45" s="229"/>
      <c r="B45" s="228">
        <f t="shared" si="0"/>
        <v>38</v>
      </c>
      <c r="C45" s="527"/>
      <c r="D45" s="528"/>
      <c r="E45" s="529"/>
      <c r="F45" s="530"/>
      <c r="G45" s="530"/>
      <c r="H45" s="530"/>
      <c r="I45" s="530"/>
      <c r="J45" s="530"/>
      <c r="K45" s="530"/>
      <c r="L45" s="530"/>
      <c r="M45" s="530"/>
      <c r="N45" s="530"/>
      <c r="O45" s="530"/>
      <c r="P45" s="530"/>
      <c r="Q45" s="530"/>
      <c r="R45" s="530"/>
      <c r="S45" s="530"/>
      <c r="T45" s="531"/>
      <c r="U45" s="532"/>
      <c r="V45" s="532"/>
      <c r="W45" s="533"/>
      <c r="X45" s="533"/>
      <c r="Y45" s="532"/>
      <c r="Z45" s="534"/>
      <c r="AA45" s="535"/>
      <c r="AB45" s="536"/>
      <c r="AC45" s="537"/>
      <c r="AD45" s="538"/>
      <c r="AE45" s="538"/>
      <c r="AF45" s="538"/>
      <c r="AG45" s="538"/>
      <c r="AH45" s="538"/>
      <c r="AI45" s="538"/>
      <c r="AJ45" s="538"/>
      <c r="AK45" s="538"/>
      <c r="AL45" s="538"/>
      <c r="AM45" s="538"/>
      <c r="AN45" s="538"/>
      <c r="AO45" s="538"/>
      <c r="AP45" s="540"/>
      <c r="AQ45" s="541"/>
      <c r="AR45" s="541"/>
      <c r="AS45" s="541"/>
      <c r="AT45" s="541"/>
      <c r="AU45" s="541"/>
      <c r="AV45" s="541"/>
      <c r="AW45" s="542"/>
      <c r="AX45" s="525"/>
      <c r="AY45" s="525"/>
      <c r="AZ45" s="526"/>
      <c r="BA45" s="539"/>
      <c r="BB45" s="526"/>
      <c r="BC45" s="539"/>
      <c r="BD45" s="532"/>
      <c r="BE45" s="532"/>
      <c r="BF45" s="532"/>
      <c r="BG45" s="532"/>
      <c r="BH45" s="525"/>
      <c r="BI45" s="525"/>
      <c r="BJ45" s="533"/>
      <c r="BK45" s="533"/>
      <c r="BL45" s="525"/>
      <c r="BM45" s="525"/>
      <c r="BN45" s="525"/>
      <c r="BO45" s="543"/>
      <c r="BP45" s="525"/>
      <c r="BQ45" s="525"/>
      <c r="BR45" s="525"/>
      <c r="BS45" s="526"/>
      <c r="BT45" s="590"/>
      <c r="BU45" s="591"/>
      <c r="BV45" s="591"/>
      <c r="BW45" s="591"/>
      <c r="BX45" s="591"/>
      <c r="BY45" s="591"/>
      <c r="BZ45" s="591"/>
      <c r="CA45" s="591"/>
      <c r="CB45" s="591"/>
      <c r="CC45" s="591"/>
      <c r="CD45" s="591"/>
      <c r="CE45" s="592"/>
    </row>
    <row r="46" spans="1:83" s="261" customFormat="1" ht="49.5" customHeight="1">
      <c r="A46" s="229"/>
      <c r="B46" s="228">
        <f t="shared" si="0"/>
        <v>39</v>
      </c>
      <c r="C46" s="527"/>
      <c r="D46" s="528"/>
      <c r="E46" s="529"/>
      <c r="F46" s="530"/>
      <c r="G46" s="530"/>
      <c r="H46" s="530"/>
      <c r="I46" s="530"/>
      <c r="J46" s="530"/>
      <c r="K46" s="530"/>
      <c r="L46" s="530"/>
      <c r="M46" s="530"/>
      <c r="N46" s="530"/>
      <c r="O46" s="530"/>
      <c r="P46" s="530"/>
      <c r="Q46" s="530"/>
      <c r="R46" s="530"/>
      <c r="S46" s="530"/>
      <c r="T46" s="531"/>
      <c r="U46" s="532"/>
      <c r="V46" s="532"/>
      <c r="W46" s="533"/>
      <c r="X46" s="533"/>
      <c r="Y46" s="532"/>
      <c r="Z46" s="534"/>
      <c r="AA46" s="535"/>
      <c r="AB46" s="536"/>
      <c r="AC46" s="537"/>
      <c r="AD46" s="538"/>
      <c r="AE46" s="538"/>
      <c r="AF46" s="538"/>
      <c r="AG46" s="538"/>
      <c r="AH46" s="538"/>
      <c r="AI46" s="538"/>
      <c r="AJ46" s="538"/>
      <c r="AK46" s="538"/>
      <c r="AL46" s="538"/>
      <c r="AM46" s="538"/>
      <c r="AN46" s="538"/>
      <c r="AO46" s="538"/>
      <c r="AP46" s="540"/>
      <c r="AQ46" s="541"/>
      <c r="AR46" s="541"/>
      <c r="AS46" s="541"/>
      <c r="AT46" s="541"/>
      <c r="AU46" s="541"/>
      <c r="AV46" s="541"/>
      <c r="AW46" s="542"/>
      <c r="AX46" s="525"/>
      <c r="AY46" s="525"/>
      <c r="AZ46" s="526"/>
      <c r="BA46" s="539"/>
      <c r="BB46" s="526"/>
      <c r="BC46" s="539"/>
      <c r="BD46" s="532"/>
      <c r="BE46" s="532"/>
      <c r="BF46" s="532"/>
      <c r="BG46" s="532"/>
      <c r="BH46" s="525"/>
      <c r="BI46" s="525"/>
      <c r="BJ46" s="533"/>
      <c r="BK46" s="533"/>
      <c r="BL46" s="525"/>
      <c r="BM46" s="525"/>
      <c r="BN46" s="525"/>
      <c r="BO46" s="543"/>
      <c r="BP46" s="525"/>
      <c r="BQ46" s="525"/>
      <c r="BR46" s="525"/>
      <c r="BS46" s="526"/>
      <c r="BT46" s="590"/>
      <c r="BU46" s="591"/>
      <c r="BV46" s="591"/>
      <c r="BW46" s="591"/>
      <c r="BX46" s="591"/>
      <c r="BY46" s="591"/>
      <c r="BZ46" s="591"/>
      <c r="CA46" s="591"/>
      <c r="CB46" s="591"/>
      <c r="CC46" s="591"/>
      <c r="CD46" s="591"/>
      <c r="CE46" s="592"/>
    </row>
    <row r="47" spans="1:83" s="261" customFormat="1" ht="49.5" customHeight="1">
      <c r="A47" s="229"/>
      <c r="B47" s="228">
        <f t="shared" si="0"/>
        <v>40</v>
      </c>
      <c r="C47" s="527"/>
      <c r="D47" s="528"/>
      <c r="E47" s="529"/>
      <c r="F47" s="530"/>
      <c r="G47" s="530"/>
      <c r="H47" s="530"/>
      <c r="I47" s="530"/>
      <c r="J47" s="530"/>
      <c r="K47" s="530"/>
      <c r="L47" s="530"/>
      <c r="M47" s="530"/>
      <c r="N47" s="530"/>
      <c r="O47" s="530"/>
      <c r="P47" s="530"/>
      <c r="Q47" s="530"/>
      <c r="R47" s="530"/>
      <c r="S47" s="530"/>
      <c r="T47" s="531"/>
      <c r="U47" s="532"/>
      <c r="V47" s="532"/>
      <c r="W47" s="533"/>
      <c r="X47" s="533"/>
      <c r="Y47" s="532"/>
      <c r="Z47" s="534"/>
      <c r="AA47" s="535"/>
      <c r="AB47" s="536"/>
      <c r="AC47" s="537"/>
      <c r="AD47" s="538"/>
      <c r="AE47" s="538"/>
      <c r="AF47" s="538"/>
      <c r="AG47" s="538"/>
      <c r="AH47" s="538"/>
      <c r="AI47" s="538"/>
      <c r="AJ47" s="538"/>
      <c r="AK47" s="538"/>
      <c r="AL47" s="538"/>
      <c r="AM47" s="538"/>
      <c r="AN47" s="538"/>
      <c r="AO47" s="538"/>
      <c r="AP47" s="540"/>
      <c r="AQ47" s="541"/>
      <c r="AR47" s="541"/>
      <c r="AS47" s="541"/>
      <c r="AT47" s="541"/>
      <c r="AU47" s="541"/>
      <c r="AV47" s="541"/>
      <c r="AW47" s="542"/>
      <c r="AX47" s="525"/>
      <c r="AY47" s="525"/>
      <c r="AZ47" s="526"/>
      <c r="BA47" s="539"/>
      <c r="BB47" s="526"/>
      <c r="BC47" s="539"/>
      <c r="BD47" s="532"/>
      <c r="BE47" s="532"/>
      <c r="BF47" s="532"/>
      <c r="BG47" s="532"/>
      <c r="BH47" s="525"/>
      <c r="BI47" s="525"/>
      <c r="BJ47" s="533"/>
      <c r="BK47" s="533"/>
      <c r="BL47" s="525"/>
      <c r="BM47" s="525"/>
      <c r="BN47" s="525"/>
      <c r="BO47" s="543"/>
      <c r="BP47" s="525"/>
      <c r="BQ47" s="525"/>
      <c r="BR47" s="525"/>
      <c r="BS47" s="526"/>
      <c r="BT47" s="590"/>
      <c r="BU47" s="591"/>
      <c r="BV47" s="591"/>
      <c r="BW47" s="591"/>
      <c r="BX47" s="591"/>
      <c r="BY47" s="591"/>
      <c r="BZ47" s="591"/>
      <c r="CA47" s="591"/>
      <c r="CB47" s="591"/>
      <c r="CC47" s="591"/>
      <c r="CD47" s="591"/>
      <c r="CE47" s="592"/>
    </row>
    <row r="48" spans="1:83" s="261" customFormat="1" ht="49.5" customHeight="1">
      <c r="A48" s="229"/>
      <c r="B48" s="228">
        <f t="shared" si="0"/>
        <v>41</v>
      </c>
      <c r="C48" s="527"/>
      <c r="D48" s="528"/>
      <c r="E48" s="529"/>
      <c r="F48" s="530"/>
      <c r="G48" s="530"/>
      <c r="H48" s="530"/>
      <c r="I48" s="530"/>
      <c r="J48" s="530"/>
      <c r="K48" s="530"/>
      <c r="L48" s="530"/>
      <c r="M48" s="530"/>
      <c r="N48" s="530"/>
      <c r="O48" s="530"/>
      <c r="P48" s="530"/>
      <c r="Q48" s="530"/>
      <c r="R48" s="530"/>
      <c r="S48" s="530"/>
      <c r="T48" s="531"/>
      <c r="U48" s="532"/>
      <c r="V48" s="532"/>
      <c r="W48" s="533"/>
      <c r="X48" s="533"/>
      <c r="Y48" s="532"/>
      <c r="Z48" s="534"/>
      <c r="AA48" s="535"/>
      <c r="AB48" s="536"/>
      <c r="AC48" s="537"/>
      <c r="AD48" s="538"/>
      <c r="AE48" s="538"/>
      <c r="AF48" s="538"/>
      <c r="AG48" s="538"/>
      <c r="AH48" s="538"/>
      <c r="AI48" s="538"/>
      <c r="AJ48" s="538"/>
      <c r="AK48" s="538"/>
      <c r="AL48" s="538"/>
      <c r="AM48" s="538"/>
      <c r="AN48" s="538"/>
      <c r="AO48" s="538"/>
      <c r="AP48" s="540"/>
      <c r="AQ48" s="541"/>
      <c r="AR48" s="541"/>
      <c r="AS48" s="541"/>
      <c r="AT48" s="541"/>
      <c r="AU48" s="541"/>
      <c r="AV48" s="541"/>
      <c r="AW48" s="542"/>
      <c r="AX48" s="525"/>
      <c r="AY48" s="525"/>
      <c r="AZ48" s="526"/>
      <c r="BA48" s="539"/>
      <c r="BB48" s="526"/>
      <c r="BC48" s="539"/>
      <c r="BD48" s="532"/>
      <c r="BE48" s="532"/>
      <c r="BF48" s="532"/>
      <c r="BG48" s="532"/>
      <c r="BH48" s="525"/>
      <c r="BI48" s="525"/>
      <c r="BJ48" s="533"/>
      <c r="BK48" s="533"/>
      <c r="BL48" s="525"/>
      <c r="BM48" s="525"/>
      <c r="BN48" s="525"/>
      <c r="BO48" s="543"/>
      <c r="BP48" s="525"/>
      <c r="BQ48" s="525"/>
      <c r="BR48" s="525"/>
      <c r="BS48" s="526"/>
      <c r="BT48" s="590"/>
      <c r="BU48" s="591"/>
      <c r="BV48" s="591"/>
      <c r="BW48" s="591"/>
      <c r="BX48" s="591"/>
      <c r="BY48" s="591"/>
      <c r="BZ48" s="591"/>
      <c r="CA48" s="591"/>
      <c r="CB48" s="591"/>
      <c r="CC48" s="591"/>
      <c r="CD48" s="591"/>
      <c r="CE48" s="592"/>
    </row>
    <row r="49" spans="1:83" s="261" customFormat="1" ht="49.5" customHeight="1">
      <c r="A49" s="229"/>
      <c r="B49" s="228">
        <f t="shared" si="0"/>
        <v>42</v>
      </c>
      <c r="C49" s="527"/>
      <c r="D49" s="528"/>
      <c r="E49" s="529"/>
      <c r="F49" s="530"/>
      <c r="G49" s="530"/>
      <c r="H49" s="530"/>
      <c r="I49" s="530"/>
      <c r="J49" s="530"/>
      <c r="K49" s="530"/>
      <c r="L49" s="530"/>
      <c r="M49" s="530"/>
      <c r="N49" s="530"/>
      <c r="O49" s="530"/>
      <c r="P49" s="530"/>
      <c r="Q49" s="530"/>
      <c r="R49" s="530"/>
      <c r="S49" s="530"/>
      <c r="T49" s="531"/>
      <c r="U49" s="532"/>
      <c r="V49" s="532"/>
      <c r="W49" s="533"/>
      <c r="X49" s="533"/>
      <c r="Y49" s="532"/>
      <c r="Z49" s="534"/>
      <c r="AA49" s="535"/>
      <c r="AB49" s="536"/>
      <c r="AC49" s="537"/>
      <c r="AD49" s="538"/>
      <c r="AE49" s="538"/>
      <c r="AF49" s="538"/>
      <c r="AG49" s="538"/>
      <c r="AH49" s="538"/>
      <c r="AI49" s="538"/>
      <c r="AJ49" s="538"/>
      <c r="AK49" s="538"/>
      <c r="AL49" s="538"/>
      <c r="AM49" s="538"/>
      <c r="AN49" s="538"/>
      <c r="AO49" s="538"/>
      <c r="AP49" s="540"/>
      <c r="AQ49" s="541"/>
      <c r="AR49" s="541"/>
      <c r="AS49" s="541"/>
      <c r="AT49" s="541"/>
      <c r="AU49" s="541"/>
      <c r="AV49" s="541"/>
      <c r="AW49" s="542"/>
      <c r="AX49" s="525"/>
      <c r="AY49" s="525"/>
      <c r="AZ49" s="526"/>
      <c r="BA49" s="539"/>
      <c r="BB49" s="526"/>
      <c r="BC49" s="539"/>
      <c r="BD49" s="532"/>
      <c r="BE49" s="532"/>
      <c r="BF49" s="532"/>
      <c r="BG49" s="532"/>
      <c r="BH49" s="525"/>
      <c r="BI49" s="525"/>
      <c r="BJ49" s="533"/>
      <c r="BK49" s="533"/>
      <c r="BL49" s="525"/>
      <c r="BM49" s="525"/>
      <c r="BN49" s="525"/>
      <c r="BO49" s="543"/>
      <c r="BP49" s="525"/>
      <c r="BQ49" s="525"/>
      <c r="BR49" s="525"/>
      <c r="BS49" s="526"/>
      <c r="BT49" s="590"/>
      <c r="BU49" s="591"/>
      <c r="BV49" s="591"/>
      <c r="BW49" s="591"/>
      <c r="BX49" s="591"/>
      <c r="BY49" s="591"/>
      <c r="BZ49" s="591"/>
      <c r="CA49" s="591"/>
      <c r="CB49" s="591"/>
      <c r="CC49" s="591"/>
      <c r="CD49" s="591"/>
      <c r="CE49" s="592"/>
    </row>
    <row r="50" spans="1:83" s="261" customFormat="1" ht="49.5" customHeight="1">
      <c r="A50" s="229"/>
      <c r="B50" s="228">
        <f t="shared" si="0"/>
        <v>43</v>
      </c>
      <c r="C50" s="527"/>
      <c r="D50" s="528"/>
      <c r="E50" s="529"/>
      <c r="F50" s="530"/>
      <c r="G50" s="530"/>
      <c r="H50" s="530"/>
      <c r="I50" s="530"/>
      <c r="J50" s="530"/>
      <c r="K50" s="530"/>
      <c r="L50" s="530"/>
      <c r="M50" s="530"/>
      <c r="N50" s="530"/>
      <c r="O50" s="530"/>
      <c r="P50" s="530"/>
      <c r="Q50" s="530"/>
      <c r="R50" s="530"/>
      <c r="S50" s="530"/>
      <c r="T50" s="531"/>
      <c r="U50" s="532"/>
      <c r="V50" s="532"/>
      <c r="W50" s="533"/>
      <c r="X50" s="533"/>
      <c r="Y50" s="532"/>
      <c r="Z50" s="534"/>
      <c r="AA50" s="535"/>
      <c r="AB50" s="536"/>
      <c r="AC50" s="537"/>
      <c r="AD50" s="538"/>
      <c r="AE50" s="538"/>
      <c r="AF50" s="538"/>
      <c r="AG50" s="538"/>
      <c r="AH50" s="538"/>
      <c r="AI50" s="538"/>
      <c r="AJ50" s="538"/>
      <c r="AK50" s="538"/>
      <c r="AL50" s="538"/>
      <c r="AM50" s="538"/>
      <c r="AN50" s="538"/>
      <c r="AO50" s="538"/>
      <c r="AP50" s="540"/>
      <c r="AQ50" s="541"/>
      <c r="AR50" s="541"/>
      <c r="AS50" s="541"/>
      <c r="AT50" s="541"/>
      <c r="AU50" s="541"/>
      <c r="AV50" s="541"/>
      <c r="AW50" s="542"/>
      <c r="AX50" s="525"/>
      <c r="AY50" s="525"/>
      <c r="AZ50" s="526"/>
      <c r="BA50" s="539"/>
      <c r="BB50" s="526"/>
      <c r="BC50" s="539"/>
      <c r="BD50" s="532"/>
      <c r="BE50" s="532"/>
      <c r="BF50" s="532"/>
      <c r="BG50" s="532"/>
      <c r="BH50" s="525"/>
      <c r="BI50" s="525"/>
      <c r="BJ50" s="533"/>
      <c r="BK50" s="533"/>
      <c r="BL50" s="525"/>
      <c r="BM50" s="525"/>
      <c r="BN50" s="525"/>
      <c r="BO50" s="543"/>
      <c r="BP50" s="525"/>
      <c r="BQ50" s="525"/>
      <c r="BR50" s="525"/>
      <c r="BS50" s="526"/>
      <c r="BT50" s="590"/>
      <c r="BU50" s="591"/>
      <c r="BV50" s="591"/>
      <c r="BW50" s="591"/>
      <c r="BX50" s="591"/>
      <c r="BY50" s="591"/>
      <c r="BZ50" s="591"/>
      <c r="CA50" s="591"/>
      <c r="CB50" s="591"/>
      <c r="CC50" s="591"/>
      <c r="CD50" s="591"/>
      <c r="CE50" s="592"/>
    </row>
    <row r="51" spans="1:83" s="261" customFormat="1" ht="49.5" customHeight="1">
      <c r="A51" s="229"/>
      <c r="B51" s="228">
        <f t="shared" si="0"/>
        <v>44</v>
      </c>
      <c r="C51" s="527"/>
      <c r="D51" s="528"/>
      <c r="E51" s="529"/>
      <c r="F51" s="530"/>
      <c r="G51" s="530"/>
      <c r="H51" s="530"/>
      <c r="I51" s="530"/>
      <c r="J51" s="530"/>
      <c r="K51" s="530"/>
      <c r="L51" s="530"/>
      <c r="M51" s="530"/>
      <c r="N51" s="530"/>
      <c r="O51" s="530"/>
      <c r="P51" s="530"/>
      <c r="Q51" s="530"/>
      <c r="R51" s="530"/>
      <c r="S51" s="530"/>
      <c r="T51" s="531"/>
      <c r="U51" s="532"/>
      <c r="V51" s="532"/>
      <c r="W51" s="533"/>
      <c r="X51" s="533"/>
      <c r="Y51" s="532"/>
      <c r="Z51" s="534"/>
      <c r="AA51" s="535"/>
      <c r="AB51" s="536"/>
      <c r="AC51" s="537"/>
      <c r="AD51" s="538"/>
      <c r="AE51" s="538"/>
      <c r="AF51" s="538"/>
      <c r="AG51" s="538"/>
      <c r="AH51" s="538"/>
      <c r="AI51" s="538"/>
      <c r="AJ51" s="538"/>
      <c r="AK51" s="538"/>
      <c r="AL51" s="538"/>
      <c r="AM51" s="538"/>
      <c r="AN51" s="538"/>
      <c r="AO51" s="538"/>
      <c r="AP51" s="540"/>
      <c r="AQ51" s="541"/>
      <c r="AR51" s="541"/>
      <c r="AS51" s="541"/>
      <c r="AT51" s="541"/>
      <c r="AU51" s="541"/>
      <c r="AV51" s="541"/>
      <c r="AW51" s="542"/>
      <c r="AX51" s="525"/>
      <c r="AY51" s="525"/>
      <c r="AZ51" s="526"/>
      <c r="BA51" s="539"/>
      <c r="BB51" s="526"/>
      <c r="BC51" s="539"/>
      <c r="BD51" s="532"/>
      <c r="BE51" s="532"/>
      <c r="BF51" s="532"/>
      <c r="BG51" s="532"/>
      <c r="BH51" s="525"/>
      <c r="BI51" s="525"/>
      <c r="BJ51" s="533"/>
      <c r="BK51" s="533"/>
      <c r="BL51" s="525"/>
      <c r="BM51" s="525"/>
      <c r="BN51" s="525"/>
      <c r="BO51" s="543"/>
      <c r="BP51" s="525"/>
      <c r="BQ51" s="525"/>
      <c r="BR51" s="525"/>
      <c r="BS51" s="526"/>
      <c r="BT51" s="590"/>
      <c r="BU51" s="591"/>
      <c r="BV51" s="591"/>
      <c r="BW51" s="591"/>
      <c r="BX51" s="591"/>
      <c r="BY51" s="591"/>
      <c r="BZ51" s="591"/>
      <c r="CA51" s="591"/>
      <c r="CB51" s="591"/>
      <c r="CC51" s="591"/>
      <c r="CD51" s="591"/>
      <c r="CE51" s="592"/>
    </row>
    <row r="52" spans="1:83" s="261" customFormat="1" ht="49.5" customHeight="1">
      <c r="A52" s="229"/>
      <c r="B52" s="228">
        <f t="shared" si="0"/>
        <v>45</v>
      </c>
      <c r="C52" s="527"/>
      <c r="D52" s="528"/>
      <c r="E52" s="529"/>
      <c r="F52" s="530"/>
      <c r="G52" s="530"/>
      <c r="H52" s="530"/>
      <c r="I52" s="530"/>
      <c r="J52" s="530"/>
      <c r="K52" s="530"/>
      <c r="L52" s="530"/>
      <c r="M52" s="530"/>
      <c r="N52" s="530"/>
      <c r="O52" s="530"/>
      <c r="P52" s="530"/>
      <c r="Q52" s="530"/>
      <c r="R52" s="530"/>
      <c r="S52" s="530"/>
      <c r="T52" s="531"/>
      <c r="U52" s="532"/>
      <c r="V52" s="532"/>
      <c r="W52" s="533"/>
      <c r="X52" s="533"/>
      <c r="Y52" s="532"/>
      <c r="Z52" s="534"/>
      <c r="AA52" s="535"/>
      <c r="AB52" s="536"/>
      <c r="AC52" s="537"/>
      <c r="AD52" s="538"/>
      <c r="AE52" s="538"/>
      <c r="AF52" s="538"/>
      <c r="AG52" s="538"/>
      <c r="AH52" s="538"/>
      <c r="AI52" s="538"/>
      <c r="AJ52" s="538"/>
      <c r="AK52" s="538"/>
      <c r="AL52" s="538"/>
      <c r="AM52" s="538"/>
      <c r="AN52" s="538"/>
      <c r="AO52" s="538"/>
      <c r="AP52" s="540"/>
      <c r="AQ52" s="541"/>
      <c r="AR52" s="541"/>
      <c r="AS52" s="541"/>
      <c r="AT52" s="541"/>
      <c r="AU52" s="541"/>
      <c r="AV52" s="541"/>
      <c r="AW52" s="542"/>
      <c r="AX52" s="525"/>
      <c r="AY52" s="525"/>
      <c r="AZ52" s="526"/>
      <c r="BA52" s="539"/>
      <c r="BB52" s="526"/>
      <c r="BC52" s="539"/>
      <c r="BD52" s="532"/>
      <c r="BE52" s="532"/>
      <c r="BF52" s="532"/>
      <c r="BG52" s="532"/>
      <c r="BH52" s="525"/>
      <c r="BI52" s="525"/>
      <c r="BJ52" s="533"/>
      <c r="BK52" s="533"/>
      <c r="BL52" s="525"/>
      <c r="BM52" s="525"/>
      <c r="BN52" s="525"/>
      <c r="BO52" s="543"/>
      <c r="BP52" s="525"/>
      <c r="BQ52" s="525"/>
      <c r="BR52" s="525"/>
      <c r="BS52" s="526"/>
      <c r="BT52" s="590"/>
      <c r="BU52" s="591"/>
      <c r="BV52" s="591"/>
      <c r="BW52" s="591"/>
      <c r="BX52" s="591"/>
      <c r="BY52" s="591"/>
      <c r="BZ52" s="591"/>
      <c r="CA52" s="591"/>
      <c r="CB52" s="591"/>
      <c r="CC52" s="591"/>
      <c r="CD52" s="591"/>
      <c r="CE52" s="592"/>
    </row>
    <row r="53" spans="1:83" s="261" customFormat="1" ht="49.5" customHeight="1">
      <c r="A53" s="229"/>
      <c r="B53" s="228">
        <f t="shared" si="0"/>
        <v>46</v>
      </c>
      <c r="C53" s="527"/>
      <c r="D53" s="528"/>
      <c r="E53" s="529"/>
      <c r="F53" s="530"/>
      <c r="G53" s="530"/>
      <c r="H53" s="530"/>
      <c r="I53" s="530"/>
      <c r="J53" s="530"/>
      <c r="K53" s="530"/>
      <c r="L53" s="530"/>
      <c r="M53" s="530"/>
      <c r="N53" s="530"/>
      <c r="O53" s="530"/>
      <c r="P53" s="530"/>
      <c r="Q53" s="530"/>
      <c r="R53" s="530"/>
      <c r="S53" s="530"/>
      <c r="T53" s="531"/>
      <c r="U53" s="532"/>
      <c r="V53" s="532"/>
      <c r="W53" s="533"/>
      <c r="X53" s="533"/>
      <c r="Y53" s="532"/>
      <c r="Z53" s="534"/>
      <c r="AA53" s="535"/>
      <c r="AB53" s="536"/>
      <c r="AC53" s="537"/>
      <c r="AD53" s="538"/>
      <c r="AE53" s="538"/>
      <c r="AF53" s="538"/>
      <c r="AG53" s="538"/>
      <c r="AH53" s="538"/>
      <c r="AI53" s="538"/>
      <c r="AJ53" s="538"/>
      <c r="AK53" s="538"/>
      <c r="AL53" s="538"/>
      <c r="AM53" s="538"/>
      <c r="AN53" s="538"/>
      <c r="AO53" s="538"/>
      <c r="AP53" s="540"/>
      <c r="AQ53" s="541"/>
      <c r="AR53" s="541"/>
      <c r="AS53" s="541"/>
      <c r="AT53" s="541"/>
      <c r="AU53" s="541"/>
      <c r="AV53" s="541"/>
      <c r="AW53" s="542"/>
      <c r="AX53" s="525"/>
      <c r="AY53" s="525"/>
      <c r="AZ53" s="526"/>
      <c r="BA53" s="539"/>
      <c r="BB53" s="526"/>
      <c r="BC53" s="539"/>
      <c r="BD53" s="532"/>
      <c r="BE53" s="532"/>
      <c r="BF53" s="532"/>
      <c r="BG53" s="532"/>
      <c r="BH53" s="525"/>
      <c r="BI53" s="525"/>
      <c r="BJ53" s="533"/>
      <c r="BK53" s="533"/>
      <c r="BL53" s="525"/>
      <c r="BM53" s="525"/>
      <c r="BN53" s="525"/>
      <c r="BO53" s="543"/>
      <c r="BP53" s="525"/>
      <c r="BQ53" s="525"/>
      <c r="BR53" s="525"/>
      <c r="BS53" s="526"/>
      <c r="BT53" s="590"/>
      <c r="BU53" s="591"/>
      <c r="BV53" s="591"/>
      <c r="BW53" s="591"/>
      <c r="BX53" s="591"/>
      <c r="BY53" s="591"/>
      <c r="BZ53" s="591"/>
      <c r="CA53" s="591"/>
      <c r="CB53" s="591"/>
      <c r="CC53" s="591"/>
      <c r="CD53" s="591"/>
      <c r="CE53" s="592"/>
    </row>
    <row r="54" spans="1:83" s="261" customFormat="1" ht="49.5" customHeight="1">
      <c r="A54" s="229"/>
      <c r="B54" s="228">
        <f t="shared" si="0"/>
        <v>47</v>
      </c>
      <c r="C54" s="527"/>
      <c r="D54" s="528"/>
      <c r="E54" s="529"/>
      <c r="F54" s="530"/>
      <c r="G54" s="530"/>
      <c r="H54" s="530"/>
      <c r="I54" s="530"/>
      <c r="J54" s="530"/>
      <c r="K54" s="530"/>
      <c r="L54" s="530"/>
      <c r="M54" s="530"/>
      <c r="N54" s="530"/>
      <c r="O54" s="530"/>
      <c r="P54" s="530"/>
      <c r="Q54" s="530"/>
      <c r="R54" s="530"/>
      <c r="S54" s="530"/>
      <c r="T54" s="531"/>
      <c r="U54" s="532"/>
      <c r="V54" s="532"/>
      <c r="W54" s="533"/>
      <c r="X54" s="533"/>
      <c r="Y54" s="532"/>
      <c r="Z54" s="534"/>
      <c r="AA54" s="535"/>
      <c r="AB54" s="536"/>
      <c r="AC54" s="537"/>
      <c r="AD54" s="538"/>
      <c r="AE54" s="538"/>
      <c r="AF54" s="538"/>
      <c r="AG54" s="538"/>
      <c r="AH54" s="538"/>
      <c r="AI54" s="538"/>
      <c r="AJ54" s="538"/>
      <c r="AK54" s="538"/>
      <c r="AL54" s="538"/>
      <c r="AM54" s="538"/>
      <c r="AN54" s="538"/>
      <c r="AO54" s="538"/>
      <c r="AP54" s="540"/>
      <c r="AQ54" s="541"/>
      <c r="AR54" s="541"/>
      <c r="AS54" s="541"/>
      <c r="AT54" s="541"/>
      <c r="AU54" s="541"/>
      <c r="AV54" s="541"/>
      <c r="AW54" s="542"/>
      <c r="AX54" s="525"/>
      <c r="AY54" s="525"/>
      <c r="AZ54" s="526"/>
      <c r="BA54" s="539"/>
      <c r="BB54" s="526"/>
      <c r="BC54" s="539"/>
      <c r="BD54" s="532"/>
      <c r="BE54" s="532"/>
      <c r="BF54" s="532"/>
      <c r="BG54" s="532"/>
      <c r="BH54" s="525"/>
      <c r="BI54" s="525"/>
      <c r="BJ54" s="533"/>
      <c r="BK54" s="533"/>
      <c r="BL54" s="525"/>
      <c r="BM54" s="525"/>
      <c r="BN54" s="525"/>
      <c r="BO54" s="543"/>
      <c r="BP54" s="525"/>
      <c r="BQ54" s="525"/>
      <c r="BR54" s="525"/>
      <c r="BS54" s="526"/>
      <c r="BT54" s="590"/>
      <c r="BU54" s="591"/>
      <c r="BV54" s="591"/>
      <c r="BW54" s="591"/>
      <c r="BX54" s="591"/>
      <c r="BY54" s="591"/>
      <c r="BZ54" s="591"/>
      <c r="CA54" s="591"/>
      <c r="CB54" s="591"/>
      <c r="CC54" s="591"/>
      <c r="CD54" s="591"/>
      <c r="CE54" s="592"/>
    </row>
    <row r="55" spans="1:83" s="261" customFormat="1" ht="49.5" customHeight="1">
      <c r="A55" s="229"/>
      <c r="B55" s="228">
        <f t="shared" si="0"/>
        <v>48</v>
      </c>
      <c r="C55" s="527"/>
      <c r="D55" s="528"/>
      <c r="E55" s="529"/>
      <c r="F55" s="530"/>
      <c r="G55" s="530"/>
      <c r="H55" s="530"/>
      <c r="I55" s="530"/>
      <c r="J55" s="530"/>
      <c r="K55" s="530"/>
      <c r="L55" s="530"/>
      <c r="M55" s="530"/>
      <c r="N55" s="530"/>
      <c r="O55" s="530"/>
      <c r="P55" s="530"/>
      <c r="Q55" s="530"/>
      <c r="R55" s="530"/>
      <c r="S55" s="530"/>
      <c r="T55" s="531"/>
      <c r="U55" s="532"/>
      <c r="V55" s="532"/>
      <c r="W55" s="533"/>
      <c r="X55" s="533"/>
      <c r="Y55" s="532"/>
      <c r="Z55" s="534"/>
      <c r="AA55" s="535"/>
      <c r="AB55" s="536"/>
      <c r="AC55" s="537"/>
      <c r="AD55" s="538"/>
      <c r="AE55" s="538"/>
      <c r="AF55" s="538"/>
      <c r="AG55" s="538"/>
      <c r="AH55" s="538"/>
      <c r="AI55" s="538"/>
      <c r="AJ55" s="538"/>
      <c r="AK55" s="538"/>
      <c r="AL55" s="538"/>
      <c r="AM55" s="538"/>
      <c r="AN55" s="538"/>
      <c r="AO55" s="538"/>
      <c r="AP55" s="540"/>
      <c r="AQ55" s="541"/>
      <c r="AR55" s="541"/>
      <c r="AS55" s="541"/>
      <c r="AT55" s="541"/>
      <c r="AU55" s="541"/>
      <c r="AV55" s="541"/>
      <c r="AW55" s="542"/>
      <c r="AX55" s="525"/>
      <c r="AY55" s="525"/>
      <c r="AZ55" s="526"/>
      <c r="BA55" s="539"/>
      <c r="BB55" s="526"/>
      <c r="BC55" s="539"/>
      <c r="BD55" s="532"/>
      <c r="BE55" s="532"/>
      <c r="BF55" s="532"/>
      <c r="BG55" s="532"/>
      <c r="BH55" s="525"/>
      <c r="BI55" s="525"/>
      <c r="BJ55" s="533"/>
      <c r="BK55" s="533"/>
      <c r="BL55" s="525"/>
      <c r="BM55" s="525"/>
      <c r="BN55" s="525"/>
      <c r="BO55" s="543"/>
      <c r="BP55" s="525"/>
      <c r="BQ55" s="525"/>
      <c r="BR55" s="525"/>
      <c r="BS55" s="526"/>
      <c r="BT55" s="590"/>
      <c r="BU55" s="591"/>
      <c r="BV55" s="591"/>
      <c r="BW55" s="591"/>
      <c r="BX55" s="591"/>
      <c r="BY55" s="591"/>
      <c r="BZ55" s="591"/>
      <c r="CA55" s="591"/>
      <c r="CB55" s="591"/>
      <c r="CC55" s="591"/>
      <c r="CD55" s="591"/>
      <c r="CE55" s="592"/>
    </row>
    <row r="56" spans="1:83" s="261" customFormat="1" ht="49.5" customHeight="1">
      <c r="A56" s="229"/>
      <c r="B56" s="228">
        <f t="shared" si="0"/>
        <v>49</v>
      </c>
      <c r="C56" s="527"/>
      <c r="D56" s="528"/>
      <c r="E56" s="529"/>
      <c r="F56" s="530"/>
      <c r="G56" s="530"/>
      <c r="H56" s="530"/>
      <c r="I56" s="530"/>
      <c r="J56" s="530"/>
      <c r="K56" s="530"/>
      <c r="L56" s="530"/>
      <c r="M56" s="530"/>
      <c r="N56" s="530"/>
      <c r="O56" s="530"/>
      <c r="P56" s="530"/>
      <c r="Q56" s="530"/>
      <c r="R56" s="530"/>
      <c r="S56" s="530"/>
      <c r="T56" s="531"/>
      <c r="U56" s="532"/>
      <c r="V56" s="532"/>
      <c r="W56" s="533"/>
      <c r="X56" s="533"/>
      <c r="Y56" s="532"/>
      <c r="Z56" s="534"/>
      <c r="AA56" s="535"/>
      <c r="AB56" s="536"/>
      <c r="AC56" s="537"/>
      <c r="AD56" s="538"/>
      <c r="AE56" s="538"/>
      <c r="AF56" s="538"/>
      <c r="AG56" s="538"/>
      <c r="AH56" s="538"/>
      <c r="AI56" s="538"/>
      <c r="AJ56" s="538"/>
      <c r="AK56" s="538"/>
      <c r="AL56" s="538"/>
      <c r="AM56" s="538"/>
      <c r="AN56" s="538"/>
      <c r="AO56" s="538"/>
      <c r="AP56" s="540"/>
      <c r="AQ56" s="541"/>
      <c r="AR56" s="541"/>
      <c r="AS56" s="541"/>
      <c r="AT56" s="541"/>
      <c r="AU56" s="541"/>
      <c r="AV56" s="541"/>
      <c r="AW56" s="542"/>
      <c r="AX56" s="525"/>
      <c r="AY56" s="525"/>
      <c r="AZ56" s="526"/>
      <c r="BA56" s="539"/>
      <c r="BB56" s="526"/>
      <c r="BC56" s="539"/>
      <c r="BD56" s="532"/>
      <c r="BE56" s="532"/>
      <c r="BF56" s="532"/>
      <c r="BG56" s="532"/>
      <c r="BH56" s="525"/>
      <c r="BI56" s="525"/>
      <c r="BJ56" s="533"/>
      <c r="BK56" s="533"/>
      <c r="BL56" s="525"/>
      <c r="BM56" s="525"/>
      <c r="BN56" s="525"/>
      <c r="BO56" s="543"/>
      <c r="BP56" s="525"/>
      <c r="BQ56" s="525"/>
      <c r="BR56" s="525"/>
      <c r="BS56" s="526"/>
      <c r="BT56" s="590"/>
      <c r="BU56" s="591"/>
      <c r="BV56" s="591"/>
      <c r="BW56" s="591"/>
      <c r="BX56" s="591"/>
      <c r="BY56" s="591"/>
      <c r="BZ56" s="591"/>
      <c r="CA56" s="591"/>
      <c r="CB56" s="591"/>
      <c r="CC56" s="591"/>
      <c r="CD56" s="591"/>
      <c r="CE56" s="592"/>
    </row>
    <row r="57" spans="1:83" s="261" customFormat="1" ht="49.5" customHeight="1" thickBot="1">
      <c r="A57" s="229"/>
      <c r="B57" s="228">
        <f t="shared" si="0"/>
        <v>50</v>
      </c>
      <c r="C57" s="527"/>
      <c r="D57" s="528"/>
      <c r="E57" s="529"/>
      <c r="F57" s="530"/>
      <c r="G57" s="530"/>
      <c r="H57" s="530"/>
      <c r="I57" s="530"/>
      <c r="J57" s="530"/>
      <c r="K57" s="530"/>
      <c r="L57" s="530"/>
      <c r="M57" s="530"/>
      <c r="N57" s="530"/>
      <c r="O57" s="530"/>
      <c r="P57" s="530"/>
      <c r="Q57" s="530"/>
      <c r="R57" s="530"/>
      <c r="S57" s="530"/>
      <c r="T57" s="531"/>
      <c r="U57" s="532"/>
      <c r="V57" s="532"/>
      <c r="W57" s="533"/>
      <c r="X57" s="533"/>
      <c r="Y57" s="532"/>
      <c r="Z57" s="534"/>
      <c r="AA57" s="535"/>
      <c r="AB57" s="536"/>
      <c r="AC57" s="537"/>
      <c r="AD57" s="538"/>
      <c r="AE57" s="538"/>
      <c r="AF57" s="538"/>
      <c r="AG57" s="538"/>
      <c r="AH57" s="538"/>
      <c r="AI57" s="538"/>
      <c r="AJ57" s="538"/>
      <c r="AK57" s="538"/>
      <c r="AL57" s="538"/>
      <c r="AM57" s="538"/>
      <c r="AN57" s="538"/>
      <c r="AO57" s="538"/>
      <c r="AP57" s="540"/>
      <c r="AQ57" s="541"/>
      <c r="AR57" s="541"/>
      <c r="AS57" s="541"/>
      <c r="AT57" s="541"/>
      <c r="AU57" s="541"/>
      <c r="AV57" s="541"/>
      <c r="AW57" s="542"/>
      <c r="AX57" s="525"/>
      <c r="AY57" s="525"/>
      <c r="AZ57" s="526"/>
      <c r="BA57" s="539"/>
      <c r="BB57" s="526"/>
      <c r="BC57" s="539"/>
      <c r="BD57" s="532"/>
      <c r="BE57" s="532"/>
      <c r="BF57" s="532"/>
      <c r="BG57" s="532"/>
      <c r="BH57" s="525"/>
      <c r="BI57" s="525"/>
      <c r="BJ57" s="533"/>
      <c r="BK57" s="533"/>
      <c r="BL57" s="525"/>
      <c r="BM57" s="525"/>
      <c r="BN57" s="525"/>
      <c r="BO57" s="543"/>
      <c r="BP57" s="525"/>
      <c r="BQ57" s="525"/>
      <c r="BR57" s="525"/>
      <c r="BS57" s="526"/>
      <c r="BT57" s="599"/>
      <c r="BU57" s="600"/>
      <c r="BV57" s="600"/>
      <c r="BW57" s="600"/>
      <c r="BX57" s="600"/>
      <c r="BY57" s="600"/>
      <c r="BZ57" s="600"/>
      <c r="CA57" s="600"/>
      <c r="CB57" s="600"/>
      <c r="CC57" s="600"/>
      <c r="CD57" s="600"/>
      <c r="CE57" s="601"/>
    </row>
    <row r="66" spans="22:39"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</row>
    <row r="67" spans="22:39"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</row>
  </sheetData>
  <sheetProtection formatCells="0" formatColumns="0" formatRows="0" insertHyperlinks="0" sort="0" autoFilter="0" pivotTables="0"/>
  <mergeCells count="1077">
    <mergeCell ref="BT56:BU56"/>
    <mergeCell ref="BV56:CE56"/>
    <mergeCell ref="BT57:BU57"/>
    <mergeCell ref="BV57:CE57"/>
    <mergeCell ref="BT51:BU51"/>
    <mergeCell ref="BV51:CE51"/>
    <mergeCell ref="BT52:BU52"/>
    <mergeCell ref="BV52:CE52"/>
    <mergeCell ref="BT53:BU53"/>
    <mergeCell ref="BV53:CE53"/>
    <mergeCell ref="BT54:BU54"/>
    <mergeCell ref="BV54:CE54"/>
    <mergeCell ref="BT55:BU55"/>
    <mergeCell ref="BV55:CE55"/>
    <mergeCell ref="BT46:BU46"/>
    <mergeCell ref="BV46:CE46"/>
    <mergeCell ref="BT47:BU47"/>
    <mergeCell ref="BV47:CE47"/>
    <mergeCell ref="BT48:BU48"/>
    <mergeCell ref="BV48:CE48"/>
    <mergeCell ref="BT49:BU49"/>
    <mergeCell ref="BV49:CE49"/>
    <mergeCell ref="BT50:BU50"/>
    <mergeCell ref="BV50:CE50"/>
    <mergeCell ref="BT41:BU41"/>
    <mergeCell ref="BV41:CE41"/>
    <mergeCell ref="BT42:BU42"/>
    <mergeCell ref="BV42:CE42"/>
    <mergeCell ref="BT43:BU43"/>
    <mergeCell ref="BV43:CE43"/>
    <mergeCell ref="BT44:BU44"/>
    <mergeCell ref="BV44:CE44"/>
    <mergeCell ref="BT45:BU45"/>
    <mergeCell ref="BV45:CE45"/>
    <mergeCell ref="BT36:BU36"/>
    <mergeCell ref="BV36:CE36"/>
    <mergeCell ref="BT37:BU37"/>
    <mergeCell ref="BV37:CE37"/>
    <mergeCell ref="BT38:BU38"/>
    <mergeCell ref="BV38:CE38"/>
    <mergeCell ref="BT39:BU39"/>
    <mergeCell ref="BV39:CE39"/>
    <mergeCell ref="BT40:BU40"/>
    <mergeCell ref="BV40:CE40"/>
    <mergeCell ref="BT31:BU31"/>
    <mergeCell ref="BV31:CE31"/>
    <mergeCell ref="BT32:BU32"/>
    <mergeCell ref="BV32:CE32"/>
    <mergeCell ref="BT33:BU33"/>
    <mergeCell ref="BV33:CE33"/>
    <mergeCell ref="BT34:BU34"/>
    <mergeCell ref="BV34:CE34"/>
    <mergeCell ref="BT35:BU35"/>
    <mergeCell ref="BV35:CE35"/>
    <mergeCell ref="BT26:BU26"/>
    <mergeCell ref="BV26:CE26"/>
    <mergeCell ref="BT27:BU27"/>
    <mergeCell ref="BV27:CE27"/>
    <mergeCell ref="BT28:BU28"/>
    <mergeCell ref="BV28:CE28"/>
    <mergeCell ref="BT29:BU29"/>
    <mergeCell ref="BV29:CE29"/>
    <mergeCell ref="BT30:BU30"/>
    <mergeCell ref="BV30:CE30"/>
    <mergeCell ref="BT21:BU21"/>
    <mergeCell ref="BV21:CE21"/>
    <mergeCell ref="BT22:BU22"/>
    <mergeCell ref="BV22:CE22"/>
    <mergeCell ref="BT23:BU23"/>
    <mergeCell ref="BV23:CE23"/>
    <mergeCell ref="BT24:BU24"/>
    <mergeCell ref="BV24:CE24"/>
    <mergeCell ref="BT25:BU25"/>
    <mergeCell ref="BV25:CE25"/>
    <mergeCell ref="BT16:BU16"/>
    <mergeCell ref="BV16:CE16"/>
    <mergeCell ref="BT17:BU17"/>
    <mergeCell ref="BV17:CE17"/>
    <mergeCell ref="BT18:BU18"/>
    <mergeCell ref="BV18:CE18"/>
    <mergeCell ref="BT19:BU19"/>
    <mergeCell ref="BV19:CE19"/>
    <mergeCell ref="BT20:BU20"/>
    <mergeCell ref="BV20:CE20"/>
    <mergeCell ref="BT11:BU11"/>
    <mergeCell ref="BV11:CE11"/>
    <mergeCell ref="BT12:BU12"/>
    <mergeCell ref="BV12:CE12"/>
    <mergeCell ref="BT13:BU13"/>
    <mergeCell ref="BV13:CE13"/>
    <mergeCell ref="BT14:BU14"/>
    <mergeCell ref="BV14:CE14"/>
    <mergeCell ref="BT15:BU15"/>
    <mergeCell ref="BV15:CE15"/>
    <mergeCell ref="BT6:CE6"/>
    <mergeCell ref="BT7:BU7"/>
    <mergeCell ref="BV7:CE7"/>
    <mergeCell ref="BT8:BU8"/>
    <mergeCell ref="BV8:CE8"/>
    <mergeCell ref="BT9:BU9"/>
    <mergeCell ref="BV9:CE9"/>
    <mergeCell ref="BT10:BU10"/>
    <mergeCell ref="BV10:CE10"/>
    <mergeCell ref="AP22:AW22"/>
    <mergeCell ref="AP23:AW23"/>
    <mergeCell ref="AP24:AW24"/>
    <mergeCell ref="AP25:AW25"/>
    <mergeCell ref="AP26:AW26"/>
    <mergeCell ref="BB57:BC57"/>
    <mergeCell ref="BD57:BE57"/>
    <mergeCell ref="BF57:BG57"/>
    <mergeCell ref="BH57:BI57"/>
    <mergeCell ref="BJ57:BK57"/>
    <mergeCell ref="BL57:BM57"/>
    <mergeCell ref="BN57:BO57"/>
    <mergeCell ref="BP57:BQ57"/>
    <mergeCell ref="BB55:BC55"/>
    <mergeCell ref="BD55:BE55"/>
    <mergeCell ref="BF55:BG55"/>
    <mergeCell ref="BH55:BI55"/>
    <mergeCell ref="BJ55:BK55"/>
    <mergeCell ref="BL55:BM55"/>
    <mergeCell ref="BN55:BO55"/>
    <mergeCell ref="BP55:BQ55"/>
    <mergeCell ref="BB53:BC53"/>
    <mergeCell ref="BD53:BE53"/>
    <mergeCell ref="BF53:BG53"/>
    <mergeCell ref="BH53:BI53"/>
    <mergeCell ref="BJ53:BK53"/>
    <mergeCell ref="BL53:BM53"/>
    <mergeCell ref="BN53:BO53"/>
    <mergeCell ref="BP53:BQ53"/>
    <mergeCell ref="BB51:BC51"/>
    <mergeCell ref="BD51:BE51"/>
    <mergeCell ref="BF51:BG51"/>
    <mergeCell ref="BR57:BS57"/>
    <mergeCell ref="C57:D57"/>
    <mergeCell ref="E57:T57"/>
    <mergeCell ref="U57:V57"/>
    <mergeCell ref="W57:X57"/>
    <mergeCell ref="Y57:Z57"/>
    <mergeCell ref="AA57:AB57"/>
    <mergeCell ref="AC57:AO57"/>
    <mergeCell ref="AX57:AY57"/>
    <mergeCell ref="AZ57:BA57"/>
    <mergeCell ref="AP57:AW57"/>
    <mergeCell ref="BB56:BC56"/>
    <mergeCell ref="BD56:BE56"/>
    <mergeCell ref="BF56:BG56"/>
    <mergeCell ref="BH56:BI56"/>
    <mergeCell ref="BJ56:BK56"/>
    <mergeCell ref="BL56:BM56"/>
    <mergeCell ref="BN56:BO56"/>
    <mergeCell ref="BP56:BQ56"/>
    <mergeCell ref="BR56:BS56"/>
    <mergeCell ref="C56:D56"/>
    <mergeCell ref="E56:T56"/>
    <mergeCell ref="U56:V56"/>
    <mergeCell ref="W56:X56"/>
    <mergeCell ref="Y56:Z56"/>
    <mergeCell ref="AA56:AB56"/>
    <mergeCell ref="AC56:AO56"/>
    <mergeCell ref="AX56:AY56"/>
    <mergeCell ref="AZ56:BA56"/>
    <mergeCell ref="AP56:AW56"/>
    <mergeCell ref="BR55:BS55"/>
    <mergeCell ref="C55:D55"/>
    <mergeCell ref="E55:T55"/>
    <mergeCell ref="U55:V55"/>
    <mergeCell ref="W55:X55"/>
    <mergeCell ref="Y55:Z55"/>
    <mergeCell ref="AA55:AB55"/>
    <mergeCell ref="AC55:AO55"/>
    <mergeCell ref="AX55:AY55"/>
    <mergeCell ref="AZ55:BA55"/>
    <mergeCell ref="AP55:AW55"/>
    <mergeCell ref="BB54:BC54"/>
    <mergeCell ref="BD54:BE54"/>
    <mergeCell ref="BF54:BG54"/>
    <mergeCell ref="BH54:BI54"/>
    <mergeCell ref="BJ54:BK54"/>
    <mergeCell ref="BL54:BM54"/>
    <mergeCell ref="BN54:BO54"/>
    <mergeCell ref="BP54:BQ54"/>
    <mergeCell ref="BR54:BS54"/>
    <mergeCell ref="C54:D54"/>
    <mergeCell ref="E54:T54"/>
    <mergeCell ref="U54:V54"/>
    <mergeCell ref="W54:X54"/>
    <mergeCell ref="Y54:Z54"/>
    <mergeCell ref="AA54:AB54"/>
    <mergeCell ref="AC54:AO54"/>
    <mergeCell ref="AX54:AY54"/>
    <mergeCell ref="AZ54:BA54"/>
    <mergeCell ref="AP54:AW54"/>
    <mergeCell ref="BR53:BS53"/>
    <mergeCell ref="C53:D53"/>
    <mergeCell ref="E53:T53"/>
    <mergeCell ref="U53:V53"/>
    <mergeCell ref="W53:X53"/>
    <mergeCell ref="Y53:Z53"/>
    <mergeCell ref="AA53:AB53"/>
    <mergeCell ref="AC53:AO53"/>
    <mergeCell ref="AX53:AY53"/>
    <mergeCell ref="AZ53:BA53"/>
    <mergeCell ref="AP53:AW53"/>
    <mergeCell ref="BB52:BC52"/>
    <mergeCell ref="BD52:BE52"/>
    <mergeCell ref="BF52:BG52"/>
    <mergeCell ref="BH52:BI52"/>
    <mergeCell ref="BJ52:BK52"/>
    <mergeCell ref="BL52:BM52"/>
    <mergeCell ref="BN52:BO52"/>
    <mergeCell ref="BP52:BQ52"/>
    <mergeCell ref="BR52:BS52"/>
    <mergeCell ref="C52:D52"/>
    <mergeCell ref="E52:T52"/>
    <mergeCell ref="U52:V52"/>
    <mergeCell ref="W52:X52"/>
    <mergeCell ref="Y52:Z52"/>
    <mergeCell ref="AA52:AB52"/>
    <mergeCell ref="AC52:AO52"/>
    <mergeCell ref="AX52:AY52"/>
    <mergeCell ref="AZ52:BA52"/>
    <mergeCell ref="AP52:AW52"/>
    <mergeCell ref="BH51:BI51"/>
    <mergeCell ref="BJ51:BK51"/>
    <mergeCell ref="BL51:BM51"/>
    <mergeCell ref="BN51:BO51"/>
    <mergeCell ref="BP51:BQ51"/>
    <mergeCell ref="BR51:BS51"/>
    <mergeCell ref="C51:D51"/>
    <mergeCell ref="E51:T51"/>
    <mergeCell ref="U51:V51"/>
    <mergeCell ref="W51:X51"/>
    <mergeCell ref="Y51:Z51"/>
    <mergeCell ref="AA51:AB51"/>
    <mergeCell ref="AC51:AO51"/>
    <mergeCell ref="AX51:AY51"/>
    <mergeCell ref="AZ51:BA51"/>
    <mergeCell ref="AP51:AW51"/>
    <mergeCell ref="BB50:BC50"/>
    <mergeCell ref="BD50:BE50"/>
    <mergeCell ref="BF50:BG50"/>
    <mergeCell ref="BH50:BI50"/>
    <mergeCell ref="BJ50:BK50"/>
    <mergeCell ref="BL50:BM50"/>
    <mergeCell ref="BN50:BO50"/>
    <mergeCell ref="BP50:BQ50"/>
    <mergeCell ref="BR50:BS50"/>
    <mergeCell ref="C50:D50"/>
    <mergeCell ref="E50:T50"/>
    <mergeCell ref="U50:V50"/>
    <mergeCell ref="W50:X50"/>
    <mergeCell ref="Y50:Z50"/>
    <mergeCell ref="AA50:AB50"/>
    <mergeCell ref="AC50:AO50"/>
    <mergeCell ref="AX50:AY50"/>
    <mergeCell ref="AZ50:BA50"/>
    <mergeCell ref="AP50:AW50"/>
    <mergeCell ref="BB49:BC49"/>
    <mergeCell ref="BD49:BE49"/>
    <mergeCell ref="BF49:BG49"/>
    <mergeCell ref="BH49:BI49"/>
    <mergeCell ref="BJ49:BK49"/>
    <mergeCell ref="BL49:BM49"/>
    <mergeCell ref="BN49:BO49"/>
    <mergeCell ref="BP49:BQ49"/>
    <mergeCell ref="BR49:BS49"/>
    <mergeCell ref="C49:D49"/>
    <mergeCell ref="E49:T49"/>
    <mergeCell ref="U49:V49"/>
    <mergeCell ref="W49:X49"/>
    <mergeCell ref="Y49:Z49"/>
    <mergeCell ref="AA49:AB49"/>
    <mergeCell ref="AC49:AO49"/>
    <mergeCell ref="AX49:AY49"/>
    <mergeCell ref="AZ49:BA49"/>
    <mergeCell ref="AP49:AW49"/>
    <mergeCell ref="BB48:BC48"/>
    <mergeCell ref="BD48:BE48"/>
    <mergeCell ref="BF48:BG48"/>
    <mergeCell ref="BH48:BI48"/>
    <mergeCell ref="BJ48:BK48"/>
    <mergeCell ref="BL48:BM48"/>
    <mergeCell ref="BN48:BO48"/>
    <mergeCell ref="BP48:BQ48"/>
    <mergeCell ref="BR48:BS48"/>
    <mergeCell ref="C48:D48"/>
    <mergeCell ref="E48:T48"/>
    <mergeCell ref="U48:V48"/>
    <mergeCell ref="W48:X48"/>
    <mergeCell ref="Y48:Z48"/>
    <mergeCell ref="AA48:AB48"/>
    <mergeCell ref="AC48:AO48"/>
    <mergeCell ref="AX48:AY48"/>
    <mergeCell ref="AZ48:BA48"/>
    <mergeCell ref="AP48:AW48"/>
    <mergeCell ref="BB47:BC47"/>
    <mergeCell ref="BD47:BE47"/>
    <mergeCell ref="BF47:BG47"/>
    <mergeCell ref="BH47:BI47"/>
    <mergeCell ref="BJ47:BK47"/>
    <mergeCell ref="BL47:BM47"/>
    <mergeCell ref="BN47:BO47"/>
    <mergeCell ref="BP47:BQ47"/>
    <mergeCell ref="BR47:BS47"/>
    <mergeCell ref="C47:D47"/>
    <mergeCell ref="E47:T47"/>
    <mergeCell ref="U47:V47"/>
    <mergeCell ref="W47:X47"/>
    <mergeCell ref="Y47:Z47"/>
    <mergeCell ref="AA47:AB47"/>
    <mergeCell ref="AC47:AO47"/>
    <mergeCell ref="AX47:AY47"/>
    <mergeCell ref="AZ47:BA47"/>
    <mergeCell ref="AP47:AW47"/>
    <mergeCell ref="BB46:BC46"/>
    <mergeCell ref="BD46:BE46"/>
    <mergeCell ref="BF46:BG46"/>
    <mergeCell ref="BH46:BI46"/>
    <mergeCell ref="BJ46:BK46"/>
    <mergeCell ref="BL46:BM46"/>
    <mergeCell ref="BN46:BO46"/>
    <mergeCell ref="BP46:BQ46"/>
    <mergeCell ref="BR46:BS46"/>
    <mergeCell ref="C46:D46"/>
    <mergeCell ref="E46:T46"/>
    <mergeCell ref="U46:V46"/>
    <mergeCell ref="W46:X46"/>
    <mergeCell ref="Y46:Z46"/>
    <mergeCell ref="AA46:AB46"/>
    <mergeCell ref="AC46:AO46"/>
    <mergeCell ref="AX46:AY46"/>
    <mergeCell ref="AZ46:BA46"/>
    <mergeCell ref="AP46:AW46"/>
    <mergeCell ref="BB45:BC45"/>
    <mergeCell ref="BD45:BE45"/>
    <mergeCell ref="BF45:BG45"/>
    <mergeCell ref="BH45:BI45"/>
    <mergeCell ref="BJ45:BK45"/>
    <mergeCell ref="BL45:BM45"/>
    <mergeCell ref="BN45:BO45"/>
    <mergeCell ref="BP45:BQ45"/>
    <mergeCell ref="BR45:BS45"/>
    <mergeCell ref="C45:D45"/>
    <mergeCell ref="E45:T45"/>
    <mergeCell ref="U45:V45"/>
    <mergeCell ref="W45:X45"/>
    <mergeCell ref="Y45:Z45"/>
    <mergeCell ref="AA45:AB45"/>
    <mergeCell ref="AC45:AO45"/>
    <mergeCell ref="AX45:AY45"/>
    <mergeCell ref="AZ45:BA45"/>
    <mergeCell ref="AP45:AW45"/>
    <mergeCell ref="BB44:BC44"/>
    <mergeCell ref="BD44:BE44"/>
    <mergeCell ref="BF44:BG44"/>
    <mergeCell ref="BH44:BI44"/>
    <mergeCell ref="BJ44:BK44"/>
    <mergeCell ref="BL44:BM44"/>
    <mergeCell ref="BN44:BO44"/>
    <mergeCell ref="BP44:BQ44"/>
    <mergeCell ref="BR44:BS44"/>
    <mergeCell ref="C44:D44"/>
    <mergeCell ref="E44:T44"/>
    <mergeCell ref="U44:V44"/>
    <mergeCell ref="W44:X44"/>
    <mergeCell ref="Y44:Z44"/>
    <mergeCell ref="AA44:AB44"/>
    <mergeCell ref="AC44:AO44"/>
    <mergeCell ref="AX44:AY44"/>
    <mergeCell ref="AZ44:BA44"/>
    <mergeCell ref="AP44:AW44"/>
    <mergeCell ref="BB43:BC43"/>
    <mergeCell ref="BD43:BE43"/>
    <mergeCell ref="BF43:BG43"/>
    <mergeCell ref="BH43:BI43"/>
    <mergeCell ref="BJ43:BK43"/>
    <mergeCell ref="BL43:BM43"/>
    <mergeCell ref="BN43:BO43"/>
    <mergeCell ref="BP43:BQ43"/>
    <mergeCell ref="BR43:BS43"/>
    <mergeCell ref="C43:D43"/>
    <mergeCell ref="E43:T43"/>
    <mergeCell ref="U43:V43"/>
    <mergeCell ref="W43:X43"/>
    <mergeCell ref="Y43:Z43"/>
    <mergeCell ref="AA43:AB43"/>
    <mergeCell ref="AC43:AO43"/>
    <mergeCell ref="AX43:AY43"/>
    <mergeCell ref="AZ43:BA43"/>
    <mergeCell ref="AP43:AW43"/>
    <mergeCell ref="BB42:BC42"/>
    <mergeCell ref="BD42:BE42"/>
    <mergeCell ref="BF42:BG42"/>
    <mergeCell ref="BH42:BI42"/>
    <mergeCell ref="BJ42:BK42"/>
    <mergeCell ref="BL42:BM42"/>
    <mergeCell ref="BN42:BO42"/>
    <mergeCell ref="BP42:BQ42"/>
    <mergeCell ref="BR42:BS42"/>
    <mergeCell ref="C42:D42"/>
    <mergeCell ref="E42:T42"/>
    <mergeCell ref="U42:V42"/>
    <mergeCell ref="W42:X42"/>
    <mergeCell ref="Y42:Z42"/>
    <mergeCell ref="AA42:AB42"/>
    <mergeCell ref="AC42:AO42"/>
    <mergeCell ref="AX42:AY42"/>
    <mergeCell ref="AZ42:BA42"/>
    <mergeCell ref="AP42:AW42"/>
    <mergeCell ref="BB41:BC41"/>
    <mergeCell ref="BD41:BE41"/>
    <mergeCell ref="BF41:BG41"/>
    <mergeCell ref="BH41:BI41"/>
    <mergeCell ref="BJ41:BK41"/>
    <mergeCell ref="BL41:BM41"/>
    <mergeCell ref="BN41:BO41"/>
    <mergeCell ref="BP41:BQ41"/>
    <mergeCell ref="BR41:BS41"/>
    <mergeCell ref="C41:D41"/>
    <mergeCell ref="E41:T41"/>
    <mergeCell ref="U41:V41"/>
    <mergeCell ref="W41:X41"/>
    <mergeCell ref="Y41:Z41"/>
    <mergeCell ref="AA41:AB41"/>
    <mergeCell ref="AC41:AO41"/>
    <mergeCell ref="AX41:AY41"/>
    <mergeCell ref="AZ41:BA41"/>
    <mergeCell ref="AP41:AW41"/>
    <mergeCell ref="BB40:BC40"/>
    <mergeCell ref="BD40:BE40"/>
    <mergeCell ref="BF40:BG40"/>
    <mergeCell ref="BH40:BI40"/>
    <mergeCell ref="BJ40:BK40"/>
    <mergeCell ref="BL40:BM40"/>
    <mergeCell ref="BN40:BO40"/>
    <mergeCell ref="BP40:BQ40"/>
    <mergeCell ref="BR40:BS40"/>
    <mergeCell ref="C40:D40"/>
    <mergeCell ref="E40:T40"/>
    <mergeCell ref="U40:V40"/>
    <mergeCell ref="W40:X40"/>
    <mergeCell ref="Y40:Z40"/>
    <mergeCell ref="AA40:AB40"/>
    <mergeCell ref="AC40:AO40"/>
    <mergeCell ref="AX40:AY40"/>
    <mergeCell ref="AZ40:BA40"/>
    <mergeCell ref="AP40:AW40"/>
    <mergeCell ref="BB39:BC39"/>
    <mergeCell ref="BD39:BE39"/>
    <mergeCell ref="BF39:BG39"/>
    <mergeCell ref="BH39:BI39"/>
    <mergeCell ref="BJ39:BK39"/>
    <mergeCell ref="BL39:BM39"/>
    <mergeCell ref="BN39:BO39"/>
    <mergeCell ref="BP39:BQ39"/>
    <mergeCell ref="BR39:BS39"/>
    <mergeCell ref="C39:D39"/>
    <mergeCell ref="E39:T39"/>
    <mergeCell ref="U39:V39"/>
    <mergeCell ref="W39:X39"/>
    <mergeCell ref="Y39:Z39"/>
    <mergeCell ref="AA39:AB39"/>
    <mergeCell ref="AC39:AO39"/>
    <mergeCell ref="AX39:AY39"/>
    <mergeCell ref="AZ39:BA39"/>
    <mergeCell ref="AP39:AW39"/>
    <mergeCell ref="BB38:BC38"/>
    <mergeCell ref="BD38:BE38"/>
    <mergeCell ref="BF38:BG38"/>
    <mergeCell ref="BH38:BI38"/>
    <mergeCell ref="BJ38:BK38"/>
    <mergeCell ref="BL38:BM38"/>
    <mergeCell ref="BN38:BO38"/>
    <mergeCell ref="BP38:BQ38"/>
    <mergeCell ref="BR38:BS38"/>
    <mergeCell ref="C38:D38"/>
    <mergeCell ref="E38:T38"/>
    <mergeCell ref="U38:V38"/>
    <mergeCell ref="W38:X38"/>
    <mergeCell ref="Y38:Z38"/>
    <mergeCell ref="AA38:AB38"/>
    <mergeCell ref="AC38:AO38"/>
    <mergeCell ref="AX38:AY38"/>
    <mergeCell ref="AZ38:BA38"/>
    <mergeCell ref="AP38:AW38"/>
    <mergeCell ref="BB37:BC37"/>
    <mergeCell ref="BD37:BE37"/>
    <mergeCell ref="BF37:BG37"/>
    <mergeCell ref="BH37:BI37"/>
    <mergeCell ref="BJ37:BK37"/>
    <mergeCell ref="BL37:BM37"/>
    <mergeCell ref="BN37:BO37"/>
    <mergeCell ref="BP37:BQ37"/>
    <mergeCell ref="BR37:BS37"/>
    <mergeCell ref="C37:D37"/>
    <mergeCell ref="E37:T37"/>
    <mergeCell ref="U37:V37"/>
    <mergeCell ref="W37:X37"/>
    <mergeCell ref="Y37:Z37"/>
    <mergeCell ref="AA37:AB37"/>
    <mergeCell ref="AC37:AO37"/>
    <mergeCell ref="AX37:AY37"/>
    <mergeCell ref="AZ37:BA37"/>
    <mergeCell ref="AP37:AW37"/>
    <mergeCell ref="A6:A7"/>
    <mergeCell ref="AA22:AB22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C19:D19"/>
    <mergeCell ref="E19:T19"/>
    <mergeCell ref="U19:V19"/>
    <mergeCell ref="W19:X19"/>
    <mergeCell ref="Y19:Z19"/>
    <mergeCell ref="C18:D18"/>
    <mergeCell ref="E18:T18"/>
    <mergeCell ref="U18:V18"/>
    <mergeCell ref="W18:X18"/>
    <mergeCell ref="Y18:Z18"/>
    <mergeCell ref="U6:V7"/>
    <mergeCell ref="W6:X7"/>
    <mergeCell ref="Y6:Z7"/>
    <mergeCell ref="C20:D20"/>
    <mergeCell ref="E20:T20"/>
    <mergeCell ref="U20:V20"/>
    <mergeCell ref="W20:X20"/>
    <mergeCell ref="Y20:Z20"/>
    <mergeCell ref="U8:V8"/>
    <mergeCell ref="W8:X8"/>
    <mergeCell ref="Y8:Z8"/>
    <mergeCell ref="BP14:BQ14"/>
    <mergeCell ref="BR14:BS14"/>
    <mergeCell ref="BP15:BQ15"/>
    <mergeCell ref="BR15:BS15"/>
    <mergeCell ref="BP21:BQ21"/>
    <mergeCell ref="BR21:BS21"/>
    <mergeCell ref="BP22:BQ22"/>
    <mergeCell ref="BR22:BS22"/>
    <mergeCell ref="BP16:BQ16"/>
    <mergeCell ref="BR16:BS16"/>
    <mergeCell ref="BP17:BQ17"/>
    <mergeCell ref="BR17:BS17"/>
    <mergeCell ref="BP18:BQ18"/>
    <mergeCell ref="BR18:BS18"/>
    <mergeCell ref="BP19:BQ19"/>
    <mergeCell ref="BR19:BS19"/>
    <mergeCell ref="BP20:BQ20"/>
    <mergeCell ref="BR20:BS20"/>
    <mergeCell ref="BP11:BQ11"/>
    <mergeCell ref="BR11:BS11"/>
    <mergeCell ref="BP12:BQ12"/>
    <mergeCell ref="BR12:BS12"/>
    <mergeCell ref="BP13:BQ13"/>
    <mergeCell ref="BR13:BS13"/>
    <mergeCell ref="BP6:BS6"/>
    <mergeCell ref="BP7:BQ7"/>
    <mergeCell ref="BR7:BS7"/>
    <mergeCell ref="BP8:BQ8"/>
    <mergeCell ref="BR8:BS8"/>
    <mergeCell ref="BP9:BQ9"/>
    <mergeCell ref="BR9:BS9"/>
    <mergeCell ref="BP10:BQ10"/>
    <mergeCell ref="BR10:BS10"/>
    <mergeCell ref="BD21:BE21"/>
    <mergeCell ref="BF21:BG21"/>
    <mergeCell ref="BL19:BM19"/>
    <mergeCell ref="BH6:BI7"/>
    <mergeCell ref="BH10:BI10"/>
    <mergeCell ref="BL6:BO6"/>
    <mergeCell ref="BL7:BM7"/>
    <mergeCell ref="BL8:BM8"/>
    <mergeCell ref="BN8:BO8"/>
    <mergeCell ref="BF11:BG11"/>
    <mergeCell ref="BL16:BM16"/>
    <mergeCell ref="BN16:BO16"/>
    <mergeCell ref="BL17:BM17"/>
    <mergeCell ref="BN13:BO13"/>
    <mergeCell ref="BL18:BM18"/>
    <mergeCell ref="BN20:BO20"/>
    <mergeCell ref="BJ13:BK13"/>
    <mergeCell ref="AX22:AY22"/>
    <mergeCell ref="AZ22:BA22"/>
    <mergeCell ref="BB22:BC22"/>
    <mergeCell ref="BD22:BE22"/>
    <mergeCell ref="BF22:BG22"/>
    <mergeCell ref="AX18:AY18"/>
    <mergeCell ref="AZ18:BA18"/>
    <mergeCell ref="BB18:BC18"/>
    <mergeCell ref="BD18:BE18"/>
    <mergeCell ref="BF18:BG18"/>
    <mergeCell ref="AX19:AY19"/>
    <mergeCell ref="AZ19:BA19"/>
    <mergeCell ref="BB19:BC19"/>
    <mergeCell ref="BD19:BE19"/>
    <mergeCell ref="BF19:BG19"/>
    <mergeCell ref="BF16:BG16"/>
    <mergeCell ref="BB14:BC14"/>
    <mergeCell ref="BD14:BE14"/>
    <mergeCell ref="BF14:BG14"/>
    <mergeCell ref="AX15:AY15"/>
    <mergeCell ref="AZ15:BA15"/>
    <mergeCell ref="BL21:BM21"/>
    <mergeCell ref="AA21:AB21"/>
    <mergeCell ref="AC19:AO19"/>
    <mergeCell ref="BH19:BI19"/>
    <mergeCell ref="BK1:BO1"/>
    <mergeCell ref="AX20:AY20"/>
    <mergeCell ref="AZ20:BA20"/>
    <mergeCell ref="BB20:BC20"/>
    <mergeCell ref="BD20:BE20"/>
    <mergeCell ref="BF20:BG20"/>
    <mergeCell ref="BB15:BC15"/>
    <mergeCell ref="BN7:BO7"/>
    <mergeCell ref="BN10:BO10"/>
    <mergeCell ref="BF6:BG7"/>
    <mergeCell ref="AX8:AY8"/>
    <mergeCell ref="AX12:AY12"/>
    <mergeCell ref="AZ12:BA12"/>
    <mergeCell ref="BB12:BC12"/>
    <mergeCell ref="BD12:BE12"/>
    <mergeCell ref="BF12:BG12"/>
    <mergeCell ref="BL9:BM9"/>
    <mergeCell ref="BN9:BO9"/>
    <mergeCell ref="BJ9:BK9"/>
    <mergeCell ref="BN12:BO12"/>
    <mergeCell ref="BH12:BI12"/>
    <mergeCell ref="AX9:AY9"/>
    <mergeCell ref="AZ9:BA9"/>
    <mergeCell ref="BB9:BC9"/>
    <mergeCell ref="AP21:AW21"/>
    <mergeCell ref="AA6:AB7"/>
    <mergeCell ref="AA8:AB8"/>
    <mergeCell ref="BH9:BI9"/>
    <mergeCell ref="Y17:Z17"/>
    <mergeCell ref="AC17:AO17"/>
    <mergeCell ref="BH18:BI18"/>
    <mergeCell ref="BH16:BI16"/>
    <mergeCell ref="AZ11:BA11"/>
    <mergeCell ref="BB11:BC11"/>
    <mergeCell ref="BD11:BE11"/>
    <mergeCell ref="BL12:BM12"/>
    <mergeCell ref="BL10:BM10"/>
    <mergeCell ref="BN11:BO11"/>
    <mergeCell ref="BN21:BO21"/>
    <mergeCell ref="C22:D22"/>
    <mergeCell ref="E22:T22"/>
    <mergeCell ref="U22:V22"/>
    <mergeCell ref="W22:X22"/>
    <mergeCell ref="Y22:Z22"/>
    <mergeCell ref="BN22:BO22"/>
    <mergeCell ref="AC21:AO21"/>
    <mergeCell ref="AC22:AO22"/>
    <mergeCell ref="BH22:BI22"/>
    <mergeCell ref="BJ22:BK22"/>
    <mergeCell ref="BL22:BM22"/>
    <mergeCell ref="BJ21:BK21"/>
    <mergeCell ref="C21:D21"/>
    <mergeCell ref="E21:T21"/>
    <mergeCell ref="U21:V21"/>
    <mergeCell ref="W21:X21"/>
    <mergeCell ref="Y21:Z21"/>
    <mergeCell ref="BH21:BI21"/>
    <mergeCell ref="AX21:AY21"/>
    <mergeCell ref="AZ21:BA21"/>
    <mergeCell ref="BB21:BC21"/>
    <mergeCell ref="AP6:AW7"/>
    <mergeCell ref="AP8:AW8"/>
    <mergeCell ref="AP9:AW9"/>
    <mergeCell ref="AP10:AW10"/>
    <mergeCell ref="AZ8:BA8"/>
    <mergeCell ref="BB8:BC8"/>
    <mergeCell ref="BD8:BE8"/>
    <mergeCell ref="BF8:BG8"/>
    <mergeCell ref="AC20:AO20"/>
    <mergeCell ref="BH20:BI20"/>
    <mergeCell ref="AA19:AB19"/>
    <mergeCell ref="AA20:AB20"/>
    <mergeCell ref="BJ20:BK20"/>
    <mergeCell ref="AC18:AO18"/>
    <mergeCell ref="AA18:AB18"/>
    <mergeCell ref="AC16:AO16"/>
    <mergeCell ref="BD9:BE9"/>
    <mergeCell ref="BF9:BG9"/>
    <mergeCell ref="AX10:AY10"/>
    <mergeCell ref="AZ10:BA10"/>
    <mergeCell ref="BB10:BC10"/>
    <mergeCell ref="BD10:BE10"/>
    <mergeCell ref="BF10:BG10"/>
    <mergeCell ref="AX11:AY11"/>
    <mergeCell ref="AP18:AW18"/>
    <mergeCell ref="AP19:AW19"/>
    <mergeCell ref="AP20:AW20"/>
    <mergeCell ref="BB6:BC7"/>
    <mergeCell ref="AC11:AO11"/>
    <mergeCell ref="AX6:AY7"/>
    <mergeCell ref="AZ6:BA7"/>
    <mergeCell ref="BD6:BE7"/>
    <mergeCell ref="B6:B7"/>
    <mergeCell ref="BJ6:BK7"/>
    <mergeCell ref="C6:D7"/>
    <mergeCell ref="E6:T7"/>
    <mergeCell ref="AC6:AO7"/>
    <mergeCell ref="BH17:BI17"/>
    <mergeCell ref="BD17:BE17"/>
    <mergeCell ref="BF17:BG17"/>
    <mergeCell ref="W15:X15"/>
    <mergeCell ref="Y15:Z15"/>
    <mergeCell ref="AX17:AY17"/>
    <mergeCell ref="AZ17:BA17"/>
    <mergeCell ref="W12:X12"/>
    <mergeCell ref="Y12:Z12"/>
    <mergeCell ref="AC12:AO12"/>
    <mergeCell ref="BD15:BE15"/>
    <mergeCell ref="BF15:BG15"/>
    <mergeCell ref="AX16:AY16"/>
    <mergeCell ref="AZ16:BA16"/>
    <mergeCell ref="BB16:BC16"/>
    <mergeCell ref="BD16:BE16"/>
    <mergeCell ref="BJ12:BK12"/>
    <mergeCell ref="BJ10:BK10"/>
    <mergeCell ref="C12:D12"/>
    <mergeCell ref="BH11:BI11"/>
    <mergeCell ref="BJ8:BK8"/>
    <mergeCell ref="BH8:BI8"/>
    <mergeCell ref="C9:D9"/>
    <mergeCell ref="E9:T9"/>
    <mergeCell ref="U11:V11"/>
    <mergeCell ref="W11:X11"/>
    <mergeCell ref="Y11:Z11"/>
    <mergeCell ref="C13:D13"/>
    <mergeCell ref="E13:T13"/>
    <mergeCell ref="U13:V13"/>
    <mergeCell ref="W13:X13"/>
    <mergeCell ref="Y13:Z13"/>
    <mergeCell ref="AC13:AO13"/>
    <mergeCell ref="U12:V12"/>
    <mergeCell ref="AZ14:BA14"/>
    <mergeCell ref="C15:D15"/>
    <mergeCell ref="E15:T15"/>
    <mergeCell ref="U15:V15"/>
    <mergeCell ref="BL11:BM11"/>
    <mergeCell ref="BJ15:BK15"/>
    <mergeCell ref="BJ14:BK14"/>
    <mergeCell ref="BL14:BM14"/>
    <mergeCell ref="BH13:BI13"/>
    <mergeCell ref="BL13:BM13"/>
    <mergeCell ref="AX13:AY13"/>
    <mergeCell ref="AZ13:BA13"/>
    <mergeCell ref="BB13:BC13"/>
    <mergeCell ref="BD13:BE13"/>
    <mergeCell ref="BF13:BG13"/>
    <mergeCell ref="AX14:AY14"/>
    <mergeCell ref="BJ11:BK11"/>
    <mergeCell ref="AC15:AO15"/>
    <mergeCell ref="BH15:BI15"/>
    <mergeCell ref="BL15:BM15"/>
    <mergeCell ref="BH14:BI14"/>
    <mergeCell ref="AP11:AW11"/>
    <mergeCell ref="C16:D16"/>
    <mergeCell ref="AC14:AO14"/>
    <mergeCell ref="AP16:AW16"/>
    <mergeCell ref="AP17:AW17"/>
    <mergeCell ref="C8:D8"/>
    <mergeCell ref="E8:T8"/>
    <mergeCell ref="C11:D11"/>
    <mergeCell ref="E11:T11"/>
    <mergeCell ref="C10:D10"/>
    <mergeCell ref="E10:T10"/>
    <mergeCell ref="E12:T12"/>
    <mergeCell ref="C14:D14"/>
    <mergeCell ref="U10:V10"/>
    <mergeCell ref="W10:X10"/>
    <mergeCell ref="Y10:Z10"/>
    <mergeCell ref="U9:V9"/>
    <mergeCell ref="W9:X9"/>
    <mergeCell ref="Y9:Z9"/>
    <mergeCell ref="E16:T16"/>
    <mergeCell ref="U16:V16"/>
    <mergeCell ref="W16:X16"/>
    <mergeCell ref="AC8:AO8"/>
    <mergeCell ref="AC10:AO10"/>
    <mergeCell ref="AC9:AO9"/>
    <mergeCell ref="AP12:AW12"/>
    <mergeCell ref="AP13:AW13"/>
    <mergeCell ref="AP14:AW14"/>
    <mergeCell ref="AP15:AW15"/>
    <mergeCell ref="C17:D17"/>
    <mergeCell ref="E17:T17"/>
    <mergeCell ref="U17:V17"/>
    <mergeCell ref="W17:X17"/>
    <mergeCell ref="BL20:BM20"/>
    <mergeCell ref="BJ18:BK18"/>
    <mergeCell ref="BJ19:BK19"/>
    <mergeCell ref="BN17:BO17"/>
    <mergeCell ref="BN18:BO18"/>
    <mergeCell ref="BN19:BO19"/>
    <mergeCell ref="BJ16:BK16"/>
    <mergeCell ref="BJ17:BK17"/>
    <mergeCell ref="BN15:BO15"/>
    <mergeCell ref="BN14:BO14"/>
    <mergeCell ref="C23:D23"/>
    <mergeCell ref="E23:T23"/>
    <mergeCell ref="U23:V23"/>
    <mergeCell ref="W23:X23"/>
    <mergeCell ref="Y23:Z23"/>
    <mergeCell ref="AA23:AB23"/>
    <mergeCell ref="AC23:AO23"/>
    <mergeCell ref="AX23:AY23"/>
    <mergeCell ref="AZ23:BA23"/>
    <mergeCell ref="BB23:BC23"/>
    <mergeCell ref="BD23:BE23"/>
    <mergeCell ref="BF23:BG23"/>
    <mergeCell ref="BH23:BI23"/>
    <mergeCell ref="BJ23:BK23"/>
    <mergeCell ref="BL23:BM23"/>
    <mergeCell ref="BN23:BO23"/>
    <mergeCell ref="E14:T14"/>
    <mergeCell ref="BB17:BC17"/>
    <mergeCell ref="U14:V14"/>
    <mergeCell ref="W14:X14"/>
    <mergeCell ref="Y14:Z14"/>
    <mergeCell ref="Y16:Z16"/>
    <mergeCell ref="BR23:BS23"/>
    <mergeCell ref="C24:D24"/>
    <mergeCell ref="E24:T24"/>
    <mergeCell ref="U24:V24"/>
    <mergeCell ref="W24:X24"/>
    <mergeCell ref="Y24:Z24"/>
    <mergeCell ref="AA24:AB24"/>
    <mergeCell ref="AC24:AO24"/>
    <mergeCell ref="AX24:AY24"/>
    <mergeCell ref="AZ24:BA24"/>
    <mergeCell ref="BB24:BC24"/>
    <mergeCell ref="BD24:BE24"/>
    <mergeCell ref="BF24:BG24"/>
    <mergeCell ref="BH24:BI24"/>
    <mergeCell ref="BJ24:BK24"/>
    <mergeCell ref="BL24:BM24"/>
    <mergeCell ref="BN24:BO24"/>
    <mergeCell ref="BP24:BQ24"/>
    <mergeCell ref="BR24:BS24"/>
    <mergeCell ref="E25:T25"/>
    <mergeCell ref="U25:V25"/>
    <mergeCell ref="W25:X25"/>
    <mergeCell ref="Y25:Z25"/>
    <mergeCell ref="AA25:AB25"/>
    <mergeCell ref="AC25:AO25"/>
    <mergeCell ref="AX25:AY25"/>
    <mergeCell ref="AZ25:BA25"/>
    <mergeCell ref="BB25:BC25"/>
    <mergeCell ref="BD25:BE25"/>
    <mergeCell ref="BF25:BG25"/>
    <mergeCell ref="BH25:BI25"/>
    <mergeCell ref="BJ25:BK25"/>
    <mergeCell ref="BL25:BM25"/>
    <mergeCell ref="BN25:BO25"/>
    <mergeCell ref="BP25:BQ25"/>
    <mergeCell ref="BP23:BQ23"/>
    <mergeCell ref="AA27:AB27"/>
    <mergeCell ref="AC27:AO27"/>
    <mergeCell ref="AX27:AY27"/>
    <mergeCell ref="AZ27:BA27"/>
    <mergeCell ref="AP27:AW27"/>
    <mergeCell ref="BB27:BC27"/>
    <mergeCell ref="BD27:BE27"/>
    <mergeCell ref="BF27:BG27"/>
    <mergeCell ref="BH27:BI27"/>
    <mergeCell ref="BJ27:BK27"/>
    <mergeCell ref="BL27:BM27"/>
    <mergeCell ref="BN27:BO27"/>
    <mergeCell ref="BR25:BS25"/>
    <mergeCell ref="C26:D26"/>
    <mergeCell ref="E26:T26"/>
    <mergeCell ref="U26:V26"/>
    <mergeCell ref="W26:X26"/>
    <mergeCell ref="Y26:Z26"/>
    <mergeCell ref="AA26:AB26"/>
    <mergeCell ref="AC26:AO26"/>
    <mergeCell ref="AX26:AY26"/>
    <mergeCell ref="AZ26:BA26"/>
    <mergeCell ref="BB26:BC26"/>
    <mergeCell ref="BD26:BE26"/>
    <mergeCell ref="BF26:BG26"/>
    <mergeCell ref="BH26:BI26"/>
    <mergeCell ref="BJ26:BK26"/>
    <mergeCell ref="BL26:BM26"/>
    <mergeCell ref="BN26:BO26"/>
    <mergeCell ref="BP26:BQ26"/>
    <mergeCell ref="BR26:BS26"/>
    <mergeCell ref="C25:D25"/>
    <mergeCell ref="BD29:BE29"/>
    <mergeCell ref="BF29:BG29"/>
    <mergeCell ref="BH29:BI29"/>
    <mergeCell ref="BJ29:BK29"/>
    <mergeCell ref="BL29:BM29"/>
    <mergeCell ref="BN29:BO29"/>
    <mergeCell ref="BP27:BQ27"/>
    <mergeCell ref="BR27:BS27"/>
    <mergeCell ref="C28:D28"/>
    <mergeCell ref="E28:T28"/>
    <mergeCell ref="U28:V28"/>
    <mergeCell ref="W28:X28"/>
    <mergeCell ref="Y28:Z28"/>
    <mergeCell ref="AA28:AB28"/>
    <mergeCell ref="AC28:AO28"/>
    <mergeCell ref="AX28:AY28"/>
    <mergeCell ref="AZ28:BA28"/>
    <mergeCell ref="AP28:AW28"/>
    <mergeCell ref="BB28:BC28"/>
    <mergeCell ref="BD28:BE28"/>
    <mergeCell ref="BF28:BG28"/>
    <mergeCell ref="BH28:BI28"/>
    <mergeCell ref="BJ28:BK28"/>
    <mergeCell ref="BL28:BM28"/>
    <mergeCell ref="BN28:BO28"/>
    <mergeCell ref="BP28:BQ28"/>
    <mergeCell ref="BR28:BS28"/>
    <mergeCell ref="C27:D27"/>
    <mergeCell ref="E27:T27"/>
    <mergeCell ref="U27:V27"/>
    <mergeCell ref="W27:X27"/>
    <mergeCell ref="Y27:Z27"/>
    <mergeCell ref="BP29:BQ29"/>
    <mergeCell ref="BR29:BS29"/>
    <mergeCell ref="C30:D30"/>
    <mergeCell ref="E30:T30"/>
    <mergeCell ref="U30:V30"/>
    <mergeCell ref="W30:X30"/>
    <mergeCell ref="Y30:Z30"/>
    <mergeCell ref="AA30:AB30"/>
    <mergeCell ref="AC30:AO30"/>
    <mergeCell ref="AX30:AY30"/>
    <mergeCell ref="AZ30:BA30"/>
    <mergeCell ref="AP30:AW30"/>
    <mergeCell ref="BB30:BC30"/>
    <mergeCell ref="BD30:BE30"/>
    <mergeCell ref="BF30:BG30"/>
    <mergeCell ref="BH30:BI30"/>
    <mergeCell ref="BJ30:BK30"/>
    <mergeCell ref="BL30:BM30"/>
    <mergeCell ref="BN30:BO30"/>
    <mergeCell ref="BP30:BQ30"/>
    <mergeCell ref="BR30:BS30"/>
    <mergeCell ref="C29:D29"/>
    <mergeCell ref="E29:T29"/>
    <mergeCell ref="U29:V29"/>
    <mergeCell ref="W29:X29"/>
    <mergeCell ref="Y29:Z29"/>
    <mergeCell ref="AA29:AB29"/>
    <mergeCell ref="AC29:AO29"/>
    <mergeCell ref="AX29:AY29"/>
    <mergeCell ref="AZ29:BA29"/>
    <mergeCell ref="AP29:AW29"/>
    <mergeCell ref="BB29:BC29"/>
    <mergeCell ref="BR32:BS32"/>
    <mergeCell ref="C31:D31"/>
    <mergeCell ref="E31:T31"/>
    <mergeCell ref="U31:V31"/>
    <mergeCell ref="W31:X31"/>
    <mergeCell ref="Y31:Z31"/>
    <mergeCell ref="AA31:AB31"/>
    <mergeCell ref="AC31:AO31"/>
    <mergeCell ref="AX31:AY31"/>
    <mergeCell ref="AZ31:BA31"/>
    <mergeCell ref="AP31:AW31"/>
    <mergeCell ref="BB31:BC31"/>
    <mergeCell ref="BD31:BE31"/>
    <mergeCell ref="BF31:BG31"/>
    <mergeCell ref="BH31:BI31"/>
    <mergeCell ref="BJ31:BK31"/>
    <mergeCell ref="BL31:BM31"/>
    <mergeCell ref="BN31:BO31"/>
    <mergeCell ref="AA33:AB33"/>
    <mergeCell ref="AC33:AO33"/>
    <mergeCell ref="AX33:AY33"/>
    <mergeCell ref="AZ33:BA33"/>
    <mergeCell ref="AP33:AW33"/>
    <mergeCell ref="BB33:BC33"/>
    <mergeCell ref="BD33:BE33"/>
    <mergeCell ref="BF33:BG33"/>
    <mergeCell ref="BH33:BI33"/>
    <mergeCell ref="BJ33:BK33"/>
    <mergeCell ref="BL33:BM33"/>
    <mergeCell ref="BN33:BO33"/>
    <mergeCell ref="BP31:BQ31"/>
    <mergeCell ref="BR31:BS31"/>
    <mergeCell ref="C32:D32"/>
    <mergeCell ref="E32:T32"/>
    <mergeCell ref="U32:V32"/>
    <mergeCell ref="W32:X32"/>
    <mergeCell ref="Y32:Z32"/>
    <mergeCell ref="AA32:AB32"/>
    <mergeCell ref="AC32:AO32"/>
    <mergeCell ref="AX32:AY32"/>
    <mergeCell ref="AZ32:BA32"/>
    <mergeCell ref="AP32:AW32"/>
    <mergeCell ref="BB32:BC32"/>
    <mergeCell ref="BD32:BE32"/>
    <mergeCell ref="BF32:BG32"/>
    <mergeCell ref="BH32:BI32"/>
    <mergeCell ref="BJ32:BK32"/>
    <mergeCell ref="BL32:BM32"/>
    <mergeCell ref="BN32:BO32"/>
    <mergeCell ref="BP32:BQ32"/>
    <mergeCell ref="BD35:BE35"/>
    <mergeCell ref="BF35:BG35"/>
    <mergeCell ref="BH35:BI35"/>
    <mergeCell ref="BJ35:BK35"/>
    <mergeCell ref="BL35:BM35"/>
    <mergeCell ref="BN35:BO35"/>
    <mergeCell ref="BP33:BQ33"/>
    <mergeCell ref="BR33:BS33"/>
    <mergeCell ref="C34:D34"/>
    <mergeCell ref="E34:T34"/>
    <mergeCell ref="U34:V34"/>
    <mergeCell ref="W34:X34"/>
    <mergeCell ref="Y34:Z34"/>
    <mergeCell ref="AA34:AB34"/>
    <mergeCell ref="AC34:AO34"/>
    <mergeCell ref="AX34:AY34"/>
    <mergeCell ref="AZ34:BA34"/>
    <mergeCell ref="AP34:AW34"/>
    <mergeCell ref="BB34:BC34"/>
    <mergeCell ref="BD34:BE34"/>
    <mergeCell ref="BF34:BG34"/>
    <mergeCell ref="BH34:BI34"/>
    <mergeCell ref="BJ34:BK34"/>
    <mergeCell ref="BL34:BM34"/>
    <mergeCell ref="BN34:BO34"/>
    <mergeCell ref="BP34:BQ34"/>
    <mergeCell ref="BR34:BS34"/>
    <mergeCell ref="C33:D33"/>
    <mergeCell ref="E33:T33"/>
    <mergeCell ref="U33:V33"/>
    <mergeCell ref="W33:X33"/>
    <mergeCell ref="Y33:Z33"/>
    <mergeCell ref="BP35:BQ35"/>
    <mergeCell ref="BR35:BS35"/>
    <mergeCell ref="C36:D36"/>
    <mergeCell ref="E36:T36"/>
    <mergeCell ref="U36:V36"/>
    <mergeCell ref="W36:X36"/>
    <mergeCell ref="Y36:Z36"/>
    <mergeCell ref="AA36:AB36"/>
    <mergeCell ref="AC36:AO36"/>
    <mergeCell ref="AX36:AY36"/>
    <mergeCell ref="AZ36:BA36"/>
    <mergeCell ref="AP36:AW36"/>
    <mergeCell ref="BB36:BC36"/>
    <mergeCell ref="BD36:BE36"/>
    <mergeCell ref="BF36:BG36"/>
    <mergeCell ref="BH36:BI36"/>
    <mergeCell ref="BJ36:BK36"/>
    <mergeCell ref="BL36:BM36"/>
    <mergeCell ref="BN36:BO36"/>
    <mergeCell ref="BP36:BQ36"/>
    <mergeCell ref="BR36:BS36"/>
    <mergeCell ref="C35:D35"/>
    <mergeCell ref="E35:T35"/>
    <mergeCell ref="U35:V35"/>
    <mergeCell ref="W35:X35"/>
    <mergeCell ref="Y35:Z35"/>
    <mergeCell ref="AA35:AB35"/>
    <mergeCell ref="AC35:AO35"/>
    <mergeCell ref="AX35:AY35"/>
    <mergeCell ref="AZ35:BA35"/>
    <mergeCell ref="AP35:AW35"/>
    <mergeCell ref="BB35:BC35"/>
  </mergeCells>
  <phoneticPr fontId="3"/>
  <conditionalFormatting sqref="BB8:BG57">
    <cfRule type="expression" dxfId="70" priority="7" stopIfTrue="1">
      <formula>IF($AX8="",TRUE,FALSE)</formula>
    </cfRule>
    <cfRule type="expression" dxfId="69" priority="8" stopIfTrue="1">
      <formula>IF($AX8&lt;&gt;"バグ",TRUE,FALSE)</formula>
    </cfRule>
  </conditionalFormatting>
  <dataValidations count="4">
    <dataValidation type="list" allowBlank="1" showInputMessage="1" showErrorMessage="1" sqref="BL8:BM57 BP8:BQ57" xr:uid="{00000000-0002-0000-0200-000000000000}">
      <formula1>$AL$3:$AL$5</formula1>
    </dataValidation>
    <dataValidation type="list" allowBlank="1" showInputMessage="1" showErrorMessage="1" sqref="BF8:BG57" xr:uid="{00000000-0002-0000-0200-000001000000}">
      <formula1>INDIRECT($BD8)</formula1>
    </dataValidation>
    <dataValidation type="list" allowBlank="1" showInputMessage="1" showErrorMessage="1" sqref="AX8:AY57" xr:uid="{00000000-0002-0000-0200-000002000000}">
      <formula1>INDIRECT($C8)</formula1>
    </dataValidation>
    <dataValidation type="list" allowBlank="1" showInputMessage="1" showErrorMessage="1" sqref="BT8:BU57" xr:uid="{2827BA06-2DEB-4C86-BFE3-28F554FB402E}">
      <formula1>"要,否"</formula1>
    </dataValidation>
  </dataValidations>
  <pageMargins left="0.74803149606299213" right="0.74803149606299213" top="0.98425196850393704" bottom="0.98425196850393704" header="0.51181102362204722" footer="0.51181102362204722"/>
  <pageSetup paperSize="9" scale="27" orientation="portrait" r:id="rId1"/>
  <headerFooter alignWithMargins="0">
    <oddFooter>&amp;C&amp;P/&amp;N&amp;RCopyright© 2024 DENSO TEN LIMITED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要因分類!$K$3:$K$9</xm:f>
          </x14:formula1>
          <xm:sqref>AZ8:BC57</xm:sqref>
        </x14:dataValidation>
        <x14:dataValidation type="list" allowBlank="1" showInputMessage="1" showErrorMessage="1" xr:uid="{00000000-0002-0000-0200-000004000000}">
          <x14:formula1>
            <xm:f>要因分類!$A$2:$I$2</xm:f>
          </x14:formula1>
          <xm:sqref>BD8:BE57</xm:sqref>
        </x14:dataValidation>
        <x14:dataValidation type="list" allowBlank="1" showInputMessage="1" showErrorMessage="1" xr:uid="{00000000-0002-0000-0200-000005000000}">
          <x14:formula1>
            <xm:f>DR情報!$H$57:$H$87</xm:f>
          </x14:formula1>
          <xm:sqref>C8:D57</xm:sqref>
        </x14:dataValidation>
        <x14:dataValidation type="list" allowBlank="1" showInputMessage="1" showErrorMessage="1" xr:uid="{012DCE9D-AC8D-49F6-B8C2-65B7B8BD845D}">
          <x14:formula1>
            <xm:f>DR開催情報!$A$4:$A$23</xm:f>
          </x14:formula1>
          <xm:sqref>A8:A57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2:AE33"/>
  <sheetViews>
    <sheetView view="pageBreakPreview" zoomScaleNormal="70" zoomScaleSheetLayoutView="100" workbookViewId="0">
      <selection activeCell="C39" sqref="C39"/>
    </sheetView>
  </sheetViews>
  <sheetFormatPr defaultRowHeight="13.2"/>
  <cols>
    <col min="1" max="1" width="32.6640625" customWidth="1"/>
    <col min="2" max="2" width="20.77734375" customWidth="1"/>
    <col min="3" max="3" width="26" customWidth="1"/>
    <col min="4" max="4" width="33.77734375" customWidth="1"/>
    <col min="5" max="6" width="34.6640625" customWidth="1"/>
    <col min="7" max="7" width="16" customWidth="1"/>
    <col min="8" max="8" width="28.44140625" customWidth="1"/>
    <col min="9" max="9" width="31" customWidth="1"/>
    <col min="10" max="11" width="9.21875" bestFit="1" customWidth="1"/>
    <col min="12" max="12" width="11.33203125" bestFit="1" customWidth="1"/>
    <col min="13" max="13" width="8.88671875" bestFit="1" customWidth="1"/>
    <col min="14" max="14" width="12.6640625" bestFit="1" customWidth="1"/>
    <col min="15" max="15" width="8.77734375" bestFit="1" customWidth="1"/>
    <col min="16" max="16" width="21.77734375" bestFit="1" customWidth="1"/>
    <col min="17" max="17" width="19.33203125" bestFit="1" customWidth="1"/>
    <col min="18" max="18" width="18.88671875" bestFit="1" customWidth="1"/>
    <col min="19" max="19" width="13.33203125" bestFit="1" customWidth="1"/>
    <col min="20" max="20" width="11.21875" bestFit="1" customWidth="1"/>
    <col min="21" max="21" width="18" bestFit="1" customWidth="1"/>
    <col min="22" max="22" width="13.33203125" bestFit="1" customWidth="1"/>
    <col min="23" max="23" width="11" bestFit="1" customWidth="1"/>
    <col min="24" max="24" width="17.109375" bestFit="1" customWidth="1"/>
    <col min="25" max="25" width="15.21875" bestFit="1" customWidth="1"/>
    <col min="26" max="26" width="15" bestFit="1" customWidth="1"/>
    <col min="27" max="27" width="14.77734375" bestFit="1" customWidth="1"/>
    <col min="28" max="28" width="9.33203125" bestFit="1" customWidth="1"/>
    <col min="29" max="29" width="10.109375" bestFit="1" customWidth="1"/>
    <col min="31" max="31" width="11.77734375" bestFit="1" customWidth="1"/>
  </cols>
  <sheetData>
    <row r="2" spans="1:11" ht="13.5" customHeight="1">
      <c r="A2" s="52" t="s">
        <v>171</v>
      </c>
      <c r="B2" s="52" t="s">
        <v>77</v>
      </c>
      <c r="C2" s="52" t="s">
        <v>172</v>
      </c>
      <c r="D2" s="52" t="s">
        <v>173</v>
      </c>
      <c r="E2" s="52" t="s">
        <v>174</v>
      </c>
      <c r="F2" s="52" t="s">
        <v>175</v>
      </c>
      <c r="G2" s="52" t="s">
        <v>176</v>
      </c>
      <c r="H2" s="53" t="s">
        <v>177</v>
      </c>
      <c r="I2" s="53" t="s">
        <v>178</v>
      </c>
      <c r="K2" s="100" t="s">
        <v>179</v>
      </c>
    </row>
    <row r="3" spans="1:11" ht="13.5" customHeight="1">
      <c r="A3" s="54" t="s">
        <v>180</v>
      </c>
      <c r="B3" s="55" t="s">
        <v>181</v>
      </c>
      <c r="C3" s="55" t="s">
        <v>182</v>
      </c>
      <c r="D3" s="54" t="s">
        <v>183</v>
      </c>
      <c r="E3" s="54" t="s">
        <v>184</v>
      </c>
      <c r="F3" s="56" t="s">
        <v>184</v>
      </c>
      <c r="G3" s="57" t="s">
        <v>185</v>
      </c>
      <c r="H3" s="58" t="s">
        <v>186</v>
      </c>
      <c r="I3" s="58" t="s">
        <v>187</v>
      </c>
      <c r="K3" s="107" t="s">
        <v>71</v>
      </c>
    </row>
    <row r="4" spans="1:11" ht="13.5" customHeight="1">
      <c r="A4" s="54" t="s">
        <v>188</v>
      </c>
      <c r="B4" s="54" t="s">
        <v>189</v>
      </c>
      <c r="C4" s="55" t="s">
        <v>190</v>
      </c>
      <c r="D4" s="55" t="s">
        <v>191</v>
      </c>
      <c r="E4" s="54" t="s">
        <v>192</v>
      </c>
      <c r="F4" s="56" t="s">
        <v>192</v>
      </c>
      <c r="G4" s="57" t="s">
        <v>193</v>
      </c>
      <c r="H4" s="58" t="s">
        <v>194</v>
      </c>
      <c r="I4" s="58" t="s">
        <v>195</v>
      </c>
      <c r="K4" s="107" t="s">
        <v>67</v>
      </c>
    </row>
    <row r="5" spans="1:11" ht="13.5" customHeight="1">
      <c r="A5" s="54" t="s">
        <v>196</v>
      </c>
      <c r="B5" s="59"/>
      <c r="C5" s="54" t="s">
        <v>197</v>
      </c>
      <c r="D5" s="55" t="s">
        <v>198</v>
      </c>
      <c r="E5" s="54" t="s">
        <v>199</v>
      </c>
      <c r="F5" s="56" t="s">
        <v>199</v>
      </c>
      <c r="G5" s="56" t="s">
        <v>200</v>
      </c>
      <c r="H5" s="58" t="s">
        <v>201</v>
      </c>
      <c r="I5" s="58" t="s">
        <v>202</v>
      </c>
      <c r="K5" s="107" t="s">
        <v>68</v>
      </c>
    </row>
    <row r="6" spans="1:11" ht="13.5" customHeight="1">
      <c r="A6" s="54" t="s">
        <v>203</v>
      </c>
      <c r="B6" s="59"/>
      <c r="C6" s="55" t="s">
        <v>204</v>
      </c>
      <c r="D6" s="55" t="s">
        <v>205</v>
      </c>
      <c r="E6" s="54" t="s">
        <v>206</v>
      </c>
      <c r="F6" s="56" t="s">
        <v>206</v>
      </c>
      <c r="G6" s="56" t="s">
        <v>207</v>
      </c>
      <c r="H6" s="58" t="s">
        <v>208</v>
      </c>
      <c r="I6" s="58" t="s">
        <v>209</v>
      </c>
      <c r="K6" s="107" t="s">
        <v>69</v>
      </c>
    </row>
    <row r="7" spans="1:11" ht="13.5" customHeight="1">
      <c r="A7" s="54" t="s">
        <v>210</v>
      </c>
      <c r="B7" s="59"/>
      <c r="C7" s="55" t="s">
        <v>211</v>
      </c>
      <c r="D7" s="55" t="s">
        <v>212</v>
      </c>
      <c r="E7" s="54" t="s">
        <v>213</v>
      </c>
      <c r="F7" s="56" t="s">
        <v>213</v>
      </c>
      <c r="G7" s="59"/>
      <c r="H7" s="59"/>
      <c r="I7" s="58" t="s">
        <v>214</v>
      </c>
      <c r="K7" s="107" t="s">
        <v>70</v>
      </c>
    </row>
    <row r="8" spans="1:11" ht="13.5" customHeight="1">
      <c r="A8" s="55" t="s">
        <v>215</v>
      </c>
      <c r="B8" s="59"/>
      <c r="C8" s="55" t="s">
        <v>216</v>
      </c>
      <c r="D8" s="54" t="s">
        <v>217</v>
      </c>
      <c r="E8" s="55" t="s">
        <v>218</v>
      </c>
      <c r="F8" s="57" t="s">
        <v>218</v>
      </c>
      <c r="G8" s="59"/>
      <c r="H8" s="59"/>
      <c r="I8" s="59"/>
      <c r="K8" s="107" t="s">
        <v>72</v>
      </c>
    </row>
    <row r="9" spans="1:11" ht="13.5" customHeight="1">
      <c r="A9" s="54" t="s">
        <v>219</v>
      </c>
      <c r="B9" s="59"/>
      <c r="C9" s="59"/>
      <c r="D9" s="54" t="s">
        <v>220</v>
      </c>
      <c r="E9" s="55" t="s">
        <v>221</v>
      </c>
      <c r="F9" s="57" t="s">
        <v>221</v>
      </c>
      <c r="G9" s="59"/>
      <c r="H9" s="59"/>
      <c r="I9" s="59"/>
      <c r="K9" s="107" t="s">
        <v>73</v>
      </c>
    </row>
    <row r="10" spans="1:11" ht="13.5" customHeight="1">
      <c r="A10" s="54" t="s">
        <v>222</v>
      </c>
      <c r="B10" s="59"/>
      <c r="C10" s="59"/>
      <c r="D10" s="54" t="s">
        <v>223</v>
      </c>
      <c r="E10" s="55" t="s">
        <v>224</v>
      </c>
      <c r="F10" s="57" t="s">
        <v>224</v>
      </c>
      <c r="G10" s="59"/>
      <c r="H10" s="59"/>
      <c r="I10" s="59"/>
      <c r="K10" t="s">
        <v>225</v>
      </c>
    </row>
    <row r="11" spans="1:11" ht="13.5" customHeight="1">
      <c r="A11" s="54" t="s">
        <v>226</v>
      </c>
      <c r="B11" s="59"/>
      <c r="C11" s="59"/>
      <c r="D11" s="55" t="s">
        <v>227</v>
      </c>
      <c r="E11" s="55" t="s">
        <v>228</v>
      </c>
      <c r="F11" s="57" t="s">
        <v>228</v>
      </c>
      <c r="G11" s="59"/>
      <c r="H11" s="59"/>
      <c r="I11" s="59"/>
    </row>
    <row r="12" spans="1:11" ht="13.5" customHeight="1">
      <c r="A12" s="54" t="s">
        <v>229</v>
      </c>
      <c r="B12" s="59"/>
      <c r="C12" s="59"/>
      <c r="D12" s="54" t="s">
        <v>230</v>
      </c>
      <c r="E12" s="55" t="s">
        <v>231</v>
      </c>
      <c r="F12" s="57" t="s">
        <v>231</v>
      </c>
      <c r="G12" s="59"/>
      <c r="H12" s="59"/>
      <c r="I12" s="59"/>
    </row>
    <row r="13" spans="1:11" ht="13.5" customHeight="1">
      <c r="A13" s="54" t="s">
        <v>232</v>
      </c>
      <c r="B13" s="59"/>
      <c r="C13" s="59"/>
      <c r="D13" s="54" t="s">
        <v>233</v>
      </c>
      <c r="E13" s="55" t="s">
        <v>234</v>
      </c>
      <c r="F13" s="57" t="s">
        <v>234</v>
      </c>
      <c r="G13" s="59"/>
      <c r="H13" s="59"/>
      <c r="I13" s="59"/>
    </row>
    <row r="14" spans="1:11" ht="13.5" customHeight="1">
      <c r="A14" s="54" t="s">
        <v>235</v>
      </c>
      <c r="B14" s="59"/>
      <c r="C14" s="59"/>
      <c r="D14" s="54" t="s">
        <v>236</v>
      </c>
      <c r="E14" s="54" t="s">
        <v>237</v>
      </c>
      <c r="F14" s="56" t="s">
        <v>237</v>
      </c>
      <c r="G14" s="59"/>
      <c r="H14" s="59"/>
      <c r="I14" s="59"/>
    </row>
    <row r="15" spans="1:11" ht="13.5" customHeight="1">
      <c r="A15" s="54" t="s">
        <v>238</v>
      </c>
      <c r="B15" s="59"/>
      <c r="C15" s="59"/>
      <c r="D15" s="54" t="s">
        <v>239</v>
      </c>
      <c r="E15" s="54" t="s">
        <v>240</v>
      </c>
      <c r="F15" s="56" t="s">
        <v>240</v>
      </c>
      <c r="G15" s="59"/>
      <c r="H15" s="59"/>
      <c r="I15" s="59"/>
    </row>
    <row r="16" spans="1:11" ht="13.5" customHeight="1">
      <c r="A16" s="60"/>
      <c r="B16" s="59"/>
      <c r="C16" s="59"/>
      <c r="D16" s="59"/>
      <c r="E16" s="55" t="s">
        <v>241</v>
      </c>
      <c r="F16" s="57" t="s">
        <v>241</v>
      </c>
      <c r="G16" s="59"/>
      <c r="H16" s="59"/>
      <c r="I16" s="59"/>
    </row>
    <row r="17" spans="1:31" ht="13.5" customHeight="1">
      <c r="A17" s="60"/>
      <c r="B17" s="59"/>
      <c r="C17" s="59"/>
      <c r="D17" s="59"/>
      <c r="E17" s="55" t="s">
        <v>242</v>
      </c>
      <c r="F17" s="57" t="s">
        <v>242</v>
      </c>
      <c r="G17" s="59"/>
      <c r="H17" s="59"/>
      <c r="I17" s="59"/>
    </row>
    <row r="18" spans="1:31" ht="13.5" customHeight="1">
      <c r="A18" s="59"/>
      <c r="B18" s="59"/>
      <c r="C18" s="59"/>
      <c r="D18" s="59"/>
      <c r="E18" s="54" t="s">
        <v>243</v>
      </c>
      <c r="F18" s="56" t="s">
        <v>243</v>
      </c>
      <c r="G18" s="59"/>
      <c r="H18" s="59"/>
      <c r="I18" s="59"/>
    </row>
    <row r="19" spans="1:31" ht="13.5" customHeight="1">
      <c r="A19" s="59"/>
      <c r="B19" s="59"/>
      <c r="C19" s="59"/>
      <c r="D19" s="59"/>
      <c r="E19" s="56" t="s">
        <v>244</v>
      </c>
      <c r="F19" s="56" t="s">
        <v>244</v>
      </c>
      <c r="G19" s="59"/>
      <c r="H19" s="59"/>
      <c r="I19" s="59"/>
    </row>
    <row r="20" spans="1:31" ht="13.5" customHeight="1">
      <c r="A20" s="59"/>
      <c r="B20" s="59"/>
      <c r="C20" s="59"/>
      <c r="D20" s="59"/>
      <c r="E20" s="56" t="s">
        <v>245</v>
      </c>
      <c r="F20" s="56" t="s">
        <v>245</v>
      </c>
      <c r="G20" s="59"/>
      <c r="H20" s="59"/>
      <c r="I20" s="59"/>
    </row>
    <row r="21" spans="1:31" ht="13.5" customHeight="1">
      <c r="A21" s="59"/>
      <c r="B21" s="59"/>
      <c r="C21" s="59"/>
      <c r="D21" s="59"/>
      <c r="E21" s="56" t="s">
        <v>246</v>
      </c>
      <c r="F21" s="56" t="s">
        <v>246</v>
      </c>
      <c r="G21" s="59"/>
      <c r="H21" s="59"/>
      <c r="I21" s="59"/>
    </row>
    <row r="22" spans="1:31" ht="13.5" customHeight="1">
      <c r="A22" s="59"/>
      <c r="B22" s="59"/>
      <c r="C22" s="59"/>
      <c r="D22" s="59"/>
      <c r="E22" s="56" t="s">
        <v>247</v>
      </c>
      <c r="F22" s="56" t="s">
        <v>247</v>
      </c>
      <c r="G22" s="59"/>
      <c r="H22" s="59"/>
      <c r="I22" s="59"/>
    </row>
    <row r="31" spans="1:31">
      <c r="A31" s="100" t="s">
        <v>75</v>
      </c>
      <c r="B31" s="100" t="s">
        <v>76</v>
      </c>
      <c r="C31" s="100" t="s">
        <v>248</v>
      </c>
      <c r="D31" s="100" t="s">
        <v>79</v>
      </c>
      <c r="E31" s="100" t="s">
        <v>80</v>
      </c>
      <c r="F31" s="100" t="s">
        <v>81</v>
      </c>
      <c r="G31" s="100" t="s">
        <v>83</v>
      </c>
      <c r="H31" s="100" t="s">
        <v>85</v>
      </c>
      <c r="I31" s="100" t="s">
        <v>87</v>
      </c>
      <c r="J31" s="100" t="s">
        <v>89</v>
      </c>
      <c r="K31" s="100" t="s">
        <v>91</v>
      </c>
      <c r="L31" s="100" t="s">
        <v>92</v>
      </c>
      <c r="M31" s="100" t="s">
        <v>93</v>
      </c>
      <c r="N31" s="100" t="s">
        <v>95</v>
      </c>
      <c r="O31" s="100" t="s">
        <v>97</v>
      </c>
      <c r="P31" s="100" t="s">
        <v>98</v>
      </c>
      <c r="Q31" s="100" t="s">
        <v>100</v>
      </c>
      <c r="R31" s="100" t="s">
        <v>102</v>
      </c>
      <c r="S31" s="100" t="s">
        <v>104</v>
      </c>
      <c r="T31" s="100" t="s">
        <v>106</v>
      </c>
      <c r="U31" s="100" t="s">
        <v>108</v>
      </c>
      <c r="V31" s="100" t="s">
        <v>109</v>
      </c>
      <c r="W31" s="100" t="s">
        <v>249</v>
      </c>
      <c r="X31" s="100" t="s">
        <v>112</v>
      </c>
      <c r="Y31" s="100" t="s">
        <v>113</v>
      </c>
      <c r="Z31" s="100" t="s">
        <v>115</v>
      </c>
      <c r="AA31" s="100" t="s">
        <v>116</v>
      </c>
      <c r="AB31" s="100" t="s">
        <v>117</v>
      </c>
      <c r="AC31" s="100" t="s">
        <v>118</v>
      </c>
      <c r="AD31" s="100" t="s">
        <v>120</v>
      </c>
      <c r="AE31" s="100" t="s">
        <v>122</v>
      </c>
    </row>
    <row r="32" spans="1:31">
      <c r="A32" s="99" t="s">
        <v>250</v>
      </c>
      <c r="B32" s="99" t="s">
        <v>250</v>
      </c>
      <c r="C32" s="99" t="s">
        <v>251</v>
      </c>
      <c r="D32" s="99" t="s">
        <v>251</v>
      </c>
      <c r="E32" s="99" t="s">
        <v>250</v>
      </c>
      <c r="F32" s="99" t="s">
        <v>251</v>
      </c>
      <c r="G32" s="99" t="s">
        <v>251</v>
      </c>
      <c r="H32" s="99" t="s">
        <v>251</v>
      </c>
      <c r="I32" s="99" t="s">
        <v>251</v>
      </c>
      <c r="J32" s="99" t="s">
        <v>251</v>
      </c>
      <c r="K32" s="99" t="s">
        <v>251</v>
      </c>
      <c r="L32" s="99" t="s">
        <v>250</v>
      </c>
      <c r="M32" s="99" t="s">
        <v>250</v>
      </c>
      <c r="N32" s="99" t="s">
        <v>250</v>
      </c>
      <c r="O32" s="99" t="s">
        <v>250</v>
      </c>
      <c r="P32" s="99" t="s">
        <v>250</v>
      </c>
      <c r="Q32" s="99" t="s">
        <v>251</v>
      </c>
      <c r="R32" s="99" t="s">
        <v>250</v>
      </c>
      <c r="S32" s="99" t="s">
        <v>250</v>
      </c>
      <c r="T32" s="99" t="s">
        <v>251</v>
      </c>
      <c r="U32" s="99" t="s">
        <v>250</v>
      </c>
      <c r="V32" s="99" t="s">
        <v>250</v>
      </c>
      <c r="W32" s="99" t="s">
        <v>250</v>
      </c>
      <c r="X32" s="99" t="s">
        <v>250</v>
      </c>
      <c r="Y32" s="99" t="s">
        <v>250</v>
      </c>
      <c r="Z32" s="99" t="s">
        <v>250</v>
      </c>
      <c r="AA32" s="99" t="s">
        <v>250</v>
      </c>
      <c r="AB32" s="99" t="s">
        <v>251</v>
      </c>
      <c r="AC32" s="99" t="s">
        <v>251</v>
      </c>
      <c r="AD32" s="99" t="s">
        <v>251</v>
      </c>
      <c r="AE32" s="99" t="s">
        <v>251</v>
      </c>
    </row>
    <row r="33" spans="1:31">
      <c r="A33" s="99" t="s">
        <v>252</v>
      </c>
      <c r="B33" s="99" t="s">
        <v>252</v>
      </c>
      <c r="C33" s="99" t="s">
        <v>252</v>
      </c>
      <c r="D33" s="99" t="s">
        <v>252</v>
      </c>
      <c r="E33" s="99" t="s">
        <v>252</v>
      </c>
      <c r="F33" s="99" t="s">
        <v>252</v>
      </c>
      <c r="G33" s="99" t="s">
        <v>252</v>
      </c>
      <c r="H33" s="99" t="s">
        <v>252</v>
      </c>
      <c r="I33" s="99" t="s">
        <v>252</v>
      </c>
      <c r="J33" s="99" t="s">
        <v>252</v>
      </c>
      <c r="K33" s="99" t="s">
        <v>252</v>
      </c>
      <c r="L33" s="99" t="s">
        <v>252</v>
      </c>
      <c r="M33" s="99" t="s">
        <v>252</v>
      </c>
      <c r="N33" s="99" t="s">
        <v>252</v>
      </c>
      <c r="O33" s="99" t="s">
        <v>252</v>
      </c>
      <c r="P33" s="99" t="s">
        <v>252</v>
      </c>
      <c r="Q33" s="99" t="s">
        <v>252</v>
      </c>
      <c r="R33" s="99" t="s">
        <v>252</v>
      </c>
      <c r="S33" s="99" t="s">
        <v>252</v>
      </c>
      <c r="T33" s="99" t="s">
        <v>252</v>
      </c>
      <c r="U33" s="99" t="s">
        <v>252</v>
      </c>
      <c r="V33" s="99" t="s">
        <v>252</v>
      </c>
      <c r="W33" s="99" t="s">
        <v>252</v>
      </c>
      <c r="X33" s="99" t="s">
        <v>252</v>
      </c>
      <c r="Y33" s="99" t="s">
        <v>252</v>
      </c>
      <c r="Z33" s="99" t="s">
        <v>252</v>
      </c>
      <c r="AA33" s="99" t="s">
        <v>252</v>
      </c>
      <c r="AB33" s="99" t="s">
        <v>252</v>
      </c>
      <c r="AC33" s="99" t="s">
        <v>252</v>
      </c>
      <c r="AD33" s="99" t="s">
        <v>252</v>
      </c>
      <c r="AE33" s="99" t="s">
        <v>252</v>
      </c>
    </row>
  </sheetData>
  <phoneticPr fontId="3"/>
  <pageMargins left="0.74803149606299213" right="0.74803149606299213" top="0.98425196850393704" bottom="0.98425196850393704" header="0.51181102362204722" footer="0.51181102362204722"/>
  <pageSetup paperSize="9" scale="16" orientation="portrait" r:id="rId1"/>
  <headerFooter alignWithMargins="0">
    <oddFooter>&amp;C&amp;P/&amp;N&amp;RCopyright© 2024 DENSO TEN LIMITED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5FF04-B012-420C-B64A-8A157ECE7178}">
  <sheetPr>
    <tabColor rgb="FF92D050"/>
    <pageSetUpPr fitToPage="1"/>
  </sheetPr>
  <dimension ref="B1:AQ117"/>
  <sheetViews>
    <sheetView showGridLines="0" topLeftCell="A9" zoomScaleNormal="100" zoomScaleSheetLayoutView="120" workbookViewId="0">
      <selection activeCell="CB26" sqref="CB26"/>
    </sheetView>
  </sheetViews>
  <sheetFormatPr defaultColWidth="2.6640625" defaultRowHeight="12"/>
  <cols>
    <col min="1" max="1" width="1.33203125" style="1" customWidth="1"/>
    <col min="2" max="8" width="2.6640625" style="1" customWidth="1"/>
    <col min="9" max="9" width="4.77734375" style="1" customWidth="1"/>
    <col min="10" max="14" width="2.6640625" style="1" customWidth="1"/>
    <col min="15" max="16" width="3.88671875" style="1" customWidth="1"/>
    <col min="17" max="17" width="4.77734375" style="1" customWidth="1"/>
    <col min="18" max="21" width="2.6640625" style="1"/>
    <col min="22" max="24" width="3.109375" style="1" customWidth="1"/>
    <col min="25" max="26" width="2.6640625" style="1"/>
    <col min="27" max="27" width="3.77734375" style="1" bestFit="1" customWidth="1"/>
    <col min="28" max="28" width="2.77734375" style="1" bestFit="1" customWidth="1"/>
    <col min="29" max="29" width="3" style="1" customWidth="1"/>
    <col min="30" max="30" width="2.77734375" style="1" bestFit="1" customWidth="1"/>
    <col min="31" max="31" width="3.21875" style="1" customWidth="1"/>
    <col min="32" max="32" width="2.77734375" style="1" bestFit="1" customWidth="1"/>
    <col min="33" max="33" width="3.44140625" style="1" bestFit="1" customWidth="1"/>
    <col min="34" max="34" width="4" style="1" bestFit="1" customWidth="1"/>
    <col min="35" max="35" width="3.21875" style="1" bestFit="1" customWidth="1"/>
    <col min="36" max="36" width="2.77734375" style="1" bestFit="1" customWidth="1"/>
    <col min="37" max="37" width="3.44140625" style="1" bestFit="1" customWidth="1"/>
    <col min="38" max="38" width="2.77734375" style="1" bestFit="1" customWidth="1"/>
    <col min="39" max="39" width="3.44140625" style="1" bestFit="1" customWidth="1"/>
    <col min="40" max="40" width="2.77734375" style="1" bestFit="1" customWidth="1"/>
    <col min="41" max="41" width="3.44140625" style="1" bestFit="1" customWidth="1"/>
    <col min="42" max="42" width="1.44140625" style="1" customWidth="1"/>
    <col min="43" max="43" width="2.6640625" style="1"/>
    <col min="44" max="44" width="13.21875" style="1" customWidth="1"/>
    <col min="45" max="16384" width="2.6640625" style="1"/>
  </cols>
  <sheetData>
    <row r="1" spans="2:41" ht="17.25" customHeight="1" thickBot="1">
      <c r="B1" s="13" t="s">
        <v>8</v>
      </c>
      <c r="U1" s="6" t="s">
        <v>299</v>
      </c>
      <c r="V1" s="602"/>
      <c r="W1" s="602"/>
      <c r="X1" s="602"/>
      <c r="Y1" s="602"/>
      <c r="Z1" s="602"/>
      <c r="AA1" s="602"/>
      <c r="AC1" s="78"/>
      <c r="AD1" s="6" t="s">
        <v>9</v>
      </c>
      <c r="AE1" s="603"/>
      <c r="AF1" s="603"/>
      <c r="AG1" s="603"/>
      <c r="AH1" s="603"/>
      <c r="AI1" s="603"/>
      <c r="AJ1" s="603"/>
      <c r="AK1" s="603"/>
      <c r="AL1" s="603"/>
      <c r="AM1" s="603"/>
      <c r="AN1" s="603"/>
      <c r="AO1" s="603"/>
    </row>
    <row r="2" spans="2:41" ht="12" customHeight="1">
      <c r="R2" s="510" t="s">
        <v>10</v>
      </c>
      <c r="S2" s="511"/>
      <c r="T2" s="511"/>
      <c r="U2" s="511"/>
      <c r="V2" s="511"/>
      <c r="W2" s="511"/>
      <c r="X2" s="511"/>
      <c r="Y2" s="511"/>
      <c r="Z2" s="511"/>
      <c r="AA2" s="511"/>
      <c r="AB2" s="511"/>
      <c r="AC2" s="512"/>
      <c r="AD2" s="510" t="s">
        <v>11</v>
      </c>
      <c r="AE2" s="511"/>
      <c r="AF2" s="511"/>
      <c r="AG2" s="511"/>
      <c r="AH2" s="511"/>
      <c r="AI2" s="511"/>
      <c r="AJ2" s="511"/>
      <c r="AK2" s="511"/>
      <c r="AL2" s="511"/>
      <c r="AM2" s="511"/>
      <c r="AN2" s="511"/>
      <c r="AO2" s="512"/>
    </row>
    <row r="3" spans="2:41" ht="12" customHeight="1">
      <c r="R3" s="499" t="s">
        <v>12</v>
      </c>
      <c r="S3" s="500"/>
      <c r="T3" s="500"/>
      <c r="U3" s="501"/>
      <c r="V3" s="502" t="s">
        <v>13</v>
      </c>
      <c r="W3" s="500"/>
      <c r="X3" s="500"/>
      <c r="Y3" s="501"/>
      <c r="Z3" s="502" t="s">
        <v>14</v>
      </c>
      <c r="AA3" s="500"/>
      <c r="AB3" s="500"/>
      <c r="AC3" s="503"/>
      <c r="AD3" s="499" t="s">
        <v>12</v>
      </c>
      <c r="AE3" s="500"/>
      <c r="AF3" s="500"/>
      <c r="AG3" s="501"/>
      <c r="AH3" s="502" t="s">
        <v>13</v>
      </c>
      <c r="AI3" s="500"/>
      <c r="AJ3" s="500"/>
      <c r="AK3" s="501"/>
      <c r="AL3" s="502" t="s">
        <v>14</v>
      </c>
      <c r="AM3" s="500"/>
      <c r="AN3" s="500"/>
      <c r="AO3" s="503"/>
    </row>
    <row r="4" spans="2:41" ht="18" customHeight="1">
      <c r="R4" s="604" t="s">
        <v>253</v>
      </c>
      <c r="S4" s="605"/>
      <c r="T4" s="605"/>
      <c r="U4" s="606"/>
      <c r="V4" s="613" t="s">
        <v>254</v>
      </c>
      <c r="W4" s="614"/>
      <c r="X4" s="614"/>
      <c r="Y4" s="615"/>
      <c r="Z4" s="613" t="s">
        <v>255</v>
      </c>
      <c r="AA4" s="614"/>
      <c r="AB4" s="614"/>
      <c r="AC4" s="622"/>
      <c r="AD4" s="604" t="s">
        <v>253</v>
      </c>
      <c r="AE4" s="605"/>
      <c r="AF4" s="605"/>
      <c r="AG4" s="606"/>
      <c r="AH4" s="613" t="s">
        <v>254</v>
      </c>
      <c r="AI4" s="614"/>
      <c r="AJ4" s="614"/>
      <c r="AK4" s="615"/>
      <c r="AL4" s="613" t="s">
        <v>255</v>
      </c>
      <c r="AM4" s="614"/>
      <c r="AN4" s="614"/>
      <c r="AO4" s="622"/>
    </row>
    <row r="5" spans="2:41" ht="18" customHeight="1">
      <c r="R5" s="607"/>
      <c r="S5" s="608"/>
      <c r="T5" s="608"/>
      <c r="U5" s="609"/>
      <c r="V5" s="616"/>
      <c r="W5" s="617"/>
      <c r="X5" s="617"/>
      <c r="Y5" s="618"/>
      <c r="Z5" s="616"/>
      <c r="AA5" s="617"/>
      <c r="AB5" s="617"/>
      <c r="AC5" s="623"/>
      <c r="AD5" s="607"/>
      <c r="AE5" s="625"/>
      <c r="AF5" s="625"/>
      <c r="AG5" s="609"/>
      <c r="AH5" s="616"/>
      <c r="AI5" s="626"/>
      <c r="AJ5" s="626"/>
      <c r="AK5" s="618"/>
      <c r="AL5" s="616"/>
      <c r="AM5" s="626"/>
      <c r="AN5" s="626"/>
      <c r="AO5" s="623"/>
    </row>
    <row r="6" spans="2:41" ht="18" customHeight="1" thickBot="1">
      <c r="R6" s="610"/>
      <c r="S6" s="611"/>
      <c r="T6" s="611"/>
      <c r="U6" s="612"/>
      <c r="V6" s="619"/>
      <c r="W6" s="620"/>
      <c r="X6" s="620"/>
      <c r="Y6" s="621"/>
      <c r="Z6" s="619"/>
      <c r="AA6" s="620"/>
      <c r="AB6" s="620"/>
      <c r="AC6" s="624"/>
      <c r="AD6" s="610"/>
      <c r="AE6" s="611"/>
      <c r="AF6" s="611"/>
      <c r="AG6" s="612"/>
      <c r="AH6" s="619"/>
      <c r="AI6" s="620"/>
      <c r="AJ6" s="620"/>
      <c r="AK6" s="621"/>
      <c r="AL6" s="619"/>
      <c r="AM6" s="620"/>
      <c r="AN6" s="620"/>
      <c r="AO6" s="624"/>
    </row>
    <row r="7" spans="2:41" ht="18" customHeight="1">
      <c r="R7" s="510" t="s">
        <v>15</v>
      </c>
      <c r="S7" s="511"/>
      <c r="T7" s="511"/>
      <c r="U7" s="511"/>
      <c r="V7" s="511"/>
      <c r="W7" s="511"/>
      <c r="X7" s="511"/>
      <c r="Y7" s="511"/>
      <c r="Z7" s="511"/>
      <c r="AA7" s="511"/>
      <c r="AB7" s="511"/>
      <c r="AC7" s="512"/>
      <c r="AD7" s="510" t="s">
        <v>16</v>
      </c>
      <c r="AE7" s="511"/>
      <c r="AF7" s="511"/>
      <c r="AG7" s="511"/>
      <c r="AH7" s="511"/>
      <c r="AI7" s="511"/>
      <c r="AJ7" s="511"/>
      <c r="AK7" s="511"/>
      <c r="AL7" s="511"/>
      <c r="AM7" s="511"/>
      <c r="AN7" s="511"/>
      <c r="AO7" s="512"/>
    </row>
    <row r="8" spans="2:41" ht="18" customHeight="1">
      <c r="R8" s="517" t="s">
        <v>17</v>
      </c>
      <c r="S8" s="518"/>
      <c r="T8" s="518"/>
      <c r="U8" s="519"/>
      <c r="V8" s="502" t="s">
        <v>13</v>
      </c>
      <c r="W8" s="500"/>
      <c r="X8" s="500"/>
      <c r="Y8" s="501"/>
      <c r="Z8" s="502" t="s">
        <v>3</v>
      </c>
      <c r="AA8" s="500"/>
      <c r="AB8" s="500"/>
      <c r="AC8" s="503"/>
      <c r="AD8" s="517" t="s">
        <v>17</v>
      </c>
      <c r="AE8" s="518"/>
      <c r="AF8" s="518"/>
      <c r="AG8" s="519"/>
      <c r="AH8" s="502" t="s">
        <v>13</v>
      </c>
      <c r="AI8" s="500"/>
      <c r="AJ8" s="500"/>
      <c r="AK8" s="501"/>
      <c r="AL8" s="502" t="s">
        <v>3</v>
      </c>
      <c r="AM8" s="500"/>
      <c r="AN8" s="500"/>
      <c r="AO8" s="503"/>
    </row>
    <row r="9" spans="2:41" ht="18" customHeight="1">
      <c r="R9" s="630" t="s">
        <v>256</v>
      </c>
      <c r="S9" s="614"/>
      <c r="T9" s="614"/>
      <c r="U9" s="615"/>
      <c r="V9" s="613" t="s">
        <v>257</v>
      </c>
      <c r="W9" s="614"/>
      <c r="X9" s="614"/>
      <c r="Y9" s="615"/>
      <c r="Z9" s="613" t="s">
        <v>258</v>
      </c>
      <c r="AA9" s="614"/>
      <c r="AB9" s="614"/>
      <c r="AC9" s="622"/>
      <c r="AD9" s="630" t="s">
        <v>256</v>
      </c>
      <c r="AE9" s="614"/>
      <c r="AF9" s="614"/>
      <c r="AG9" s="615"/>
      <c r="AH9" s="613" t="s">
        <v>257</v>
      </c>
      <c r="AI9" s="614"/>
      <c r="AJ9" s="614"/>
      <c r="AK9" s="615"/>
      <c r="AL9" s="613" t="s">
        <v>258</v>
      </c>
      <c r="AM9" s="614"/>
      <c r="AN9" s="614"/>
      <c r="AO9" s="622"/>
    </row>
    <row r="10" spans="2:41" ht="18" customHeight="1">
      <c r="R10" s="631"/>
      <c r="S10" s="617"/>
      <c r="T10" s="617"/>
      <c r="U10" s="618"/>
      <c r="V10" s="616"/>
      <c r="W10" s="617"/>
      <c r="X10" s="617"/>
      <c r="Y10" s="618"/>
      <c r="Z10" s="616"/>
      <c r="AA10" s="626"/>
      <c r="AB10" s="626"/>
      <c r="AC10" s="623"/>
      <c r="AD10" s="631"/>
      <c r="AE10" s="626"/>
      <c r="AF10" s="626"/>
      <c r="AG10" s="618"/>
      <c r="AH10" s="616"/>
      <c r="AI10" s="626"/>
      <c r="AJ10" s="626"/>
      <c r="AK10" s="618"/>
      <c r="AL10" s="616"/>
      <c r="AM10" s="626"/>
      <c r="AN10" s="626"/>
      <c r="AO10" s="623"/>
    </row>
    <row r="11" spans="2:41" ht="18" customHeight="1" thickBot="1">
      <c r="R11" s="632"/>
      <c r="S11" s="620"/>
      <c r="T11" s="620"/>
      <c r="U11" s="621"/>
      <c r="V11" s="619"/>
      <c r="W11" s="620"/>
      <c r="X11" s="620"/>
      <c r="Y11" s="621"/>
      <c r="Z11" s="619"/>
      <c r="AA11" s="620"/>
      <c r="AB11" s="620"/>
      <c r="AC11" s="624"/>
      <c r="AD11" s="632"/>
      <c r="AE11" s="620"/>
      <c r="AF11" s="620"/>
      <c r="AG11" s="621"/>
      <c r="AH11" s="619"/>
      <c r="AI11" s="620"/>
      <c r="AJ11" s="620"/>
      <c r="AK11" s="621"/>
      <c r="AL11" s="619"/>
      <c r="AM11" s="620"/>
      <c r="AN11" s="620"/>
      <c r="AO11" s="624"/>
    </row>
    <row r="12" spans="2:41" ht="51" customHeight="1">
      <c r="R12" s="627" t="s">
        <v>18</v>
      </c>
      <c r="S12" s="628"/>
      <c r="T12" s="628"/>
      <c r="U12" s="628"/>
      <c r="V12" s="628"/>
      <c r="W12" s="628"/>
      <c r="X12" s="628"/>
      <c r="Y12" s="628"/>
      <c r="Z12" s="628"/>
      <c r="AA12" s="628"/>
      <c r="AB12" s="628"/>
      <c r="AC12" s="629"/>
      <c r="AD12" s="627" t="s">
        <v>18</v>
      </c>
      <c r="AE12" s="628"/>
      <c r="AF12" s="628"/>
      <c r="AG12" s="628"/>
      <c r="AH12" s="628"/>
      <c r="AI12" s="628"/>
      <c r="AJ12" s="628"/>
      <c r="AK12" s="628"/>
      <c r="AL12" s="628"/>
      <c r="AM12" s="628"/>
      <c r="AN12" s="628"/>
      <c r="AO12" s="629"/>
    </row>
    <row r="13" spans="2:41" ht="12" customHeight="1" thickBot="1">
      <c r="AK13" s="14" t="s">
        <v>19</v>
      </c>
      <c r="AM13" s="14" t="s">
        <v>19</v>
      </c>
      <c r="AO13" s="14" t="s">
        <v>19</v>
      </c>
    </row>
    <row r="14" spans="2:41" ht="12" customHeight="1">
      <c r="B14" s="504" t="s">
        <v>20</v>
      </c>
      <c r="C14" s="505"/>
      <c r="D14" s="505"/>
      <c r="E14" s="505"/>
      <c r="F14" s="505"/>
      <c r="G14" s="505"/>
      <c r="H14" s="505"/>
      <c r="I14" s="505"/>
      <c r="J14" s="505"/>
      <c r="K14" s="505"/>
      <c r="L14" s="505"/>
      <c r="M14" s="505"/>
      <c r="N14" s="505"/>
      <c r="O14" s="505"/>
      <c r="P14" s="505"/>
      <c r="Q14" s="505"/>
      <c r="R14" s="505"/>
      <c r="S14" s="505"/>
      <c r="T14" s="505"/>
      <c r="U14" s="505"/>
      <c r="V14" s="505"/>
      <c r="W14" s="506" t="s">
        <v>21</v>
      </c>
      <c r="X14" s="507"/>
      <c r="Y14" s="507"/>
      <c r="Z14" s="507"/>
      <c r="AA14" s="508"/>
      <c r="AB14" s="509" t="s">
        <v>22</v>
      </c>
      <c r="AC14" s="509"/>
      <c r="AD14" s="509"/>
      <c r="AE14" s="509"/>
      <c r="AF14" s="509"/>
      <c r="AG14" s="487" t="s">
        <v>23</v>
      </c>
      <c r="AH14" s="488"/>
      <c r="AI14" s="488"/>
      <c r="AJ14" s="489"/>
      <c r="AK14" s="487" t="s">
        <v>24</v>
      </c>
      <c r="AL14" s="488"/>
      <c r="AM14" s="488"/>
      <c r="AN14" s="488"/>
      <c r="AO14" s="490"/>
    </row>
    <row r="15" spans="2:41" ht="12" customHeight="1">
      <c r="B15" s="336" t="s">
        <v>311</v>
      </c>
      <c r="C15" s="337"/>
      <c r="D15" s="337"/>
      <c r="E15" s="337"/>
      <c r="F15" s="337"/>
      <c r="G15" s="337"/>
      <c r="H15" s="337"/>
      <c r="I15" s="337"/>
      <c r="J15" s="337"/>
      <c r="K15" s="337"/>
      <c r="L15" s="337"/>
      <c r="M15" s="337"/>
      <c r="N15" s="337"/>
      <c r="O15" s="337"/>
      <c r="P15" s="337"/>
      <c r="Q15" s="337"/>
      <c r="R15" s="337"/>
      <c r="S15" s="337"/>
      <c r="T15" s="337"/>
      <c r="U15" s="337"/>
      <c r="V15" s="338"/>
      <c r="W15" s="342" t="s">
        <v>25</v>
      </c>
      <c r="X15" s="343"/>
      <c r="Y15" s="343"/>
      <c r="Z15" s="343"/>
      <c r="AA15" s="344"/>
      <c r="AB15" s="633"/>
      <c r="AC15" s="633"/>
      <c r="AD15" s="633"/>
      <c r="AE15" s="633"/>
      <c r="AF15" s="633"/>
      <c r="AG15" s="634"/>
      <c r="AH15" s="635"/>
      <c r="AI15" s="635"/>
      <c r="AJ15" s="636"/>
      <c r="AK15" s="635"/>
      <c r="AL15" s="635"/>
      <c r="AM15" s="635"/>
      <c r="AN15" s="635"/>
      <c r="AO15" s="643"/>
    </row>
    <row r="16" spans="2:41" ht="12" customHeight="1">
      <c r="B16" s="339"/>
      <c r="C16" s="340"/>
      <c r="D16" s="340"/>
      <c r="E16" s="340"/>
      <c r="F16" s="340"/>
      <c r="G16" s="340"/>
      <c r="H16" s="340"/>
      <c r="I16" s="340"/>
      <c r="J16" s="340"/>
      <c r="K16" s="340"/>
      <c r="L16" s="340"/>
      <c r="M16" s="340"/>
      <c r="N16" s="340"/>
      <c r="O16" s="340"/>
      <c r="P16" s="340"/>
      <c r="Q16" s="340"/>
      <c r="R16" s="340"/>
      <c r="S16" s="340"/>
      <c r="T16" s="340"/>
      <c r="U16" s="340"/>
      <c r="V16" s="341"/>
      <c r="W16" s="346" t="s">
        <v>26</v>
      </c>
      <c r="X16" s="347"/>
      <c r="Y16" s="347"/>
      <c r="Z16" s="347"/>
      <c r="AA16" s="348"/>
      <c r="AB16" s="303" t="s">
        <v>27</v>
      </c>
      <c r="AC16" s="303"/>
      <c r="AD16" s="303"/>
      <c r="AE16" s="303"/>
      <c r="AF16" s="303"/>
      <c r="AG16" s="637"/>
      <c r="AH16" s="638"/>
      <c r="AI16" s="638"/>
      <c r="AJ16" s="639"/>
      <c r="AK16" s="638"/>
      <c r="AL16" s="638"/>
      <c r="AM16" s="638"/>
      <c r="AN16" s="638"/>
      <c r="AO16" s="644"/>
    </row>
    <row r="17" spans="2:41" ht="12.75" customHeight="1">
      <c r="B17" s="491" t="s">
        <v>28</v>
      </c>
      <c r="C17" s="492"/>
      <c r="D17" s="492"/>
      <c r="E17" s="492"/>
      <c r="F17" s="492"/>
      <c r="G17" s="492"/>
      <c r="H17" s="492"/>
      <c r="I17" s="492"/>
      <c r="J17" s="492"/>
      <c r="K17" s="492"/>
      <c r="L17" s="492"/>
      <c r="M17" s="492"/>
      <c r="N17" s="492"/>
      <c r="O17" s="492"/>
      <c r="P17" s="492"/>
      <c r="Q17" s="492"/>
      <c r="R17" s="492"/>
      <c r="S17" s="492"/>
      <c r="T17" s="492"/>
      <c r="U17" s="492"/>
      <c r="V17" s="492"/>
      <c r="W17" s="493" t="s">
        <v>29</v>
      </c>
      <c r="X17" s="494"/>
      <c r="Y17" s="494"/>
      <c r="Z17" s="494"/>
      <c r="AA17" s="449"/>
      <c r="AB17" s="646"/>
      <c r="AC17" s="646"/>
      <c r="AD17" s="646"/>
      <c r="AE17" s="646"/>
      <c r="AF17" s="647"/>
      <c r="AG17" s="640"/>
      <c r="AH17" s="641"/>
      <c r="AI17" s="641"/>
      <c r="AJ17" s="642"/>
      <c r="AK17" s="641"/>
      <c r="AL17" s="641"/>
      <c r="AM17" s="641"/>
      <c r="AN17" s="641"/>
      <c r="AO17" s="645"/>
    </row>
    <row r="18" spans="2:41" ht="13.5" customHeight="1">
      <c r="B18" s="648"/>
      <c r="C18" s="635"/>
      <c r="D18" s="635"/>
      <c r="E18" s="635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635"/>
      <c r="Q18" s="635"/>
      <c r="R18" s="635"/>
      <c r="S18" s="635"/>
      <c r="T18" s="635"/>
      <c r="U18" s="635"/>
      <c r="V18" s="636"/>
      <c r="W18" s="303" t="s">
        <v>30</v>
      </c>
      <c r="X18" s="303"/>
      <c r="Y18" s="303"/>
      <c r="Z18" s="303"/>
      <c r="AA18" s="303"/>
      <c r="AB18" s="305" t="s">
        <v>296</v>
      </c>
      <c r="AC18" s="306"/>
      <c r="AD18" s="306"/>
      <c r="AE18" s="306"/>
      <c r="AF18" s="306"/>
      <c r="AG18" s="306"/>
      <c r="AH18" s="306"/>
      <c r="AI18" s="306"/>
      <c r="AJ18" s="306"/>
      <c r="AK18" s="306"/>
      <c r="AL18" s="306"/>
      <c r="AM18" s="306"/>
      <c r="AN18" s="306"/>
      <c r="AO18" s="307"/>
    </row>
    <row r="19" spans="2:41" ht="13.5" customHeight="1">
      <c r="B19" s="649"/>
      <c r="C19" s="641"/>
      <c r="D19" s="641"/>
      <c r="E19" s="641"/>
      <c r="F19" s="641"/>
      <c r="G19" s="641"/>
      <c r="H19" s="641"/>
      <c r="I19" s="641"/>
      <c r="J19" s="641"/>
      <c r="K19" s="641"/>
      <c r="L19" s="641"/>
      <c r="M19" s="641"/>
      <c r="N19" s="641"/>
      <c r="O19" s="641"/>
      <c r="P19" s="641"/>
      <c r="Q19" s="641"/>
      <c r="R19" s="641"/>
      <c r="S19" s="641"/>
      <c r="T19" s="641"/>
      <c r="U19" s="641"/>
      <c r="V19" s="642"/>
      <c r="W19" s="650"/>
      <c r="X19" s="650"/>
      <c r="Y19" s="650"/>
      <c r="Z19" s="650"/>
      <c r="AA19" s="650"/>
      <c r="AB19" s="308"/>
      <c r="AC19" s="309"/>
      <c r="AD19" s="309"/>
      <c r="AE19" s="309"/>
      <c r="AF19" s="309"/>
      <c r="AG19" s="309"/>
      <c r="AH19" s="309"/>
      <c r="AI19" s="309"/>
      <c r="AJ19" s="309"/>
      <c r="AK19" s="309"/>
      <c r="AL19" s="309"/>
      <c r="AM19" s="309"/>
      <c r="AN19" s="309"/>
      <c r="AO19" s="310"/>
    </row>
    <row r="20" spans="2:41" ht="13.5" customHeight="1">
      <c r="B20" s="381" t="s">
        <v>31</v>
      </c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82"/>
      <c r="AB20" s="308"/>
      <c r="AC20" s="309"/>
      <c r="AD20" s="309"/>
      <c r="AE20" s="309"/>
      <c r="AF20" s="309"/>
      <c r="AG20" s="309"/>
      <c r="AH20" s="309"/>
      <c r="AI20" s="309"/>
      <c r="AJ20" s="309"/>
      <c r="AK20" s="309"/>
      <c r="AL20" s="309"/>
      <c r="AM20" s="309"/>
      <c r="AN20" s="309"/>
      <c r="AO20" s="310"/>
    </row>
    <row r="21" spans="2:41" ht="12" customHeight="1">
      <c r="B21" s="651"/>
      <c r="C21" s="652"/>
      <c r="D21" s="652"/>
      <c r="E21" s="652"/>
      <c r="F21" s="652"/>
      <c r="G21" s="652"/>
      <c r="H21" s="652"/>
      <c r="I21" s="652"/>
      <c r="J21" s="652"/>
      <c r="K21" s="652"/>
      <c r="L21" s="652"/>
      <c r="M21" s="652"/>
      <c r="N21" s="652"/>
      <c r="O21" s="652"/>
      <c r="P21" s="652"/>
      <c r="Q21" s="652"/>
      <c r="R21" s="652"/>
      <c r="S21" s="652"/>
      <c r="T21" s="652"/>
      <c r="U21" s="652"/>
      <c r="V21" s="652"/>
      <c r="W21" s="652"/>
      <c r="X21" s="652"/>
      <c r="Y21" s="652"/>
      <c r="Z21" s="652"/>
      <c r="AA21" s="653"/>
      <c r="AB21" s="308"/>
      <c r="AC21" s="309"/>
      <c r="AD21" s="309"/>
      <c r="AE21" s="309"/>
      <c r="AF21" s="309"/>
      <c r="AG21" s="309"/>
      <c r="AH21" s="309"/>
      <c r="AI21" s="309"/>
      <c r="AJ21" s="309"/>
      <c r="AK21" s="309"/>
      <c r="AL21" s="309"/>
      <c r="AM21" s="309"/>
      <c r="AN21" s="309"/>
      <c r="AO21" s="310"/>
    </row>
    <row r="22" spans="2:41" ht="12" customHeight="1">
      <c r="B22" s="654"/>
      <c r="C22" s="655"/>
      <c r="D22" s="655"/>
      <c r="E22" s="655"/>
      <c r="F22" s="655"/>
      <c r="G22" s="655"/>
      <c r="H22" s="655"/>
      <c r="I22" s="655"/>
      <c r="J22" s="655"/>
      <c r="K22" s="655"/>
      <c r="L22" s="655"/>
      <c r="M22" s="655"/>
      <c r="N22" s="655"/>
      <c r="O22" s="655"/>
      <c r="P22" s="655"/>
      <c r="Q22" s="655"/>
      <c r="R22" s="655"/>
      <c r="S22" s="655"/>
      <c r="T22" s="655"/>
      <c r="U22" s="655"/>
      <c r="V22" s="655"/>
      <c r="W22" s="655"/>
      <c r="X22" s="655"/>
      <c r="Y22" s="655"/>
      <c r="Z22" s="655"/>
      <c r="AA22" s="656"/>
      <c r="AB22" s="308"/>
      <c r="AC22" s="309"/>
      <c r="AD22" s="309"/>
      <c r="AE22" s="309"/>
      <c r="AF22" s="309"/>
      <c r="AG22" s="309"/>
      <c r="AH22" s="309"/>
      <c r="AI22" s="309"/>
      <c r="AJ22" s="309"/>
      <c r="AK22" s="309"/>
      <c r="AL22" s="309"/>
      <c r="AM22" s="309"/>
      <c r="AN22" s="309"/>
      <c r="AO22" s="310"/>
    </row>
    <row r="23" spans="2:41" ht="12" customHeight="1">
      <c r="B23" s="654"/>
      <c r="C23" s="655"/>
      <c r="D23" s="655"/>
      <c r="E23" s="655"/>
      <c r="F23" s="655"/>
      <c r="G23" s="655"/>
      <c r="H23" s="655"/>
      <c r="I23" s="655"/>
      <c r="J23" s="655"/>
      <c r="K23" s="655"/>
      <c r="L23" s="655"/>
      <c r="M23" s="655"/>
      <c r="N23" s="655"/>
      <c r="O23" s="655"/>
      <c r="P23" s="655"/>
      <c r="Q23" s="655"/>
      <c r="R23" s="655"/>
      <c r="S23" s="655"/>
      <c r="T23" s="655"/>
      <c r="U23" s="655"/>
      <c r="V23" s="655"/>
      <c r="W23" s="655"/>
      <c r="X23" s="655"/>
      <c r="Y23" s="655"/>
      <c r="Z23" s="655"/>
      <c r="AA23" s="656"/>
      <c r="AB23" s="308"/>
      <c r="AC23" s="309"/>
      <c r="AD23" s="309"/>
      <c r="AE23" s="309"/>
      <c r="AF23" s="309"/>
      <c r="AG23" s="309"/>
      <c r="AH23" s="309"/>
      <c r="AI23" s="309"/>
      <c r="AJ23" s="309"/>
      <c r="AK23" s="309"/>
      <c r="AL23" s="309"/>
      <c r="AM23" s="309"/>
      <c r="AN23" s="309"/>
      <c r="AO23" s="310"/>
    </row>
    <row r="24" spans="2:41" ht="12" customHeight="1">
      <c r="B24" s="657"/>
      <c r="C24" s="658"/>
      <c r="D24" s="658"/>
      <c r="E24" s="658"/>
      <c r="F24" s="658"/>
      <c r="G24" s="658"/>
      <c r="H24" s="658"/>
      <c r="I24" s="658"/>
      <c r="J24" s="658"/>
      <c r="K24" s="658"/>
      <c r="L24" s="658"/>
      <c r="M24" s="658"/>
      <c r="N24" s="658"/>
      <c r="O24" s="658"/>
      <c r="P24" s="658"/>
      <c r="Q24" s="658"/>
      <c r="R24" s="658"/>
      <c r="S24" s="658"/>
      <c r="T24" s="658"/>
      <c r="U24" s="658"/>
      <c r="V24" s="658"/>
      <c r="W24" s="658"/>
      <c r="X24" s="658"/>
      <c r="Y24" s="658"/>
      <c r="Z24" s="658"/>
      <c r="AA24" s="659"/>
      <c r="AB24" s="308"/>
      <c r="AC24" s="309"/>
      <c r="AD24" s="309"/>
      <c r="AE24" s="309"/>
      <c r="AF24" s="309"/>
      <c r="AG24" s="309"/>
      <c r="AH24" s="309"/>
      <c r="AI24" s="309"/>
      <c r="AJ24" s="309"/>
      <c r="AK24" s="309"/>
      <c r="AL24" s="309"/>
      <c r="AM24" s="309"/>
      <c r="AN24" s="309"/>
      <c r="AO24" s="310"/>
    </row>
    <row r="25" spans="2:41" ht="12" customHeight="1">
      <c r="B25" s="354" t="s">
        <v>268</v>
      </c>
      <c r="C25" s="355"/>
      <c r="D25" s="355"/>
      <c r="E25" s="355"/>
      <c r="F25" s="355"/>
      <c r="G25" s="115" t="s">
        <v>33</v>
      </c>
      <c r="H25" s="117" t="s">
        <v>271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116"/>
      <c r="AB25" s="308"/>
      <c r="AC25" s="309"/>
      <c r="AD25" s="309"/>
      <c r="AE25" s="309"/>
      <c r="AF25" s="309"/>
      <c r="AG25" s="309"/>
      <c r="AH25" s="309"/>
      <c r="AI25" s="309"/>
      <c r="AJ25" s="309"/>
      <c r="AK25" s="309"/>
      <c r="AL25" s="309"/>
      <c r="AM25" s="309"/>
      <c r="AN25" s="309"/>
      <c r="AO25" s="310"/>
    </row>
    <row r="26" spans="2:41" ht="12" customHeight="1">
      <c r="B26" s="354" t="s">
        <v>267</v>
      </c>
      <c r="C26" s="355"/>
      <c r="D26" s="355"/>
      <c r="E26" s="355"/>
      <c r="F26" s="355"/>
      <c r="G26" s="115" t="s">
        <v>33</v>
      </c>
      <c r="H26" s="117" t="s">
        <v>300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116"/>
      <c r="AB26" s="308"/>
      <c r="AC26" s="309"/>
      <c r="AD26" s="309"/>
      <c r="AE26" s="309"/>
      <c r="AF26" s="309"/>
      <c r="AG26" s="309"/>
      <c r="AH26" s="309"/>
      <c r="AI26" s="309"/>
      <c r="AJ26" s="309"/>
      <c r="AK26" s="309"/>
      <c r="AL26" s="309"/>
      <c r="AM26" s="309"/>
      <c r="AN26" s="309"/>
      <c r="AO26" s="310"/>
    </row>
    <row r="27" spans="2:41" ht="12" customHeight="1">
      <c r="B27" s="356" t="s">
        <v>266</v>
      </c>
      <c r="C27" s="357"/>
      <c r="D27" s="357"/>
      <c r="E27" s="357"/>
      <c r="F27" s="357"/>
      <c r="G27" s="115" t="s">
        <v>33</v>
      </c>
      <c r="H27" s="117" t="s">
        <v>270</v>
      </c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116"/>
      <c r="AB27" s="308"/>
      <c r="AC27" s="309"/>
      <c r="AD27" s="309"/>
      <c r="AE27" s="309"/>
      <c r="AF27" s="309"/>
      <c r="AG27" s="309"/>
      <c r="AH27" s="309"/>
      <c r="AI27" s="309"/>
      <c r="AJ27" s="309"/>
      <c r="AK27" s="309"/>
      <c r="AL27" s="309"/>
      <c r="AM27" s="309"/>
      <c r="AN27" s="309"/>
      <c r="AO27" s="310"/>
    </row>
    <row r="28" spans="2:41" ht="12" customHeight="1">
      <c r="B28" s="339"/>
      <c r="C28" s="340"/>
      <c r="D28" s="340"/>
      <c r="E28" s="340"/>
      <c r="F28" s="340"/>
      <c r="G28" s="110" t="s">
        <v>33</v>
      </c>
      <c r="H28" s="114" t="s">
        <v>269</v>
      </c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109"/>
      <c r="AB28" s="308"/>
      <c r="AC28" s="309"/>
      <c r="AD28" s="309"/>
      <c r="AE28" s="309"/>
      <c r="AF28" s="309"/>
      <c r="AG28" s="309"/>
      <c r="AH28" s="309"/>
      <c r="AI28" s="309"/>
      <c r="AJ28" s="309"/>
      <c r="AK28" s="309"/>
      <c r="AL28" s="309"/>
      <c r="AM28" s="309"/>
      <c r="AN28" s="309"/>
      <c r="AO28" s="310"/>
    </row>
    <row r="29" spans="2:41" ht="12.75" customHeight="1">
      <c r="B29" s="354" t="s">
        <v>32</v>
      </c>
      <c r="C29" s="355"/>
      <c r="D29" s="355"/>
      <c r="E29" s="355"/>
      <c r="F29" s="355"/>
      <c r="G29" s="115" t="s">
        <v>33</v>
      </c>
      <c r="H29" s="117" t="s">
        <v>34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116"/>
      <c r="AB29" s="308"/>
      <c r="AC29" s="309"/>
      <c r="AD29" s="309"/>
      <c r="AE29" s="309"/>
      <c r="AF29" s="309"/>
      <c r="AG29" s="309"/>
      <c r="AH29" s="309"/>
      <c r="AI29" s="309"/>
      <c r="AJ29" s="309"/>
      <c r="AK29" s="309"/>
      <c r="AL29" s="309"/>
      <c r="AM29" s="309"/>
      <c r="AN29" s="309"/>
      <c r="AO29" s="310"/>
    </row>
    <row r="30" spans="2:41" ht="12.75" customHeight="1">
      <c r="B30" s="356"/>
      <c r="C30" s="423"/>
      <c r="D30" s="423"/>
      <c r="E30" s="423"/>
      <c r="F30" s="423"/>
      <c r="G30" s="115" t="s">
        <v>33</v>
      </c>
      <c r="H30" s="117" t="s">
        <v>35</v>
      </c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116"/>
      <c r="AB30" s="308"/>
      <c r="AC30" s="309"/>
      <c r="AD30" s="309"/>
      <c r="AE30" s="309"/>
      <c r="AF30" s="309"/>
      <c r="AG30" s="309"/>
      <c r="AH30" s="309"/>
      <c r="AI30" s="309"/>
      <c r="AJ30" s="309"/>
      <c r="AK30" s="309"/>
      <c r="AL30" s="309"/>
      <c r="AM30" s="309"/>
      <c r="AN30" s="309"/>
      <c r="AO30" s="310"/>
    </row>
    <row r="31" spans="2:41" ht="12.75" customHeight="1">
      <c r="B31" s="339"/>
      <c r="C31" s="340"/>
      <c r="D31" s="340"/>
      <c r="E31" s="340"/>
      <c r="F31" s="340"/>
      <c r="G31" s="110" t="s">
        <v>33</v>
      </c>
      <c r="H31" s="114" t="s">
        <v>36</v>
      </c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109"/>
      <c r="AB31" s="311"/>
      <c r="AC31" s="312"/>
      <c r="AD31" s="312"/>
      <c r="AE31" s="312"/>
      <c r="AF31" s="312"/>
      <c r="AG31" s="312"/>
      <c r="AH31" s="312"/>
      <c r="AI31" s="312"/>
      <c r="AJ31" s="312"/>
      <c r="AK31" s="312"/>
      <c r="AL31" s="312"/>
      <c r="AM31" s="312"/>
      <c r="AN31" s="312"/>
      <c r="AO31" s="313"/>
    </row>
    <row r="32" spans="2:41">
      <c r="B32" s="381" t="s">
        <v>37</v>
      </c>
      <c r="C32" s="382"/>
      <c r="D32" s="382"/>
      <c r="E32" s="382"/>
      <c r="F32" s="382"/>
      <c r="G32" s="382"/>
      <c r="H32" s="382"/>
      <c r="I32" s="382"/>
      <c r="J32" s="382"/>
      <c r="K32" s="382"/>
      <c r="L32" s="382"/>
      <c r="M32" s="382"/>
      <c r="N32" s="382"/>
      <c r="O32" s="382"/>
      <c r="P32" s="382"/>
      <c r="Q32" s="382"/>
      <c r="R32" s="382"/>
      <c r="S32" s="382"/>
      <c r="T32" s="382"/>
      <c r="U32" s="382"/>
      <c r="V32" s="382"/>
      <c r="W32" s="382"/>
      <c r="X32" s="382"/>
      <c r="Y32" s="382"/>
      <c r="Z32" s="382"/>
      <c r="AA32" s="382"/>
      <c r="AB32" s="382"/>
      <c r="AC32" s="382"/>
      <c r="AD32" s="382"/>
      <c r="AE32" s="382"/>
      <c r="AF32" s="382"/>
      <c r="AG32" s="382"/>
      <c r="AH32" s="382"/>
      <c r="AI32" s="382"/>
      <c r="AJ32" s="382"/>
      <c r="AK32" s="382"/>
      <c r="AL32" s="382"/>
      <c r="AM32" s="382"/>
      <c r="AN32" s="382"/>
      <c r="AO32" s="424"/>
    </row>
    <row r="33" spans="2:43" ht="13.5" customHeight="1">
      <c r="B33" s="660"/>
      <c r="C33" s="661"/>
      <c r="D33" s="661"/>
      <c r="E33" s="661"/>
      <c r="F33" s="661"/>
      <c r="G33" s="661"/>
      <c r="H33" s="661"/>
      <c r="I33" s="661"/>
      <c r="J33" s="661"/>
      <c r="K33" s="661"/>
      <c r="L33" s="661"/>
      <c r="M33" s="661"/>
      <c r="N33" s="661"/>
      <c r="O33" s="661"/>
      <c r="P33" s="661"/>
      <c r="Q33" s="661"/>
      <c r="R33" s="661"/>
      <c r="S33" s="661"/>
      <c r="T33" s="661"/>
      <c r="U33" s="661"/>
      <c r="V33" s="661"/>
      <c r="W33" s="661"/>
      <c r="X33" s="661"/>
      <c r="Y33" s="661"/>
      <c r="Z33" s="661"/>
      <c r="AA33" s="661"/>
      <c r="AB33" s="661"/>
      <c r="AC33" s="661"/>
      <c r="AD33" s="661"/>
      <c r="AE33" s="661"/>
      <c r="AF33" s="661"/>
      <c r="AG33" s="661"/>
      <c r="AH33" s="661"/>
      <c r="AI33" s="661"/>
      <c r="AJ33" s="661"/>
      <c r="AK33" s="661"/>
      <c r="AL33" s="661"/>
      <c r="AM33" s="661"/>
      <c r="AN33" s="661"/>
      <c r="AO33" s="662"/>
    </row>
    <row r="34" spans="2:43" ht="12" customHeight="1">
      <c r="B34" s="663"/>
      <c r="C34" s="664"/>
      <c r="D34" s="664"/>
      <c r="E34" s="664"/>
      <c r="F34" s="664"/>
      <c r="G34" s="664"/>
      <c r="H34" s="664"/>
      <c r="I34" s="664"/>
      <c r="J34" s="664"/>
      <c r="K34" s="664"/>
      <c r="L34" s="664"/>
      <c r="M34" s="664"/>
      <c r="N34" s="664"/>
      <c r="O34" s="664"/>
      <c r="P34" s="664"/>
      <c r="Q34" s="664"/>
      <c r="R34" s="664"/>
      <c r="S34" s="664"/>
      <c r="T34" s="664"/>
      <c r="U34" s="664"/>
      <c r="V34" s="664"/>
      <c r="W34" s="664"/>
      <c r="X34" s="664"/>
      <c r="Y34" s="664"/>
      <c r="Z34" s="664"/>
      <c r="AA34" s="664"/>
      <c r="AB34" s="664"/>
      <c r="AC34" s="664"/>
      <c r="AD34" s="664"/>
      <c r="AE34" s="664"/>
      <c r="AF34" s="664"/>
      <c r="AG34" s="664"/>
      <c r="AH34" s="664"/>
      <c r="AI34" s="664"/>
      <c r="AJ34" s="664"/>
      <c r="AK34" s="664"/>
      <c r="AL34" s="664"/>
      <c r="AM34" s="664"/>
      <c r="AN34" s="664"/>
      <c r="AO34" s="665"/>
    </row>
    <row r="35" spans="2:43" ht="13.5" customHeight="1">
      <c r="B35" s="663"/>
      <c r="C35" s="664"/>
      <c r="D35" s="664"/>
      <c r="E35" s="664"/>
      <c r="F35" s="664"/>
      <c r="G35" s="664"/>
      <c r="H35" s="664"/>
      <c r="I35" s="664"/>
      <c r="J35" s="664"/>
      <c r="K35" s="664"/>
      <c r="L35" s="664"/>
      <c r="M35" s="664"/>
      <c r="N35" s="664"/>
      <c r="O35" s="664"/>
      <c r="P35" s="664"/>
      <c r="Q35" s="664"/>
      <c r="R35" s="664"/>
      <c r="S35" s="664"/>
      <c r="T35" s="664"/>
      <c r="U35" s="664"/>
      <c r="V35" s="664"/>
      <c r="W35" s="664"/>
      <c r="X35" s="664"/>
      <c r="Y35" s="664"/>
      <c r="Z35" s="664"/>
      <c r="AA35" s="664"/>
      <c r="AB35" s="664"/>
      <c r="AC35" s="664"/>
      <c r="AD35" s="664"/>
      <c r="AE35" s="664"/>
      <c r="AF35" s="664"/>
      <c r="AG35" s="664"/>
      <c r="AH35" s="664"/>
      <c r="AI35" s="664"/>
      <c r="AJ35" s="664"/>
      <c r="AK35" s="664"/>
      <c r="AL35" s="664"/>
      <c r="AM35" s="664"/>
      <c r="AN35" s="664"/>
      <c r="AO35" s="665"/>
    </row>
    <row r="36" spans="2:43" ht="13.5" customHeight="1" thickBot="1">
      <c r="B36" s="666"/>
      <c r="C36" s="667"/>
      <c r="D36" s="667"/>
      <c r="E36" s="667"/>
      <c r="F36" s="667"/>
      <c r="G36" s="667"/>
      <c r="H36" s="667"/>
      <c r="I36" s="667"/>
      <c r="J36" s="667"/>
      <c r="K36" s="667"/>
      <c r="L36" s="667"/>
      <c r="M36" s="667"/>
      <c r="N36" s="667"/>
      <c r="O36" s="667"/>
      <c r="P36" s="667"/>
      <c r="Q36" s="667"/>
      <c r="R36" s="667"/>
      <c r="S36" s="667"/>
      <c r="T36" s="667"/>
      <c r="U36" s="667"/>
      <c r="V36" s="667"/>
      <c r="W36" s="667"/>
      <c r="X36" s="667"/>
      <c r="Y36" s="667"/>
      <c r="Z36" s="667"/>
      <c r="AA36" s="667"/>
      <c r="AB36" s="667"/>
      <c r="AC36" s="667"/>
      <c r="AD36" s="667"/>
      <c r="AE36" s="667"/>
      <c r="AF36" s="667"/>
      <c r="AG36" s="667"/>
      <c r="AH36" s="667"/>
      <c r="AI36" s="667"/>
      <c r="AJ36" s="667"/>
      <c r="AK36" s="667"/>
      <c r="AL36" s="667"/>
      <c r="AM36" s="667"/>
      <c r="AN36" s="667"/>
      <c r="AO36" s="668"/>
    </row>
    <row r="37" spans="2:43" s="16" customFormat="1" ht="10.8">
      <c r="B37" s="16" t="s">
        <v>38</v>
      </c>
      <c r="N37" s="112" t="s">
        <v>39</v>
      </c>
      <c r="O37" s="16" t="s">
        <v>40</v>
      </c>
    </row>
    <row r="38" spans="2:43" s="16" customFormat="1" ht="2.25" customHeight="1" thickBot="1"/>
    <row r="39" spans="2:43" ht="13.5" customHeight="1">
      <c r="B39" s="266" t="s">
        <v>41</v>
      </c>
      <c r="C39" s="267"/>
      <c r="D39" s="267"/>
      <c r="E39" s="267"/>
      <c r="F39" s="267"/>
      <c r="G39" s="267"/>
      <c r="H39" s="267"/>
      <c r="I39" s="268"/>
      <c r="J39" s="274" t="s">
        <v>341</v>
      </c>
      <c r="K39" s="270" t="s">
        <v>342</v>
      </c>
      <c r="L39" s="270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1" t="s">
        <v>341</v>
      </c>
      <c r="X39" s="270" t="s">
        <v>343</v>
      </c>
      <c r="Y39" s="270"/>
      <c r="Z39" s="271" t="s">
        <v>341</v>
      </c>
      <c r="AA39" s="270" t="s">
        <v>324</v>
      </c>
      <c r="AB39" s="270"/>
      <c r="AC39" s="270"/>
      <c r="AD39" s="271" t="s">
        <v>326</v>
      </c>
      <c r="AE39" s="270"/>
      <c r="AF39" s="270"/>
      <c r="AG39" s="270"/>
      <c r="AH39" s="270"/>
      <c r="AI39" s="270"/>
      <c r="AJ39" s="270"/>
      <c r="AK39" s="270"/>
      <c r="AL39" s="270"/>
      <c r="AM39" s="270"/>
      <c r="AN39" s="270"/>
      <c r="AO39" s="272"/>
    </row>
    <row r="40" spans="2:43" ht="13.5" customHeight="1">
      <c r="B40" s="263"/>
      <c r="C40" s="264"/>
      <c r="D40" s="264"/>
      <c r="E40" s="264"/>
      <c r="F40" s="264"/>
      <c r="G40" s="264"/>
      <c r="H40" s="264"/>
      <c r="I40" s="265"/>
      <c r="J40" s="275" t="s">
        <v>341</v>
      </c>
      <c r="K40" s="20" t="s">
        <v>315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75" t="s">
        <v>341</v>
      </c>
      <c r="W40" s="276" t="s">
        <v>316</v>
      </c>
      <c r="X40" s="20"/>
      <c r="Y40" s="275" t="s">
        <v>341</v>
      </c>
      <c r="Z40" s="276" t="s">
        <v>318</v>
      </c>
      <c r="AA40" s="20"/>
      <c r="AB40" s="20" t="s">
        <v>344</v>
      </c>
      <c r="AC40" s="275"/>
      <c r="AD40" s="277"/>
      <c r="AE40" s="275"/>
      <c r="AF40" s="275"/>
      <c r="AG40" s="275"/>
      <c r="AH40" s="275"/>
      <c r="AI40" s="275"/>
      <c r="AJ40" s="275"/>
      <c r="AK40" s="275"/>
      <c r="AL40" s="275"/>
      <c r="AM40" s="275"/>
      <c r="AN40" s="275"/>
      <c r="AO40" s="21" t="s">
        <v>345</v>
      </c>
    </row>
    <row r="41" spans="2:43">
      <c r="B41" s="22" t="s">
        <v>44</v>
      </c>
      <c r="C41" s="132"/>
      <c r="D41" s="132"/>
      <c r="E41" s="132"/>
      <c r="F41" s="132"/>
      <c r="G41" s="132"/>
      <c r="H41" s="132"/>
      <c r="I41" s="24"/>
      <c r="J41" s="133" t="s">
        <v>33</v>
      </c>
      <c r="K41" s="134" t="s">
        <v>309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25"/>
    </row>
    <row r="42" spans="2:43">
      <c r="B42" s="17"/>
      <c r="C42" s="18"/>
      <c r="D42" s="18"/>
      <c r="E42" s="18"/>
      <c r="F42" s="18"/>
      <c r="G42" s="18"/>
      <c r="H42" s="18"/>
      <c r="I42" s="19"/>
      <c r="J42" s="135" t="s">
        <v>33</v>
      </c>
      <c r="K42" s="20" t="s">
        <v>306</v>
      </c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1"/>
      <c r="AQ42" s="136"/>
    </row>
    <row r="43" spans="2:43">
      <c r="B43" s="22" t="s">
        <v>45</v>
      </c>
      <c r="C43" s="23"/>
      <c r="D43" s="23"/>
      <c r="E43" s="23"/>
      <c r="F43" s="23"/>
      <c r="G43" s="23"/>
      <c r="H43" s="23"/>
      <c r="I43" s="24"/>
      <c r="J43" s="16" t="s">
        <v>46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25"/>
    </row>
    <row r="44" spans="2:43" ht="12.6" thickBot="1">
      <c r="B44" s="26"/>
      <c r="C44" s="27"/>
      <c r="D44" s="27"/>
      <c r="E44" s="27"/>
      <c r="F44" s="27"/>
      <c r="G44" s="27"/>
      <c r="H44" s="27"/>
      <c r="I44" s="28"/>
      <c r="J44" s="29" t="s">
        <v>310</v>
      </c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30"/>
      <c r="AQ44" s="136"/>
    </row>
    <row r="45" spans="2:43" ht="12.6" thickBot="1"/>
    <row r="46" spans="2:43" ht="24" customHeight="1">
      <c r="B46" s="460" t="s">
        <v>302</v>
      </c>
      <c r="C46" s="461"/>
      <c r="D46" s="461"/>
      <c r="E46" s="461"/>
      <c r="F46" s="461"/>
      <c r="G46" s="461"/>
      <c r="H46" s="461"/>
      <c r="I46" s="462"/>
      <c r="J46" s="394" t="s">
        <v>303</v>
      </c>
      <c r="K46" s="395"/>
      <c r="L46" s="395"/>
      <c r="M46" s="395"/>
      <c r="N46" s="395"/>
      <c r="O46" s="395"/>
      <c r="P46" s="395"/>
      <c r="Q46" s="463"/>
      <c r="R46" s="394" t="s">
        <v>304</v>
      </c>
      <c r="S46" s="395"/>
      <c r="T46" s="395"/>
      <c r="U46" s="395"/>
      <c r="V46" s="395"/>
      <c r="W46" s="395"/>
      <c r="X46" s="395"/>
      <c r="Y46" s="425" t="s">
        <v>305</v>
      </c>
      <c r="Z46" s="426"/>
      <c r="AA46" s="426"/>
      <c r="AB46" s="426"/>
      <c r="AC46" s="426"/>
      <c r="AD46" s="426"/>
      <c r="AE46" s="426"/>
      <c r="AF46" s="427"/>
      <c r="AG46" s="428" t="s">
        <v>47</v>
      </c>
      <c r="AH46" s="429"/>
      <c r="AI46" s="429"/>
      <c r="AJ46" s="429"/>
      <c r="AK46" s="429"/>
      <c r="AL46" s="429"/>
      <c r="AM46" s="429"/>
      <c r="AN46" s="429"/>
      <c r="AO46" s="430"/>
    </row>
    <row r="47" spans="2:43" ht="13.5" customHeight="1">
      <c r="B47" s="464" t="s">
        <v>48</v>
      </c>
      <c r="C47" s="465"/>
      <c r="D47" s="440"/>
      <c r="E47" s="441"/>
      <c r="F47" s="441"/>
      <c r="G47" s="442"/>
      <c r="H47" s="442"/>
      <c r="I47" s="151" t="str">
        <f>IF($AB$15="","",INDEX($B$107:$F$116,MATCH($AB$15,工程,0),5))</f>
        <v/>
      </c>
      <c r="J47" s="458" t="s">
        <v>49</v>
      </c>
      <c r="K47" s="459"/>
      <c r="L47" s="669" t="str">
        <f>IF($AB$15="","",INDEX($B$107:$M$117,MATCH($AB$15,工程,0),12))</f>
        <v/>
      </c>
      <c r="M47" s="670"/>
      <c r="N47" s="670"/>
      <c r="O47" s="466"/>
      <c r="P47" s="467"/>
      <c r="Q47" s="1" t="s">
        <v>50</v>
      </c>
      <c r="R47" s="458" t="s">
        <v>49</v>
      </c>
      <c r="S47" s="459"/>
      <c r="T47" s="669" t="str">
        <f>IF($AB$15="","",INDEX($B$107:$H$117,MATCH($AB$15,工程,0),7))</f>
        <v/>
      </c>
      <c r="U47" s="670"/>
      <c r="V47" s="451"/>
      <c r="W47" s="451"/>
      <c r="X47" s="1" t="s">
        <v>51</v>
      </c>
      <c r="Y47" s="396">
        <f>SUM(DR開催情報!F4:F23)</f>
        <v>2.9999999999999973</v>
      </c>
      <c r="Z47" s="397"/>
      <c r="AA47" s="397"/>
      <c r="AB47" s="295"/>
      <c r="AC47" s="295"/>
      <c r="AD47" s="295"/>
      <c r="AE47" s="449" t="s">
        <v>52</v>
      </c>
      <c r="AF47" s="450"/>
      <c r="AG47" s="452">
        <f>COUNTA(DR開催情報!H4:W23)</f>
        <v>3</v>
      </c>
      <c r="AH47" s="453"/>
      <c r="AI47" s="453"/>
      <c r="AJ47" s="453"/>
      <c r="AK47" s="453"/>
      <c r="AL47" s="453"/>
      <c r="AM47" s="453"/>
      <c r="AN47" s="453"/>
      <c r="AO47" s="454"/>
    </row>
    <row r="48" spans="2:43" ht="14.25" customHeight="1" thickBot="1">
      <c r="B48" s="418" t="s">
        <v>53</v>
      </c>
      <c r="C48" s="419"/>
      <c r="D48" s="415"/>
      <c r="E48" s="416"/>
      <c r="F48" s="416"/>
      <c r="G48" s="417"/>
      <c r="H48" s="417"/>
      <c r="I48" s="152" t="str">
        <f>IF($AB$15="","",INDEX($B$107:$F$116,MATCH($AB$15,工程,0),5))</f>
        <v/>
      </c>
      <c r="J48" s="400" t="s">
        <v>54</v>
      </c>
      <c r="K48" s="401"/>
      <c r="L48" s="436">
        <f>SUM(DR開催情報!E4:E23)</f>
        <v>0.99999999999999911</v>
      </c>
      <c r="M48" s="437"/>
      <c r="N48" s="437"/>
      <c r="O48" s="438"/>
      <c r="P48" s="439"/>
      <c r="Q48" s="77" t="s">
        <v>50</v>
      </c>
      <c r="R48" s="400" t="s">
        <v>54</v>
      </c>
      <c r="S48" s="401"/>
      <c r="T48" s="293">
        <f>W88</f>
        <v>0</v>
      </c>
      <c r="U48" s="294"/>
      <c r="V48" s="422"/>
      <c r="W48" s="422"/>
      <c r="X48" s="77" t="s">
        <v>51</v>
      </c>
      <c r="Y48" s="398"/>
      <c r="Z48" s="399"/>
      <c r="AA48" s="399"/>
      <c r="AB48" s="296"/>
      <c r="AC48" s="296"/>
      <c r="AD48" s="296"/>
      <c r="AE48" s="420" t="s">
        <v>50</v>
      </c>
      <c r="AF48" s="421"/>
      <c r="AG48" s="455"/>
      <c r="AH48" s="456"/>
      <c r="AI48" s="456"/>
      <c r="AJ48" s="456"/>
      <c r="AK48" s="456"/>
      <c r="AL48" s="456"/>
      <c r="AM48" s="456"/>
      <c r="AN48" s="456"/>
      <c r="AO48" s="457"/>
    </row>
    <row r="49" spans="2:42" ht="12.6" thickBot="1"/>
    <row r="50" spans="2:42" ht="12" customHeight="1">
      <c r="B50" s="351" t="s">
        <v>55</v>
      </c>
      <c r="C50" s="352"/>
      <c r="D50" s="352"/>
      <c r="E50" s="352"/>
      <c r="F50" s="402"/>
      <c r="G50" s="403" t="s">
        <v>56</v>
      </c>
      <c r="H50" s="404"/>
      <c r="I50" s="404"/>
      <c r="J50" s="404"/>
      <c r="K50" s="404"/>
      <c r="L50" s="405"/>
      <c r="M50" s="406" t="s">
        <v>57</v>
      </c>
      <c r="N50" s="407"/>
      <c r="O50" s="407"/>
      <c r="P50" s="407"/>
      <c r="Q50" s="407"/>
      <c r="R50" s="407"/>
      <c r="S50" s="407"/>
      <c r="T50" s="407"/>
      <c r="U50" s="407"/>
      <c r="V50" s="407"/>
      <c r="W50" s="407"/>
      <c r="X50" s="407"/>
      <c r="Y50" s="407"/>
      <c r="Z50" s="407"/>
      <c r="AA50" s="407"/>
      <c r="AB50" s="407"/>
      <c r="AC50" s="407"/>
      <c r="AD50" s="407"/>
      <c r="AE50" s="407"/>
      <c r="AF50" s="407"/>
      <c r="AG50" s="407"/>
      <c r="AH50" s="407"/>
      <c r="AI50" s="407"/>
      <c r="AJ50" s="407"/>
      <c r="AK50" s="407"/>
      <c r="AL50" s="407"/>
      <c r="AM50" s="407"/>
      <c r="AN50" s="407"/>
      <c r="AO50" s="408"/>
    </row>
    <row r="51" spans="2:42" ht="12.75" customHeight="1" thickBot="1">
      <c r="B51" s="372"/>
      <c r="C51" s="373"/>
      <c r="D51" s="373"/>
      <c r="E51" s="373"/>
      <c r="F51" s="374"/>
      <c r="G51" s="409" t="s">
        <v>58</v>
      </c>
      <c r="H51" s="410"/>
      <c r="I51" s="410"/>
      <c r="J51" s="410"/>
      <c r="K51" s="410"/>
      <c r="L51" s="411"/>
      <c r="M51" s="412" t="s">
        <v>59</v>
      </c>
      <c r="N51" s="413"/>
      <c r="O51" s="413"/>
      <c r="P51" s="413"/>
      <c r="Q51" s="413"/>
      <c r="R51" s="413"/>
      <c r="S51" s="413"/>
      <c r="T51" s="413"/>
      <c r="U51" s="413"/>
      <c r="V51" s="413"/>
      <c r="W51" s="413"/>
      <c r="X51" s="413"/>
      <c r="Y51" s="413"/>
      <c r="Z51" s="413"/>
      <c r="AA51" s="413"/>
      <c r="AB51" s="413"/>
      <c r="AC51" s="413"/>
      <c r="AD51" s="413"/>
      <c r="AE51" s="413"/>
      <c r="AF51" s="413"/>
      <c r="AG51" s="413"/>
      <c r="AH51" s="413"/>
      <c r="AI51" s="413"/>
      <c r="AJ51" s="413"/>
      <c r="AK51" s="413"/>
      <c r="AL51" s="413"/>
      <c r="AM51" s="413"/>
      <c r="AN51" s="413"/>
      <c r="AO51" s="414"/>
    </row>
    <row r="52" spans="2:42">
      <c r="B52" s="376" t="s">
        <v>60</v>
      </c>
      <c r="C52" s="431"/>
      <c r="D52" s="431"/>
      <c r="E52" s="431"/>
      <c r="F52" s="431"/>
      <c r="G52" s="434" t="s">
        <v>56</v>
      </c>
      <c r="H52" s="434"/>
      <c r="I52" s="434"/>
      <c r="J52" s="434"/>
      <c r="K52" s="434"/>
      <c r="L52" s="435"/>
      <c r="M52" s="443" t="s">
        <v>57</v>
      </c>
      <c r="N52" s="443"/>
      <c r="O52" s="443"/>
      <c r="P52" s="443"/>
      <c r="Q52" s="443"/>
      <c r="R52" s="443"/>
      <c r="S52" s="443"/>
      <c r="T52" s="443"/>
      <c r="U52" s="443"/>
      <c r="V52" s="443"/>
      <c r="W52" s="443"/>
      <c r="X52" s="443"/>
      <c r="Y52" s="443"/>
      <c r="Z52" s="443"/>
      <c r="AA52" s="443"/>
      <c r="AB52" s="443"/>
      <c r="AC52" s="443"/>
      <c r="AD52" s="443"/>
      <c r="AE52" s="443"/>
      <c r="AF52" s="443"/>
      <c r="AG52" s="443"/>
      <c r="AH52" s="443"/>
      <c r="AI52" s="443"/>
      <c r="AJ52" s="443"/>
      <c r="AK52" s="443"/>
      <c r="AL52" s="443"/>
      <c r="AM52" s="443"/>
      <c r="AN52" s="443"/>
      <c r="AO52" s="444"/>
    </row>
    <row r="53" spans="2:42" ht="12.6" thickBot="1">
      <c r="B53" s="432"/>
      <c r="C53" s="433"/>
      <c r="D53" s="433"/>
      <c r="E53" s="433"/>
      <c r="F53" s="433"/>
      <c r="G53" s="445" t="s">
        <v>58</v>
      </c>
      <c r="H53" s="445"/>
      <c r="I53" s="445"/>
      <c r="J53" s="445"/>
      <c r="K53" s="445"/>
      <c r="L53" s="446"/>
      <c r="M53" s="447" t="s">
        <v>59</v>
      </c>
      <c r="N53" s="447"/>
      <c r="O53" s="447"/>
      <c r="P53" s="447"/>
      <c r="Q53" s="447"/>
      <c r="R53" s="447"/>
      <c r="S53" s="447"/>
      <c r="T53" s="447"/>
      <c r="U53" s="447"/>
      <c r="V53" s="447"/>
      <c r="W53" s="447"/>
      <c r="X53" s="447"/>
      <c r="Y53" s="447"/>
      <c r="Z53" s="447"/>
      <c r="AA53" s="447"/>
      <c r="AB53" s="447"/>
      <c r="AC53" s="447"/>
      <c r="AD53" s="447"/>
      <c r="AE53" s="447"/>
      <c r="AF53" s="447"/>
      <c r="AG53" s="447"/>
      <c r="AH53" s="447"/>
      <c r="AI53" s="447"/>
      <c r="AJ53" s="447"/>
      <c r="AK53" s="447"/>
      <c r="AL53" s="447"/>
      <c r="AM53" s="447"/>
      <c r="AN53" s="447"/>
      <c r="AO53" s="448"/>
    </row>
    <row r="54" spans="2:42" ht="12.6" thickBot="1"/>
    <row r="55" spans="2:42" ht="12.6" thickBot="1">
      <c r="AB55" s="351" t="s">
        <v>179</v>
      </c>
      <c r="AC55" s="352"/>
      <c r="AD55" s="352"/>
      <c r="AE55" s="352"/>
      <c r="AF55" s="352"/>
      <c r="AG55" s="352"/>
      <c r="AH55" s="352"/>
      <c r="AI55" s="352"/>
      <c r="AJ55" s="352"/>
      <c r="AK55" s="352"/>
      <c r="AL55" s="352"/>
      <c r="AM55" s="352"/>
      <c r="AN55" s="352"/>
      <c r="AO55" s="353"/>
    </row>
    <row r="56" spans="2:42" ht="12.75" customHeight="1" thickBot="1">
      <c r="B56" s="376" t="s">
        <v>61</v>
      </c>
      <c r="C56" s="379" t="s">
        <v>62</v>
      </c>
      <c r="D56" s="379"/>
      <c r="E56" s="379"/>
      <c r="F56" s="379"/>
      <c r="G56" s="379"/>
      <c r="H56" s="379" t="s">
        <v>63</v>
      </c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 t="s">
        <v>64</v>
      </c>
      <c r="T56" s="379"/>
      <c r="U56" s="379"/>
      <c r="V56" s="379" t="s">
        <v>65</v>
      </c>
      <c r="W56" s="379"/>
      <c r="X56" s="379"/>
      <c r="Y56" s="379" t="s">
        <v>66</v>
      </c>
      <c r="Z56" s="379"/>
      <c r="AA56" s="379"/>
      <c r="AB56" s="287" t="s">
        <v>67</v>
      </c>
      <c r="AC56" s="288"/>
      <c r="AD56" s="287" t="s">
        <v>68</v>
      </c>
      <c r="AE56" s="288"/>
      <c r="AF56" s="287" t="s">
        <v>69</v>
      </c>
      <c r="AG56" s="288"/>
      <c r="AH56" s="287" t="s">
        <v>70</v>
      </c>
      <c r="AI56" s="288"/>
      <c r="AJ56" s="287" t="s">
        <v>71</v>
      </c>
      <c r="AK56" s="288"/>
      <c r="AL56" s="287" t="s">
        <v>72</v>
      </c>
      <c r="AM56" s="288"/>
      <c r="AN56" s="287" t="s">
        <v>73</v>
      </c>
      <c r="AO56" s="350"/>
    </row>
    <row r="57" spans="2:42" ht="12.75" customHeight="1" thickTop="1">
      <c r="B57" s="377"/>
      <c r="C57" s="61" t="s">
        <v>74</v>
      </c>
      <c r="D57" s="62"/>
      <c r="E57" s="62"/>
      <c r="F57" s="62"/>
      <c r="G57" s="63"/>
      <c r="H57" s="49" t="s">
        <v>75</v>
      </c>
      <c r="I57" s="44"/>
      <c r="J57" s="44"/>
      <c r="K57" s="44"/>
      <c r="L57" s="44"/>
      <c r="M57" s="44"/>
      <c r="N57" s="44"/>
      <c r="O57" s="44"/>
      <c r="P57" s="44"/>
      <c r="Q57" s="44"/>
      <c r="R57" s="45"/>
      <c r="S57" s="380">
        <v>15</v>
      </c>
      <c r="T57" s="380"/>
      <c r="U57" s="380"/>
      <c r="V57" s="31"/>
      <c r="W57" s="44">
        <f>COUNTIFS(議事録兼フォロー表!$C:$C,DR情報_記入例!H57,議事録兼フォロー表!$AX:$AX,"バグ")</f>
        <v>0</v>
      </c>
      <c r="X57" s="140"/>
      <c r="Y57" s="289"/>
      <c r="Z57" s="289"/>
      <c r="AA57" s="289"/>
      <c r="AB57" s="35">
        <f ca="1">COUNTIFS(議事録兼フォロー表!$C:$D,DR情報_記入例!H57,議事録兼フォロー表!$AZ:$BA,DR情報_記入例!$AB$56,議事録兼フォロー表!$AX:$AY,INDEX(INDIRECT($H57),1))</f>
        <v>0</v>
      </c>
      <c r="AC57" s="140"/>
      <c r="AD57" s="35">
        <f ca="1">COUNTIFS(議事録兼フォロー表!$C:$D,DR情報_記入例!H57,議事録兼フォロー表!$AZ:$BA,DR情報_記入例!$AD$56,議事録兼フォロー表!$AX:$AY,INDEX(INDIRECT($H57),1))</f>
        <v>0</v>
      </c>
      <c r="AE57" s="140"/>
      <c r="AF57" s="35">
        <f ca="1">COUNTIFS(議事録兼フォロー表!$C:$D,DR情報_記入例!H57,議事録兼フォロー表!$AZ:$BA,DR情報_記入例!$AF$56,議事録兼フォロー表!$AX:$AY,INDEX(INDIRECT($H57),1))</f>
        <v>0</v>
      </c>
      <c r="AG57" s="140"/>
      <c r="AH57" s="35">
        <f ca="1">COUNTIFS(議事録兼フォロー表!$C:$D,DR情報_記入例!H57,議事録兼フォロー表!$AZ:$BA,DR情報_記入例!$AH$56,議事録兼フォロー表!$AX:$AY,INDEX(INDIRECT($H57),1))</f>
        <v>0</v>
      </c>
      <c r="AI57" s="140"/>
      <c r="AJ57" s="35">
        <f ca="1">COUNTIFS(議事録兼フォロー表!$C:$D,DR情報_記入例!H57,議事録兼フォロー表!$AZ:$BA,DR情報_記入例!$AJ$56,議事録兼フォロー表!$AX:$AY,INDEX(INDIRECT($H57),1))</f>
        <v>0</v>
      </c>
      <c r="AK57" s="140"/>
      <c r="AL57" s="31">
        <f ca="1">COUNTIFS(議事録兼フォロー表!$C:$D,DR情報_記入例!H57,議事録兼フォロー表!$AZ:$BA,DR情報_記入例!$AL$56,議事録兼フォロー表!$AX:$AY,INDEX(INDIRECT($H57),1))</f>
        <v>0</v>
      </c>
      <c r="AM57" s="140"/>
      <c r="AN57" s="31">
        <f ca="1">COUNTIFS(議事録兼フォロー表!$C:$D,DR情報_記入例!H57,議事録兼フォロー表!$AZ:$BA,DR情報_記入例!$AN$56,議事録兼フォロー表!$AX:$AY,INDEX(INDIRECT($H57),1))</f>
        <v>0</v>
      </c>
      <c r="AO57" s="137"/>
      <c r="AP57" s="8"/>
    </row>
    <row r="58" spans="2:42" ht="12" customHeight="1">
      <c r="B58" s="377"/>
      <c r="C58" s="64"/>
      <c r="D58" s="65"/>
      <c r="E58" s="65"/>
      <c r="F58" s="65"/>
      <c r="G58" s="66"/>
      <c r="H58" s="50" t="s">
        <v>76</v>
      </c>
      <c r="I58" s="35"/>
      <c r="J58" s="35"/>
      <c r="K58" s="35"/>
      <c r="L58" s="35"/>
      <c r="M58" s="35"/>
      <c r="N58" s="35"/>
      <c r="O58" s="35"/>
      <c r="P58" s="35"/>
      <c r="Q58" s="35"/>
      <c r="R58" s="46"/>
      <c r="S58" s="291">
        <v>16</v>
      </c>
      <c r="T58" s="291"/>
      <c r="U58" s="291"/>
      <c r="V58" s="31"/>
      <c r="W58" s="81">
        <f>COUNTIFS(議事録兼フォロー表!$C:$C,DR情報_記入例!H58,議事録兼フォロー表!$AX:$AX,"バグ")</f>
        <v>0</v>
      </c>
      <c r="X58" s="140"/>
      <c r="Y58" s="289"/>
      <c r="Z58" s="289"/>
      <c r="AA58" s="289"/>
      <c r="AB58" s="35">
        <f ca="1">COUNTIFS(議事録兼フォロー表!$C:$D,DR情報_記入例!H58,議事録兼フォロー表!$AZ:$BA,DR情報_記入例!$AB$56,議事録兼フォロー表!$AX:$AY,INDEX(INDIRECT($H58),1))</f>
        <v>0</v>
      </c>
      <c r="AC58" s="140"/>
      <c r="AD58" s="35">
        <f ca="1">COUNTIFS(議事録兼フォロー表!$C:$D,DR情報_記入例!H58,議事録兼フォロー表!$AZ:$BA,DR情報_記入例!$AD$56,議事録兼フォロー表!$AX:$AY,INDEX(INDIRECT($H58),1))</f>
        <v>0</v>
      </c>
      <c r="AE58" s="140"/>
      <c r="AF58" s="35">
        <f ca="1">COUNTIFS(議事録兼フォロー表!$C:$D,DR情報_記入例!H58,議事録兼フォロー表!$AZ:$BA,DR情報_記入例!$AF$56,議事録兼フォロー表!$AX:$AY,INDEX(INDIRECT($H58),1))</f>
        <v>0</v>
      </c>
      <c r="AG58" s="140"/>
      <c r="AH58" s="35">
        <f ca="1">COUNTIFS(議事録兼フォロー表!$C:$D,DR情報_記入例!H58,議事録兼フォロー表!$AZ:$BA,DR情報_記入例!$AH$56,議事録兼フォロー表!$AX:$AY,INDEX(INDIRECT($H58),1))</f>
        <v>0</v>
      </c>
      <c r="AI58" s="140"/>
      <c r="AJ58" s="35">
        <f ca="1">COUNTIFS(議事録兼フォロー表!$C:$D,DR情報_記入例!H58,議事録兼フォロー表!$AZ:$BA,DR情報_記入例!$AJ$56,議事録兼フォロー表!$AX:$AY,INDEX(INDIRECT($H58),1))</f>
        <v>0</v>
      </c>
      <c r="AK58" s="140"/>
      <c r="AL58" s="31">
        <f ca="1">COUNTIFS(議事録兼フォロー表!$C:$D,DR情報_記入例!H58,議事録兼フォロー表!$AZ:$BA,DR情報_記入例!$AL$56,議事録兼フォロー表!$AX:$AY,INDEX(INDIRECT($H58),1))</f>
        <v>0</v>
      </c>
      <c r="AM58" s="140"/>
      <c r="AN58" s="31">
        <f ca="1">COUNTIFS(議事録兼フォロー表!$C:$D,DR情報_記入例!H58,議事録兼フォロー表!$AZ:$BA,DR情報_記入例!$AN$56,議事録兼フォロー表!$AX:$AY,INDEX(INDIRECT($H58),1))</f>
        <v>0</v>
      </c>
      <c r="AO58" s="137"/>
      <c r="AP58" s="8"/>
    </row>
    <row r="59" spans="2:42" ht="12" customHeight="1">
      <c r="B59" s="377"/>
      <c r="C59" s="67" t="s">
        <v>77</v>
      </c>
      <c r="D59" s="68"/>
      <c r="E59" s="68"/>
      <c r="F59" s="68"/>
      <c r="G59" s="69"/>
      <c r="H59" s="50" t="s">
        <v>78</v>
      </c>
      <c r="I59" s="35"/>
      <c r="J59" s="35"/>
      <c r="K59" s="35"/>
      <c r="L59" s="35"/>
      <c r="M59" s="35"/>
      <c r="N59" s="35"/>
      <c r="O59" s="35"/>
      <c r="P59" s="35"/>
      <c r="Q59" s="35"/>
      <c r="R59" s="46"/>
      <c r="S59" s="291">
        <v>21</v>
      </c>
      <c r="T59" s="291"/>
      <c r="U59" s="291"/>
      <c r="V59" s="289"/>
      <c r="W59" s="289"/>
      <c r="X59" s="289"/>
      <c r="Y59" s="31"/>
      <c r="Z59" s="35">
        <f>COUNTIFS(議事録兼フォロー表!$C:$C,DR情報_記入例!H59,議事録兼フォロー表!$AX:$AX,"変更")</f>
        <v>0</v>
      </c>
      <c r="AA59" s="140"/>
      <c r="AB59" s="35">
        <f ca="1">COUNTIFS(議事録兼フォロー表!$C:$D,DR情報_記入例!H59,議事録兼フォロー表!$AZ:$BA,DR情報_記入例!$AB$56,議事録兼フォロー表!$AX:$AY,INDEX(INDIRECT($H59),1))</f>
        <v>0</v>
      </c>
      <c r="AC59" s="140"/>
      <c r="AD59" s="35">
        <f ca="1">COUNTIFS(議事録兼フォロー表!$C:$D,DR情報_記入例!H59,議事録兼フォロー表!$AZ:$BA,DR情報_記入例!$AD$56,議事録兼フォロー表!$AX:$AY,INDEX(INDIRECT($H59),1))</f>
        <v>0</v>
      </c>
      <c r="AE59" s="140"/>
      <c r="AF59" s="35">
        <f ca="1">COUNTIFS(議事録兼フォロー表!$C:$D,DR情報_記入例!H59,議事録兼フォロー表!$AZ:$BA,DR情報_記入例!$AF$56,議事録兼フォロー表!$AX:$AY,INDEX(INDIRECT($H59),1))</f>
        <v>0</v>
      </c>
      <c r="AG59" s="140"/>
      <c r="AH59" s="35">
        <f ca="1">COUNTIFS(議事録兼フォロー表!$C:$D,DR情報_記入例!H59,議事録兼フォロー表!$AZ:$BA,DR情報_記入例!$AH$56,議事録兼フォロー表!$AX:$AY,INDEX(INDIRECT($H59),1))</f>
        <v>0</v>
      </c>
      <c r="AI59" s="140"/>
      <c r="AJ59" s="35">
        <f ca="1">COUNTIFS(議事録兼フォロー表!$C:$D,DR情報_記入例!H59,議事録兼フォロー表!$AZ:$BA,DR情報_記入例!$AJ$56,議事録兼フォロー表!$AX:$AY,INDEX(INDIRECT($H59),1))</f>
        <v>0</v>
      </c>
      <c r="AK59" s="140"/>
      <c r="AL59" s="31">
        <f ca="1">COUNTIFS(議事録兼フォロー表!$C:$D,DR情報_記入例!H59,議事録兼フォロー表!$AZ:$BA,DR情報_記入例!$AL$56,議事録兼フォロー表!$AX:$AY,INDEX(INDIRECT($H59),1))</f>
        <v>0</v>
      </c>
      <c r="AM59" s="140"/>
      <c r="AN59" s="31">
        <f ca="1">COUNTIFS(議事録兼フォロー表!$C:$D,DR情報_記入例!H59,議事録兼フォロー表!$AZ:$BA,DR情報_記入例!$AN$56,議事録兼フォロー表!$AX:$AY,INDEX(INDIRECT($H59),1))</f>
        <v>0</v>
      </c>
      <c r="AO59" s="137"/>
      <c r="AP59" s="8"/>
    </row>
    <row r="60" spans="2:42" ht="12" customHeight="1">
      <c r="B60" s="377"/>
      <c r="C60" s="70"/>
      <c r="D60" s="71"/>
      <c r="E60" s="71"/>
      <c r="F60" s="71"/>
      <c r="G60" s="72"/>
      <c r="H60" s="50" t="s">
        <v>79</v>
      </c>
      <c r="I60" s="35"/>
      <c r="J60" s="35"/>
      <c r="K60" s="35"/>
      <c r="L60" s="35"/>
      <c r="M60" s="35"/>
      <c r="N60" s="35"/>
      <c r="O60" s="35"/>
      <c r="P60" s="35"/>
      <c r="Q60" s="35"/>
      <c r="R60" s="46"/>
      <c r="S60" s="291">
        <v>22</v>
      </c>
      <c r="T60" s="291"/>
      <c r="U60" s="291"/>
      <c r="V60" s="292"/>
      <c r="W60" s="292"/>
      <c r="X60" s="292"/>
      <c r="Y60" s="31"/>
      <c r="Z60" s="35">
        <f>COUNTIFS(議事録兼フォロー表!$C:$C,DR情報_記入例!H60,議事録兼フォロー表!$AX:$AX,"変更")</f>
        <v>0</v>
      </c>
      <c r="AA60" s="140"/>
      <c r="AB60" s="35">
        <f ca="1">COUNTIFS(議事録兼フォロー表!$C:$D,DR情報_記入例!H60,議事録兼フォロー表!$AZ:$BA,DR情報_記入例!$AB$56,議事録兼フォロー表!$AX:$AY,INDEX(INDIRECT($H60),1))</f>
        <v>0</v>
      </c>
      <c r="AC60" s="140"/>
      <c r="AD60" s="35">
        <f ca="1">COUNTIFS(議事録兼フォロー表!$C:$D,DR情報_記入例!H60,議事録兼フォロー表!$AZ:$BA,DR情報_記入例!$AD$56,議事録兼フォロー表!$AX:$AY,INDEX(INDIRECT($H60),1))</f>
        <v>0</v>
      </c>
      <c r="AE60" s="140"/>
      <c r="AF60" s="35">
        <f ca="1">COUNTIFS(議事録兼フォロー表!$C:$D,DR情報_記入例!H60,議事録兼フォロー表!$AZ:$BA,DR情報_記入例!$AF$56,議事録兼フォロー表!$AX:$AY,INDEX(INDIRECT($H60),1))</f>
        <v>0</v>
      </c>
      <c r="AG60" s="140"/>
      <c r="AH60" s="35">
        <f ca="1">COUNTIFS(議事録兼フォロー表!$C:$D,DR情報_記入例!H60,議事録兼フォロー表!$AZ:$BA,DR情報_記入例!$AH$56,議事録兼フォロー表!$AX:$AY,INDEX(INDIRECT($H60),1))</f>
        <v>0</v>
      </c>
      <c r="AI60" s="140"/>
      <c r="AJ60" s="35">
        <f ca="1">COUNTIFS(議事録兼フォロー表!$C:$D,DR情報_記入例!H60,議事録兼フォロー表!$AZ:$BA,DR情報_記入例!$AJ$56,議事録兼フォロー表!$AX:$AY,INDEX(INDIRECT($H60),1))</f>
        <v>0</v>
      </c>
      <c r="AK60" s="140"/>
      <c r="AL60" s="31">
        <f ca="1">COUNTIFS(議事録兼フォロー表!$C:$D,DR情報_記入例!H60,議事録兼フォロー表!$AZ:$BA,DR情報_記入例!$AL$56,議事録兼フォロー表!$AX:$AY,INDEX(INDIRECT($H60),1))</f>
        <v>0</v>
      </c>
      <c r="AM60" s="140"/>
      <c r="AN60" s="31">
        <f ca="1">COUNTIFS(議事録兼フォロー表!$C:$D,DR情報_記入例!H60,議事録兼フォロー表!$AZ:$BA,DR情報_記入例!$AN$56,議事録兼フォロー表!$AX:$AY,INDEX(INDIRECT($H60),1))</f>
        <v>0</v>
      </c>
      <c r="AO60" s="137"/>
      <c r="AP60" s="8"/>
    </row>
    <row r="61" spans="2:42" ht="12" customHeight="1">
      <c r="B61" s="377"/>
      <c r="C61" s="70"/>
      <c r="D61" s="71"/>
      <c r="E61" s="71"/>
      <c r="F61" s="71"/>
      <c r="G61" s="72"/>
      <c r="H61" s="50" t="s">
        <v>80</v>
      </c>
      <c r="I61" s="35"/>
      <c r="J61" s="35"/>
      <c r="K61" s="35"/>
      <c r="L61" s="35"/>
      <c r="M61" s="35"/>
      <c r="N61" s="35"/>
      <c r="O61" s="35"/>
      <c r="P61" s="35"/>
      <c r="Q61" s="35"/>
      <c r="R61" s="46"/>
      <c r="S61" s="291">
        <v>23</v>
      </c>
      <c r="T61" s="291"/>
      <c r="U61" s="291"/>
      <c r="V61" s="82"/>
      <c r="W61" s="81">
        <f>COUNTIFS(議事録兼フォロー表!$C:$C,DR情報_記入例!H61,議事録兼フォロー表!$AX:$AX,"バグ")</f>
        <v>0</v>
      </c>
      <c r="X61" s="140"/>
      <c r="Y61" s="289"/>
      <c r="Z61" s="289"/>
      <c r="AA61" s="289"/>
      <c r="AB61" s="35">
        <f ca="1">COUNTIFS(議事録兼フォロー表!$C:$D,DR情報_記入例!H61,議事録兼フォロー表!$AZ:$BA,DR情報_記入例!$AB$56,議事録兼フォロー表!$AX:$AY,INDEX(INDIRECT($H61),1))</f>
        <v>0</v>
      </c>
      <c r="AC61" s="140"/>
      <c r="AD61" s="35">
        <f ca="1">COUNTIFS(議事録兼フォロー表!$C:$D,DR情報_記入例!H61,議事録兼フォロー表!$AZ:$BA,DR情報_記入例!$AD$56,議事録兼フォロー表!$AX:$AY,INDEX(INDIRECT($H61),1))</f>
        <v>0</v>
      </c>
      <c r="AE61" s="140"/>
      <c r="AF61" s="35">
        <f ca="1">COUNTIFS(議事録兼フォロー表!$C:$D,DR情報_記入例!H61,議事録兼フォロー表!$AZ:$BA,DR情報_記入例!$AF$56,議事録兼フォロー表!$AX:$AY,INDEX(INDIRECT($H61),1))</f>
        <v>0</v>
      </c>
      <c r="AG61" s="140"/>
      <c r="AH61" s="35">
        <f ca="1">COUNTIFS(議事録兼フォロー表!$C:$D,DR情報_記入例!H61,議事録兼フォロー表!$AZ:$BA,DR情報_記入例!$AH$56,議事録兼フォロー表!$AX:$AY,INDEX(INDIRECT($H61),1))</f>
        <v>0</v>
      </c>
      <c r="AI61" s="140"/>
      <c r="AJ61" s="35">
        <f ca="1">COUNTIFS(議事録兼フォロー表!$C:$D,DR情報_記入例!H61,議事録兼フォロー表!$AZ:$BA,DR情報_記入例!$AJ$56,議事録兼フォロー表!$AX:$AY,INDEX(INDIRECT($H61),1))</f>
        <v>0</v>
      </c>
      <c r="AK61" s="140"/>
      <c r="AL61" s="31">
        <f ca="1">COUNTIFS(議事録兼フォロー表!$C:$D,DR情報_記入例!H61,議事録兼フォロー表!$AZ:$BA,DR情報_記入例!$AL$56,議事録兼フォロー表!$AX:$AY,INDEX(INDIRECT($H61),1))</f>
        <v>0</v>
      </c>
      <c r="AM61" s="140"/>
      <c r="AN61" s="31">
        <f ca="1">COUNTIFS(議事録兼フォロー表!$C:$D,DR情報_記入例!H61,議事録兼フォロー表!$AZ:$BA,DR情報_記入例!$AN$56,議事録兼フォロー表!$AX:$AY,INDEX(INDIRECT($H61),1))</f>
        <v>0</v>
      </c>
      <c r="AO61" s="137"/>
      <c r="AP61" s="8"/>
    </row>
    <row r="62" spans="2:42" ht="12" customHeight="1">
      <c r="B62" s="377"/>
      <c r="C62" s="70"/>
      <c r="D62" s="71"/>
      <c r="E62" s="71"/>
      <c r="F62" s="71"/>
      <c r="G62" s="72"/>
      <c r="H62" s="50" t="s">
        <v>81</v>
      </c>
      <c r="I62" s="35"/>
      <c r="J62" s="35"/>
      <c r="K62" s="35"/>
      <c r="L62" s="35"/>
      <c r="M62" s="35"/>
      <c r="N62" s="35"/>
      <c r="O62" s="35"/>
      <c r="P62" s="35"/>
      <c r="Q62" s="35"/>
      <c r="R62" s="46"/>
      <c r="S62" s="358" t="s">
        <v>82</v>
      </c>
      <c r="T62" s="291"/>
      <c r="U62" s="291"/>
      <c r="V62" s="289"/>
      <c r="W62" s="289"/>
      <c r="X62" s="289"/>
      <c r="Y62" s="31"/>
      <c r="Z62" s="35">
        <f>COUNTIFS(議事録兼フォロー表!$C:$C,DR情報_記入例!H62,議事録兼フォロー表!$AX:$AX,"変更")</f>
        <v>0</v>
      </c>
      <c r="AA62" s="140"/>
      <c r="AB62" s="35">
        <f ca="1">COUNTIFS(議事録兼フォロー表!$C:$D,DR情報_記入例!H62,議事録兼フォロー表!$AZ:$BA,DR情報_記入例!$AB$56,議事録兼フォロー表!$AX:$AY,INDEX(INDIRECT($H62),1))</f>
        <v>0</v>
      </c>
      <c r="AC62" s="140"/>
      <c r="AD62" s="35">
        <f ca="1">COUNTIFS(議事録兼フォロー表!$C:$D,DR情報_記入例!H62,議事録兼フォロー表!$AZ:$BA,DR情報_記入例!$AD$56,議事録兼フォロー表!$AX:$AY,INDEX(INDIRECT($H62),1))</f>
        <v>0</v>
      </c>
      <c r="AE62" s="140"/>
      <c r="AF62" s="35">
        <f ca="1">COUNTIFS(議事録兼フォロー表!$C:$D,DR情報_記入例!H62,議事録兼フォロー表!$AZ:$BA,DR情報_記入例!$AF$56,議事録兼フォロー表!$AX:$AY,INDEX(INDIRECT($H62),1))</f>
        <v>0</v>
      </c>
      <c r="AG62" s="140"/>
      <c r="AH62" s="35">
        <f ca="1">COUNTIFS(議事録兼フォロー表!$C:$D,DR情報_記入例!H62,議事録兼フォロー表!$AZ:$BA,DR情報_記入例!$AH$56,議事録兼フォロー表!$AX:$AY,INDEX(INDIRECT($H62),1))</f>
        <v>0</v>
      </c>
      <c r="AI62" s="140"/>
      <c r="AJ62" s="35">
        <f ca="1">COUNTIFS(議事録兼フォロー表!$C:$D,DR情報_記入例!H62,議事録兼フォロー表!$AZ:$BA,DR情報_記入例!$AJ$56,議事録兼フォロー表!$AX:$AY,INDEX(INDIRECT($H62),1))</f>
        <v>0</v>
      </c>
      <c r="AK62" s="140"/>
      <c r="AL62" s="31">
        <f ca="1">COUNTIFS(議事録兼フォロー表!$C:$D,DR情報_記入例!H62,議事録兼フォロー表!$AZ:$BA,DR情報_記入例!$AL$56,議事録兼フォロー表!$AX:$AY,INDEX(INDIRECT($H62),1))</f>
        <v>0</v>
      </c>
      <c r="AM62" s="140"/>
      <c r="AN62" s="31">
        <f ca="1">COUNTIFS(議事録兼フォロー表!$C:$D,DR情報_記入例!H62,議事録兼フォロー表!$AZ:$BA,DR情報_記入例!$AN$56,議事録兼フォロー表!$AX:$AY,INDEX(INDIRECT($H62),1))</f>
        <v>0</v>
      </c>
      <c r="AO62" s="137"/>
      <c r="AP62" s="8"/>
    </row>
    <row r="63" spans="2:42" ht="12" customHeight="1">
      <c r="B63" s="377"/>
      <c r="C63" s="70"/>
      <c r="D63" s="71"/>
      <c r="E63" s="71"/>
      <c r="F63" s="71"/>
      <c r="G63" s="72"/>
      <c r="H63" s="50" t="s">
        <v>83</v>
      </c>
      <c r="I63" s="35"/>
      <c r="J63" s="35"/>
      <c r="K63" s="35"/>
      <c r="L63" s="35"/>
      <c r="M63" s="35"/>
      <c r="N63" s="35"/>
      <c r="O63" s="35"/>
      <c r="P63" s="35"/>
      <c r="Q63" s="35"/>
      <c r="R63" s="46"/>
      <c r="S63" s="358" t="s">
        <v>84</v>
      </c>
      <c r="T63" s="291"/>
      <c r="U63" s="291"/>
      <c r="V63" s="289"/>
      <c r="W63" s="289"/>
      <c r="X63" s="289"/>
      <c r="Y63" s="31"/>
      <c r="Z63" s="35">
        <f>COUNTIFS(議事録兼フォロー表!$C:$C,DR情報_記入例!H63,議事録兼フォロー表!$AX:$AX,"変更")</f>
        <v>0</v>
      </c>
      <c r="AA63" s="140"/>
      <c r="AB63" s="35">
        <f ca="1">COUNTIFS(議事録兼フォロー表!$C:$D,DR情報_記入例!H63,議事録兼フォロー表!$AZ:$BA,DR情報_記入例!$AB$56,議事録兼フォロー表!$AX:$AY,INDEX(INDIRECT($H63),1))</f>
        <v>0</v>
      </c>
      <c r="AC63" s="140"/>
      <c r="AD63" s="35">
        <f ca="1">COUNTIFS(議事録兼フォロー表!$C:$D,DR情報_記入例!H63,議事録兼フォロー表!$AZ:$BA,DR情報_記入例!$AD$56,議事録兼フォロー表!$AX:$AY,INDEX(INDIRECT($H63),1))</f>
        <v>0</v>
      </c>
      <c r="AE63" s="140"/>
      <c r="AF63" s="35">
        <f ca="1">COUNTIFS(議事録兼フォロー表!$C:$D,DR情報_記入例!H63,議事録兼フォロー表!$AZ:$BA,DR情報_記入例!$AF$56,議事録兼フォロー表!$AX:$AY,INDEX(INDIRECT($H63),1))</f>
        <v>0</v>
      </c>
      <c r="AG63" s="140"/>
      <c r="AH63" s="35">
        <f ca="1">COUNTIFS(議事録兼フォロー表!$C:$D,DR情報_記入例!H63,議事録兼フォロー表!$AZ:$BA,DR情報_記入例!$AH$56,議事録兼フォロー表!$AX:$AY,INDEX(INDIRECT($H63),1))</f>
        <v>0</v>
      </c>
      <c r="AI63" s="140"/>
      <c r="AJ63" s="35">
        <f ca="1">COUNTIFS(議事録兼フォロー表!$C:$D,DR情報_記入例!H63,議事録兼フォロー表!$AZ:$BA,DR情報_記入例!$AJ$56,議事録兼フォロー表!$AX:$AY,INDEX(INDIRECT($H63),1))</f>
        <v>0</v>
      </c>
      <c r="AK63" s="140"/>
      <c r="AL63" s="31">
        <f ca="1">COUNTIFS(議事録兼フォロー表!$C:$D,DR情報_記入例!H63,議事録兼フォロー表!$AZ:$BA,DR情報_記入例!$AL$56,議事録兼フォロー表!$AX:$AY,INDEX(INDIRECT($H63),1))</f>
        <v>0</v>
      </c>
      <c r="AM63" s="140"/>
      <c r="AN63" s="31">
        <f ca="1">COUNTIFS(議事録兼フォロー表!$C:$D,DR情報_記入例!H63,議事録兼フォロー表!$AZ:$BA,DR情報_記入例!$AN$56,議事録兼フォロー表!$AX:$AY,INDEX(INDIRECT($H63),1))</f>
        <v>0</v>
      </c>
      <c r="AO63" s="137"/>
      <c r="AP63" s="8"/>
    </row>
    <row r="64" spans="2:42" ht="12" customHeight="1">
      <c r="B64" s="377"/>
      <c r="C64" s="70"/>
      <c r="D64" s="71"/>
      <c r="E64" s="71"/>
      <c r="F64" s="71"/>
      <c r="G64" s="72"/>
      <c r="H64" s="50" t="s">
        <v>85</v>
      </c>
      <c r="I64" s="35"/>
      <c r="J64" s="35"/>
      <c r="K64" s="35"/>
      <c r="L64" s="35"/>
      <c r="M64" s="35"/>
      <c r="N64" s="35"/>
      <c r="O64" s="35"/>
      <c r="P64" s="35"/>
      <c r="Q64" s="35"/>
      <c r="R64" s="46"/>
      <c r="S64" s="358" t="s">
        <v>86</v>
      </c>
      <c r="T64" s="291"/>
      <c r="U64" s="291"/>
      <c r="V64" s="289"/>
      <c r="W64" s="289"/>
      <c r="X64" s="289"/>
      <c r="Y64" s="31"/>
      <c r="Z64" s="35">
        <f>COUNTIFS(議事録兼フォロー表!$C:$C,DR情報_記入例!H64,議事録兼フォロー表!$AX:$AX,"変更")</f>
        <v>0</v>
      </c>
      <c r="AA64" s="140"/>
      <c r="AB64" s="35">
        <f ca="1">COUNTIFS(議事録兼フォロー表!$C:$D,DR情報_記入例!H64,議事録兼フォロー表!$AZ:$BA,DR情報_記入例!$AB$56,議事録兼フォロー表!$AX:$AY,INDEX(INDIRECT($H64),1))</f>
        <v>0</v>
      </c>
      <c r="AC64" s="140"/>
      <c r="AD64" s="35">
        <f ca="1">COUNTIFS(議事録兼フォロー表!$C:$D,DR情報_記入例!H64,議事録兼フォロー表!$AZ:$BA,DR情報_記入例!$AD$56,議事録兼フォロー表!$AX:$AY,INDEX(INDIRECT($H64),1))</f>
        <v>0</v>
      </c>
      <c r="AE64" s="140"/>
      <c r="AF64" s="35">
        <f ca="1">COUNTIFS(議事録兼フォロー表!$C:$D,DR情報_記入例!H64,議事録兼フォロー表!$AZ:$BA,DR情報_記入例!$AF$56,議事録兼フォロー表!$AX:$AY,INDEX(INDIRECT($H64),1))</f>
        <v>0</v>
      </c>
      <c r="AG64" s="140"/>
      <c r="AH64" s="35">
        <f ca="1">COUNTIFS(議事録兼フォロー表!$C:$D,DR情報_記入例!H64,議事録兼フォロー表!$AZ:$BA,DR情報_記入例!$AH$56,議事録兼フォロー表!$AX:$AY,INDEX(INDIRECT($H64),1))</f>
        <v>0</v>
      </c>
      <c r="AI64" s="140"/>
      <c r="AJ64" s="35">
        <f ca="1">COUNTIFS(議事録兼フォロー表!$C:$D,DR情報_記入例!H64,議事録兼フォロー表!$AZ:$BA,DR情報_記入例!$AJ$56,議事録兼フォロー表!$AX:$AY,INDEX(INDIRECT($H64),1))</f>
        <v>0</v>
      </c>
      <c r="AK64" s="140"/>
      <c r="AL64" s="31">
        <f ca="1">COUNTIFS(議事録兼フォロー表!$C:$D,DR情報_記入例!H64,議事録兼フォロー表!$AZ:$BA,DR情報_記入例!$AL$56,議事録兼フォロー表!$AX:$AY,INDEX(INDIRECT($H64),1))</f>
        <v>0</v>
      </c>
      <c r="AM64" s="140"/>
      <c r="AN64" s="31">
        <f ca="1">COUNTIFS(議事録兼フォロー表!$C:$D,DR情報_記入例!H64,議事録兼フォロー表!$AZ:$BA,DR情報_記入例!$AN$56,議事録兼フォロー表!$AX:$AY,INDEX(INDIRECT($H64),1))</f>
        <v>0</v>
      </c>
      <c r="AO64" s="137"/>
      <c r="AP64" s="8"/>
    </row>
    <row r="65" spans="2:42" ht="12" customHeight="1">
      <c r="B65" s="377"/>
      <c r="C65" s="70"/>
      <c r="D65" s="71"/>
      <c r="E65" s="71"/>
      <c r="F65" s="71"/>
      <c r="G65" s="72"/>
      <c r="H65" s="50" t="s">
        <v>87</v>
      </c>
      <c r="I65" s="35"/>
      <c r="J65" s="35"/>
      <c r="K65" s="35"/>
      <c r="L65" s="35"/>
      <c r="M65" s="35"/>
      <c r="N65" s="35"/>
      <c r="O65" s="35"/>
      <c r="P65" s="35"/>
      <c r="Q65" s="35"/>
      <c r="R65" s="46"/>
      <c r="S65" s="358" t="s">
        <v>88</v>
      </c>
      <c r="T65" s="291"/>
      <c r="U65" s="291"/>
      <c r="V65" s="289"/>
      <c r="W65" s="289"/>
      <c r="X65" s="289"/>
      <c r="Y65" s="31"/>
      <c r="Z65" s="35">
        <f>COUNTIFS(議事録兼フォロー表!$C:$C,DR情報_記入例!H65,議事録兼フォロー表!$AX:$AX,"変更")</f>
        <v>0</v>
      </c>
      <c r="AA65" s="140"/>
      <c r="AB65" s="35">
        <f ca="1">COUNTIFS(議事録兼フォロー表!$C:$D,DR情報_記入例!H65,議事録兼フォロー表!$AZ:$BA,DR情報_記入例!$AB$56,議事録兼フォロー表!$AX:$AY,INDEX(INDIRECT($H65),1))</f>
        <v>0</v>
      </c>
      <c r="AC65" s="140"/>
      <c r="AD65" s="35">
        <f ca="1">COUNTIFS(議事録兼フォロー表!$C:$D,DR情報_記入例!H65,議事録兼フォロー表!$AZ:$BA,DR情報_記入例!$AD$56,議事録兼フォロー表!$AX:$AY,INDEX(INDIRECT($H65),1))</f>
        <v>0</v>
      </c>
      <c r="AE65" s="140"/>
      <c r="AF65" s="35">
        <f ca="1">COUNTIFS(議事録兼フォロー表!$C:$D,DR情報_記入例!H65,議事録兼フォロー表!$AZ:$BA,DR情報_記入例!$AF$56,議事録兼フォロー表!$AX:$AY,INDEX(INDIRECT($H65),1))</f>
        <v>0</v>
      </c>
      <c r="AG65" s="140"/>
      <c r="AH65" s="35">
        <f ca="1">COUNTIFS(議事録兼フォロー表!$C:$D,DR情報_記入例!H65,議事録兼フォロー表!$AZ:$BA,DR情報_記入例!$AH$56,議事録兼フォロー表!$AX:$AY,INDEX(INDIRECT($H65),1))</f>
        <v>0</v>
      </c>
      <c r="AI65" s="140"/>
      <c r="AJ65" s="35">
        <f ca="1">COUNTIFS(議事録兼フォロー表!$C:$D,DR情報_記入例!H65,議事録兼フォロー表!$AZ:$BA,DR情報_記入例!$AJ$56,議事録兼フォロー表!$AX:$AY,INDEX(INDIRECT($H65),1))</f>
        <v>0</v>
      </c>
      <c r="AK65" s="140"/>
      <c r="AL65" s="31">
        <f ca="1">COUNTIFS(議事録兼フォロー表!$C:$D,DR情報_記入例!H65,議事録兼フォロー表!$AZ:$BA,DR情報_記入例!$AL$56,議事録兼フォロー表!$AX:$AY,INDEX(INDIRECT($H65),1))</f>
        <v>0</v>
      </c>
      <c r="AM65" s="140"/>
      <c r="AN65" s="31">
        <f ca="1">COUNTIFS(議事録兼フォロー表!$C:$D,DR情報_記入例!H65,議事録兼フォロー表!$AZ:$BA,DR情報_記入例!$AN$56,議事録兼フォロー表!$AX:$AY,INDEX(INDIRECT($H65),1))</f>
        <v>0</v>
      </c>
      <c r="AO65" s="137"/>
      <c r="AP65" s="8"/>
    </row>
    <row r="66" spans="2:42" ht="12" customHeight="1">
      <c r="B66" s="377"/>
      <c r="C66" s="64"/>
      <c r="D66" s="65"/>
      <c r="E66" s="65"/>
      <c r="F66" s="65"/>
      <c r="G66" s="66"/>
      <c r="H66" s="50" t="s">
        <v>89</v>
      </c>
      <c r="I66" s="35"/>
      <c r="J66" s="35"/>
      <c r="K66" s="35"/>
      <c r="L66" s="35"/>
      <c r="M66" s="35"/>
      <c r="N66" s="35"/>
      <c r="O66" s="35"/>
      <c r="P66" s="35"/>
      <c r="Q66" s="35"/>
      <c r="R66" s="46"/>
      <c r="S66" s="291">
        <v>25</v>
      </c>
      <c r="T66" s="291"/>
      <c r="U66" s="291"/>
      <c r="V66" s="289"/>
      <c r="W66" s="289"/>
      <c r="X66" s="289"/>
      <c r="Y66" s="31"/>
      <c r="Z66" s="35">
        <f>COUNTIFS(議事録兼フォロー表!$C:$C,DR情報_記入例!H66,議事録兼フォロー表!$AX:$AX,"変更")</f>
        <v>0</v>
      </c>
      <c r="AA66" s="140"/>
      <c r="AB66" s="35">
        <f ca="1">COUNTIFS(議事録兼フォロー表!$C:$D,DR情報_記入例!H66,議事録兼フォロー表!$AZ:$BA,DR情報_記入例!$AB$56,議事録兼フォロー表!$AX:$AY,INDEX(INDIRECT($H66),1))</f>
        <v>0</v>
      </c>
      <c r="AC66" s="140"/>
      <c r="AD66" s="35">
        <f ca="1">COUNTIFS(議事録兼フォロー表!$C:$D,DR情報_記入例!H66,議事録兼フォロー表!$AZ:$BA,DR情報_記入例!$AD$56,議事録兼フォロー表!$AX:$AY,INDEX(INDIRECT($H66),1))</f>
        <v>0</v>
      </c>
      <c r="AE66" s="140"/>
      <c r="AF66" s="35">
        <f ca="1">COUNTIFS(議事録兼フォロー表!$C:$D,DR情報_記入例!H66,議事録兼フォロー表!$AZ:$BA,DR情報_記入例!$AF$56,議事録兼フォロー表!$AX:$AY,INDEX(INDIRECT($H66),1))</f>
        <v>0</v>
      </c>
      <c r="AG66" s="140"/>
      <c r="AH66" s="35">
        <f ca="1">COUNTIFS(議事録兼フォロー表!$C:$D,DR情報_記入例!H66,議事録兼フォロー表!$AZ:$BA,DR情報_記入例!$AH$56,議事録兼フォロー表!$AX:$AY,INDEX(INDIRECT($H66),1))</f>
        <v>0</v>
      </c>
      <c r="AI66" s="140"/>
      <c r="AJ66" s="35">
        <f ca="1">COUNTIFS(議事録兼フォロー表!$C:$D,DR情報_記入例!H66,議事録兼フォロー表!$AZ:$BA,DR情報_記入例!$AJ$56,議事録兼フォロー表!$AX:$AY,INDEX(INDIRECT($H66),1))</f>
        <v>0</v>
      </c>
      <c r="AK66" s="140"/>
      <c r="AL66" s="31">
        <f ca="1">COUNTIFS(議事録兼フォロー表!$C:$D,DR情報_記入例!H66,議事録兼フォロー表!$AZ:$BA,DR情報_記入例!$AL$56,議事録兼フォロー表!$AX:$AY,INDEX(INDIRECT($H66),1))</f>
        <v>0</v>
      </c>
      <c r="AM66" s="140"/>
      <c r="AN66" s="31">
        <f ca="1">COUNTIFS(議事録兼フォロー表!$C:$D,DR情報_記入例!H66,議事録兼フォロー表!$AZ:$BA,DR情報_記入例!$AN$56,議事録兼フォロー表!$AX:$AY,INDEX(INDIRECT($H66),1))</f>
        <v>0</v>
      </c>
      <c r="AO66" s="137"/>
      <c r="AP66" s="8"/>
    </row>
    <row r="67" spans="2:42" ht="12" customHeight="1">
      <c r="B67" s="377"/>
      <c r="C67" s="67" t="s">
        <v>90</v>
      </c>
      <c r="D67" s="68"/>
      <c r="E67" s="68"/>
      <c r="F67" s="68"/>
      <c r="G67" s="69"/>
      <c r="H67" s="50" t="s">
        <v>91</v>
      </c>
      <c r="I67" s="35"/>
      <c r="J67" s="35"/>
      <c r="K67" s="35"/>
      <c r="L67" s="35"/>
      <c r="M67" s="35"/>
      <c r="N67" s="35"/>
      <c r="O67" s="35"/>
      <c r="P67" s="35"/>
      <c r="Q67" s="35"/>
      <c r="R67" s="46"/>
      <c r="S67" s="291">
        <v>31</v>
      </c>
      <c r="T67" s="291"/>
      <c r="U67" s="291"/>
      <c r="V67" s="292"/>
      <c r="W67" s="292"/>
      <c r="X67" s="292"/>
      <c r="Y67" s="31"/>
      <c r="Z67" s="35">
        <f>COUNTIFS(議事録兼フォロー表!$C:$C,DR情報_記入例!H67,議事録兼フォロー表!$AX:$AX,"変更")</f>
        <v>0</v>
      </c>
      <c r="AA67" s="140"/>
      <c r="AB67" s="35">
        <f ca="1">COUNTIFS(議事録兼フォロー表!$C:$D,DR情報_記入例!H67,議事録兼フォロー表!$AZ:$BA,DR情報_記入例!$AB$56,議事録兼フォロー表!$AX:$AY,INDEX(INDIRECT($H67),1))</f>
        <v>0</v>
      </c>
      <c r="AC67" s="140"/>
      <c r="AD67" s="35">
        <f ca="1">COUNTIFS(議事録兼フォロー表!$C:$D,DR情報_記入例!H67,議事録兼フォロー表!$AZ:$BA,DR情報_記入例!$AD$56,議事録兼フォロー表!$AX:$AY,INDEX(INDIRECT($H67),1))</f>
        <v>0</v>
      </c>
      <c r="AE67" s="140"/>
      <c r="AF67" s="35">
        <f ca="1">COUNTIFS(議事録兼フォロー表!$C:$D,DR情報_記入例!H67,議事録兼フォロー表!$AZ:$BA,DR情報_記入例!$AF$56,議事録兼フォロー表!$AX:$AY,INDEX(INDIRECT($H67),1))</f>
        <v>0</v>
      </c>
      <c r="AG67" s="140"/>
      <c r="AH67" s="35">
        <f ca="1">COUNTIFS(議事録兼フォロー表!$C:$D,DR情報_記入例!H67,議事録兼フォロー表!$AZ:$BA,DR情報_記入例!$AH$56,議事録兼フォロー表!$AX:$AY,INDEX(INDIRECT($H67),1))</f>
        <v>0</v>
      </c>
      <c r="AI67" s="140"/>
      <c r="AJ67" s="35">
        <f ca="1">COUNTIFS(議事録兼フォロー表!$C:$D,DR情報_記入例!H67,議事録兼フォロー表!$AZ:$BA,DR情報_記入例!$AJ$56,議事録兼フォロー表!$AX:$AY,INDEX(INDIRECT($H67),1))</f>
        <v>0</v>
      </c>
      <c r="AK67" s="140"/>
      <c r="AL67" s="31">
        <f ca="1">COUNTIFS(議事録兼フォロー表!$C:$D,DR情報_記入例!H67,議事録兼フォロー表!$AZ:$BA,DR情報_記入例!$AL$56,議事録兼フォロー表!$AX:$AY,INDEX(INDIRECT($H67),1))</f>
        <v>0</v>
      </c>
      <c r="AM67" s="140"/>
      <c r="AN67" s="31">
        <f ca="1">COUNTIFS(議事録兼フォロー表!$C:$D,DR情報_記入例!H67,議事録兼フォロー表!$AZ:$BA,DR情報_記入例!$AN$56,議事録兼フォロー表!$AX:$AY,INDEX(INDIRECT($H67),1))</f>
        <v>0</v>
      </c>
      <c r="AO67" s="137"/>
      <c r="AP67" s="8"/>
    </row>
    <row r="68" spans="2:42" ht="12" customHeight="1">
      <c r="B68" s="377"/>
      <c r="C68" s="70"/>
      <c r="D68" s="71"/>
      <c r="E68" s="71"/>
      <c r="F68" s="71"/>
      <c r="G68" s="72"/>
      <c r="H68" s="50" t="s">
        <v>92</v>
      </c>
      <c r="I68" s="35"/>
      <c r="J68" s="35"/>
      <c r="K68" s="35"/>
      <c r="L68" s="35"/>
      <c r="M68" s="35"/>
      <c r="N68" s="35"/>
      <c r="O68" s="35"/>
      <c r="P68" s="35"/>
      <c r="Q68" s="35"/>
      <c r="R68" s="46"/>
      <c r="S68" s="291">
        <v>32</v>
      </c>
      <c r="T68" s="291"/>
      <c r="U68" s="291"/>
      <c r="V68" s="82"/>
      <c r="W68" s="81">
        <f>COUNTIFS(議事録兼フォロー表!$C:$C,DR情報_記入例!H68,議事録兼フォロー表!$AX:$AX,"バグ")</f>
        <v>0</v>
      </c>
      <c r="X68" s="140"/>
      <c r="Y68" s="289"/>
      <c r="Z68" s="289"/>
      <c r="AA68" s="289"/>
      <c r="AB68" s="35">
        <f ca="1">COUNTIFS(議事録兼フォロー表!$C:$D,DR情報_記入例!H68,議事録兼フォロー表!$AZ:$BA,DR情報_記入例!$AB$56,議事録兼フォロー表!$AX:$AY,INDEX(INDIRECT($H68),1))</f>
        <v>0</v>
      </c>
      <c r="AC68" s="140"/>
      <c r="AD68" s="35">
        <f ca="1">COUNTIFS(議事録兼フォロー表!$C:$D,DR情報_記入例!H68,議事録兼フォロー表!$AZ:$BA,DR情報_記入例!$AD$56,議事録兼フォロー表!$AX:$AY,INDEX(INDIRECT($H68),1))</f>
        <v>0</v>
      </c>
      <c r="AE68" s="140"/>
      <c r="AF68" s="35">
        <f ca="1">COUNTIFS(議事録兼フォロー表!$C:$D,DR情報_記入例!H68,議事録兼フォロー表!$AZ:$BA,DR情報_記入例!$AF$56,議事録兼フォロー表!$AX:$AY,INDEX(INDIRECT($H68),1))</f>
        <v>0</v>
      </c>
      <c r="AG68" s="140"/>
      <c r="AH68" s="35">
        <f ca="1">COUNTIFS(議事録兼フォロー表!$C:$D,DR情報_記入例!H68,議事録兼フォロー表!$AZ:$BA,DR情報_記入例!$AH$56,議事録兼フォロー表!$AX:$AY,INDEX(INDIRECT($H68),1))</f>
        <v>0</v>
      </c>
      <c r="AI68" s="140"/>
      <c r="AJ68" s="35">
        <f ca="1">COUNTIFS(議事録兼フォロー表!$C:$D,DR情報_記入例!H68,議事録兼フォロー表!$AZ:$BA,DR情報_記入例!$AJ$56,議事録兼フォロー表!$AX:$AY,INDEX(INDIRECT($H68),1))</f>
        <v>0</v>
      </c>
      <c r="AK68" s="140"/>
      <c r="AL68" s="31">
        <f ca="1">COUNTIFS(議事録兼フォロー表!$C:$D,DR情報_記入例!H68,議事録兼フォロー表!$AZ:$BA,DR情報_記入例!$AL$56,議事録兼フォロー表!$AX:$AY,INDEX(INDIRECT($H68),1))</f>
        <v>0</v>
      </c>
      <c r="AM68" s="140"/>
      <c r="AN68" s="31">
        <f ca="1">COUNTIFS(議事録兼フォロー表!$C:$D,DR情報_記入例!H68,議事録兼フォロー表!$AZ:$BA,DR情報_記入例!$AN$56,議事録兼フォロー表!$AX:$AY,INDEX(INDIRECT($H68),1))</f>
        <v>0</v>
      </c>
      <c r="AO68" s="137"/>
      <c r="AP68" s="8"/>
    </row>
    <row r="69" spans="2:42" ht="12" customHeight="1">
      <c r="B69" s="377"/>
      <c r="C69" s="70"/>
      <c r="D69" s="71"/>
      <c r="E69" s="71"/>
      <c r="F69" s="71"/>
      <c r="G69" s="72"/>
      <c r="H69" s="50" t="s">
        <v>93</v>
      </c>
      <c r="I69" s="35"/>
      <c r="J69" s="35"/>
      <c r="K69" s="35"/>
      <c r="L69" s="35"/>
      <c r="M69" s="35"/>
      <c r="N69" s="35"/>
      <c r="O69" s="35"/>
      <c r="P69" s="35"/>
      <c r="Q69" s="35"/>
      <c r="R69" s="46"/>
      <c r="S69" s="349" t="s">
        <v>94</v>
      </c>
      <c r="T69" s="291"/>
      <c r="U69" s="291"/>
      <c r="V69" s="31"/>
      <c r="W69" s="35">
        <f>COUNTIFS(議事録兼フォロー表!$C:$C,DR情報_記入例!H69,議事録兼フォロー表!$AX:$AX,"バグ")</f>
        <v>0</v>
      </c>
      <c r="X69" s="140"/>
      <c r="Y69" s="289"/>
      <c r="Z69" s="289"/>
      <c r="AA69" s="289"/>
      <c r="AB69" s="35">
        <f ca="1">COUNTIFS(議事録兼フォロー表!$C:$D,DR情報_記入例!H69,議事録兼フォロー表!$AZ:$BA,DR情報_記入例!$AB$56,議事録兼フォロー表!$AX:$AY,INDEX(INDIRECT($H69),1))</f>
        <v>0</v>
      </c>
      <c r="AC69" s="140"/>
      <c r="AD69" s="35">
        <f ca="1">COUNTIFS(議事録兼フォロー表!$C:$D,DR情報_記入例!H69,議事録兼フォロー表!$AZ:$BA,DR情報_記入例!$AD$56,議事録兼フォロー表!$AX:$AY,INDEX(INDIRECT($H69),1))</f>
        <v>0</v>
      </c>
      <c r="AE69" s="140"/>
      <c r="AF69" s="35">
        <f ca="1">COUNTIFS(議事録兼フォロー表!$C:$D,DR情報_記入例!H69,議事録兼フォロー表!$AZ:$BA,DR情報_記入例!$AF$56,議事録兼フォロー表!$AX:$AY,INDEX(INDIRECT($H69),1))</f>
        <v>0</v>
      </c>
      <c r="AG69" s="140"/>
      <c r="AH69" s="35">
        <f ca="1">COUNTIFS(議事録兼フォロー表!$C:$D,DR情報_記入例!H69,議事録兼フォロー表!$AZ:$BA,DR情報_記入例!$AH$56,議事録兼フォロー表!$AX:$AY,INDEX(INDIRECT($H69),1))</f>
        <v>0</v>
      </c>
      <c r="AI69" s="140"/>
      <c r="AJ69" s="35">
        <f ca="1">COUNTIFS(議事録兼フォロー表!$C:$D,DR情報_記入例!H69,議事録兼フォロー表!$AZ:$BA,DR情報_記入例!$AJ$56,議事録兼フォロー表!$AX:$AY,INDEX(INDIRECT($H69),1))</f>
        <v>0</v>
      </c>
      <c r="AK69" s="140"/>
      <c r="AL69" s="31">
        <f ca="1">COUNTIFS(議事録兼フォロー表!$C:$D,DR情報_記入例!H69,議事録兼フォロー表!$AZ:$BA,DR情報_記入例!$AL$56,議事録兼フォロー表!$AX:$AY,INDEX(INDIRECT($H69),1))</f>
        <v>0</v>
      </c>
      <c r="AM69" s="140"/>
      <c r="AN69" s="31">
        <f ca="1">COUNTIFS(議事録兼フォロー表!$C:$D,DR情報_記入例!H69,議事録兼フォロー表!$AZ:$BA,DR情報_記入例!$AN$56,議事録兼フォロー表!$AX:$AY,INDEX(INDIRECT($H69),1))</f>
        <v>0</v>
      </c>
      <c r="AO69" s="137"/>
      <c r="AP69" s="8"/>
    </row>
    <row r="70" spans="2:42" ht="12" customHeight="1">
      <c r="B70" s="377"/>
      <c r="C70" s="70"/>
      <c r="D70" s="71"/>
      <c r="E70" s="71"/>
      <c r="F70" s="71"/>
      <c r="G70" s="72"/>
      <c r="H70" s="50" t="s">
        <v>95</v>
      </c>
      <c r="I70" s="35"/>
      <c r="J70" s="35"/>
      <c r="K70" s="35"/>
      <c r="L70" s="35"/>
      <c r="M70" s="35"/>
      <c r="N70" s="35"/>
      <c r="O70" s="35"/>
      <c r="P70" s="35"/>
      <c r="Q70" s="35"/>
      <c r="R70" s="46"/>
      <c r="S70" s="290" t="s">
        <v>96</v>
      </c>
      <c r="T70" s="291"/>
      <c r="U70" s="291"/>
      <c r="V70" s="31"/>
      <c r="W70" s="35">
        <f>COUNTIFS(議事録兼フォロー表!$C:$C,DR情報_記入例!H70,議事録兼フォロー表!$AX:$AX,"バグ")</f>
        <v>0</v>
      </c>
      <c r="X70" s="140"/>
      <c r="Y70" s="289"/>
      <c r="Z70" s="289"/>
      <c r="AA70" s="289"/>
      <c r="AB70" s="35">
        <f ca="1">COUNTIFS(議事録兼フォロー表!$C:$D,DR情報_記入例!H70,議事録兼フォロー表!$AZ:$BA,DR情報_記入例!$AB$56,議事録兼フォロー表!$AX:$AY,INDEX(INDIRECT($H70),1))</f>
        <v>0</v>
      </c>
      <c r="AC70" s="140"/>
      <c r="AD70" s="35">
        <f ca="1">COUNTIFS(議事録兼フォロー表!$C:$D,DR情報_記入例!H70,議事録兼フォロー表!$AZ:$BA,DR情報_記入例!$AD$56,議事録兼フォロー表!$AX:$AY,INDEX(INDIRECT($H70),1))</f>
        <v>0</v>
      </c>
      <c r="AE70" s="140"/>
      <c r="AF70" s="35">
        <f ca="1">COUNTIFS(議事録兼フォロー表!$C:$D,DR情報_記入例!H70,議事録兼フォロー表!$AZ:$BA,DR情報_記入例!$AF$56,議事録兼フォロー表!$AX:$AY,INDEX(INDIRECT($H70),1))</f>
        <v>0</v>
      </c>
      <c r="AG70" s="140"/>
      <c r="AH70" s="35">
        <f ca="1">COUNTIFS(議事録兼フォロー表!$C:$D,DR情報_記入例!H70,議事録兼フォロー表!$AZ:$BA,DR情報_記入例!$AH$56,議事録兼フォロー表!$AX:$AY,INDEX(INDIRECT($H70),1))</f>
        <v>0</v>
      </c>
      <c r="AI70" s="140"/>
      <c r="AJ70" s="35">
        <f ca="1">COUNTIFS(議事録兼フォロー表!$C:$D,DR情報_記入例!H70,議事録兼フォロー表!$AZ:$BA,DR情報_記入例!$AJ$56,議事録兼フォロー表!$AX:$AY,INDEX(INDIRECT($H70),1))</f>
        <v>0</v>
      </c>
      <c r="AK70" s="140"/>
      <c r="AL70" s="31">
        <f ca="1">COUNTIFS(議事録兼フォロー表!$C:$D,DR情報_記入例!H70,議事録兼フォロー表!$AZ:$BA,DR情報_記入例!$AL$56,議事録兼フォロー表!$AX:$AY,INDEX(INDIRECT($H70),1))</f>
        <v>0</v>
      </c>
      <c r="AM70" s="140"/>
      <c r="AN70" s="31">
        <f ca="1">COUNTIFS(議事録兼フォロー表!$C:$D,DR情報_記入例!H70,議事録兼フォロー表!$AZ:$BA,DR情報_記入例!$AN$56,議事録兼フォロー表!$AX:$AY,INDEX(INDIRECT($H70),1))</f>
        <v>0</v>
      </c>
      <c r="AO70" s="137"/>
      <c r="AP70" s="8"/>
    </row>
    <row r="71" spans="2:42" ht="12" customHeight="1">
      <c r="B71" s="377"/>
      <c r="C71" s="70"/>
      <c r="D71" s="71"/>
      <c r="E71" s="71"/>
      <c r="F71" s="71"/>
      <c r="G71" s="72"/>
      <c r="H71" s="50" t="s">
        <v>97</v>
      </c>
      <c r="I71" s="35"/>
      <c r="J71" s="35"/>
      <c r="K71" s="35"/>
      <c r="L71" s="35"/>
      <c r="M71" s="35"/>
      <c r="N71" s="35"/>
      <c r="O71" s="35"/>
      <c r="P71" s="35"/>
      <c r="Q71" s="35"/>
      <c r="R71" s="46"/>
      <c r="S71" s="291">
        <v>34</v>
      </c>
      <c r="T71" s="291"/>
      <c r="U71" s="291"/>
      <c r="V71" s="31"/>
      <c r="W71" s="81">
        <f>COUNTIFS(議事録兼フォロー表!$C:$C,DR情報_記入例!H71,議事録兼フォロー表!$AX:$AX,"バグ")</f>
        <v>0</v>
      </c>
      <c r="X71" s="140"/>
      <c r="Y71" s="289"/>
      <c r="Z71" s="289"/>
      <c r="AA71" s="289"/>
      <c r="AB71" s="35">
        <f ca="1">COUNTIFS(議事録兼フォロー表!$C:$D,DR情報_記入例!H71,議事録兼フォロー表!$AZ:$BA,DR情報_記入例!$AB$56,議事録兼フォロー表!$AX:$AY,INDEX(INDIRECT($H71),1))</f>
        <v>0</v>
      </c>
      <c r="AC71" s="140"/>
      <c r="AD71" s="35">
        <f ca="1">COUNTIFS(議事録兼フォロー表!$C:$D,DR情報_記入例!H71,議事録兼フォロー表!$AZ:$BA,DR情報_記入例!$AD$56,議事録兼フォロー表!$AX:$AY,INDEX(INDIRECT($H71),1))</f>
        <v>0</v>
      </c>
      <c r="AE71" s="140"/>
      <c r="AF71" s="35">
        <f ca="1">COUNTIFS(議事録兼フォロー表!$C:$D,DR情報_記入例!H71,議事録兼フォロー表!$AZ:$BA,DR情報_記入例!$AF$56,議事録兼フォロー表!$AX:$AY,INDEX(INDIRECT($H71),1))</f>
        <v>0</v>
      </c>
      <c r="AG71" s="140"/>
      <c r="AH71" s="35">
        <f ca="1">COUNTIFS(議事録兼フォロー表!$C:$D,DR情報_記入例!H71,議事録兼フォロー表!$AZ:$BA,DR情報_記入例!$AH$56,議事録兼フォロー表!$AX:$AY,INDEX(INDIRECT($H71),1))</f>
        <v>0</v>
      </c>
      <c r="AI71" s="140"/>
      <c r="AJ71" s="35">
        <f ca="1">COUNTIFS(議事録兼フォロー表!$C:$D,DR情報_記入例!H71,議事録兼フォロー表!$AZ:$BA,DR情報_記入例!$AJ$56,議事録兼フォロー表!$AX:$AY,INDEX(INDIRECT($H71),1))</f>
        <v>0</v>
      </c>
      <c r="AK71" s="140"/>
      <c r="AL71" s="31">
        <f ca="1">COUNTIFS(議事録兼フォロー表!$C:$D,DR情報_記入例!H71,議事録兼フォロー表!$AZ:$BA,DR情報_記入例!$AL$56,議事録兼フォロー表!$AX:$AY,INDEX(INDIRECT($H71),1))</f>
        <v>0</v>
      </c>
      <c r="AM71" s="140"/>
      <c r="AN71" s="31">
        <f ca="1">COUNTIFS(議事録兼フォロー表!$C:$D,DR情報_記入例!H71,議事録兼フォロー表!$AZ:$BA,DR情報_記入例!$AN$56,議事録兼フォロー表!$AX:$AY,INDEX(INDIRECT($H71),1))</f>
        <v>0</v>
      </c>
      <c r="AO71" s="137"/>
      <c r="AP71" s="8"/>
    </row>
    <row r="72" spans="2:42" ht="12" customHeight="1">
      <c r="B72" s="377"/>
      <c r="C72" s="70"/>
      <c r="D72" s="71"/>
      <c r="E72" s="71"/>
      <c r="F72" s="71"/>
      <c r="G72" s="72"/>
      <c r="H72" s="50" t="s">
        <v>98</v>
      </c>
      <c r="I72" s="35"/>
      <c r="J72" s="35"/>
      <c r="K72" s="35"/>
      <c r="L72" s="35"/>
      <c r="M72" s="35"/>
      <c r="N72" s="35"/>
      <c r="O72" s="35"/>
      <c r="P72" s="35"/>
      <c r="Q72" s="35"/>
      <c r="R72" s="46"/>
      <c r="S72" s="349" t="s">
        <v>99</v>
      </c>
      <c r="T72" s="291"/>
      <c r="U72" s="291"/>
      <c r="V72" s="31"/>
      <c r="W72" s="81">
        <f>COUNTIFS(議事録兼フォロー表!$C:$C,DR情報_記入例!H72,議事録兼フォロー表!$AX:$AX,"バグ")</f>
        <v>0</v>
      </c>
      <c r="X72" s="140"/>
      <c r="Y72" s="289"/>
      <c r="Z72" s="289"/>
      <c r="AA72" s="289"/>
      <c r="AB72" s="35">
        <f ca="1">COUNTIFS(議事録兼フォロー表!$C:$D,DR情報_記入例!H72,議事録兼フォロー表!$AZ:$BA,DR情報_記入例!$AB$56,議事録兼フォロー表!$AX:$AY,INDEX(INDIRECT($H72),1))</f>
        <v>0</v>
      </c>
      <c r="AC72" s="140"/>
      <c r="AD72" s="35">
        <f ca="1">COUNTIFS(議事録兼フォロー表!$C:$D,DR情報_記入例!H72,議事録兼フォロー表!$AZ:$BA,DR情報_記入例!$AD$56,議事録兼フォロー表!$AX:$AY,INDEX(INDIRECT($H72),1))</f>
        <v>0</v>
      </c>
      <c r="AE72" s="140"/>
      <c r="AF72" s="35">
        <f ca="1">COUNTIFS(議事録兼フォロー表!$C:$D,DR情報_記入例!H72,議事録兼フォロー表!$AZ:$BA,DR情報_記入例!$AF$56,議事録兼フォロー表!$AX:$AY,INDEX(INDIRECT($H72),1))</f>
        <v>0</v>
      </c>
      <c r="AG72" s="140"/>
      <c r="AH72" s="35">
        <f ca="1">COUNTIFS(議事録兼フォロー表!$C:$D,DR情報_記入例!H72,議事録兼フォロー表!$AZ:$BA,DR情報_記入例!$AH$56,議事録兼フォロー表!$AX:$AY,INDEX(INDIRECT($H72),1))</f>
        <v>0</v>
      </c>
      <c r="AI72" s="140"/>
      <c r="AJ72" s="35">
        <f ca="1">COUNTIFS(議事録兼フォロー表!$C:$D,DR情報_記入例!H72,議事録兼フォロー表!$AZ:$BA,DR情報_記入例!$AJ$56,議事録兼フォロー表!$AX:$AY,INDEX(INDIRECT($H72),1))</f>
        <v>0</v>
      </c>
      <c r="AK72" s="140"/>
      <c r="AL72" s="31">
        <f ca="1">COUNTIFS(議事録兼フォロー表!$C:$D,DR情報_記入例!H72,議事録兼フォロー表!$AZ:$BA,DR情報_記入例!$AL$56,議事録兼フォロー表!$AX:$AY,INDEX(INDIRECT($H72),1))</f>
        <v>0</v>
      </c>
      <c r="AM72" s="140"/>
      <c r="AN72" s="31">
        <f ca="1">COUNTIFS(議事録兼フォロー表!$C:$D,DR情報_記入例!H72,議事録兼フォロー表!$AZ:$BA,DR情報_記入例!$AN$56,議事録兼フォロー表!$AX:$AY,INDEX(INDIRECT($H72),1))</f>
        <v>0</v>
      </c>
      <c r="AO72" s="137"/>
      <c r="AP72" s="8"/>
    </row>
    <row r="73" spans="2:42" ht="12" customHeight="1">
      <c r="B73" s="377"/>
      <c r="C73" s="70"/>
      <c r="D73" s="71"/>
      <c r="E73" s="71"/>
      <c r="F73" s="71"/>
      <c r="G73" s="72"/>
      <c r="H73" s="50" t="s">
        <v>100</v>
      </c>
      <c r="I73" s="35"/>
      <c r="J73" s="35"/>
      <c r="K73" s="35"/>
      <c r="L73" s="35"/>
      <c r="M73" s="35"/>
      <c r="N73" s="35"/>
      <c r="O73" s="35"/>
      <c r="P73" s="35"/>
      <c r="Q73" s="35"/>
      <c r="R73" s="46"/>
      <c r="S73" s="349" t="s">
        <v>101</v>
      </c>
      <c r="T73" s="291"/>
      <c r="U73" s="291"/>
      <c r="V73" s="289"/>
      <c r="W73" s="289"/>
      <c r="X73" s="289"/>
      <c r="Y73" s="31"/>
      <c r="Z73" s="35">
        <f>COUNTIFS(議事録兼フォロー表!$C:$C,DR情報_記入例!H73,議事録兼フォロー表!$AX:$AX,"変更")</f>
        <v>0</v>
      </c>
      <c r="AA73" s="140"/>
      <c r="AB73" s="35">
        <f ca="1">COUNTIFS(議事録兼フォロー表!$C:$D,DR情報_記入例!H73,議事録兼フォロー表!$AZ:$BA,DR情報_記入例!$AB$56,議事録兼フォロー表!$AX:$AY,INDEX(INDIRECT($H73),1))</f>
        <v>0</v>
      </c>
      <c r="AC73" s="140"/>
      <c r="AD73" s="35">
        <f ca="1">COUNTIFS(議事録兼フォロー表!$C:$D,DR情報_記入例!H73,議事録兼フォロー表!$AZ:$BA,DR情報_記入例!$AD$56,議事録兼フォロー表!$AX:$AY,INDEX(INDIRECT($H73),1))</f>
        <v>0</v>
      </c>
      <c r="AE73" s="140"/>
      <c r="AF73" s="35">
        <f ca="1">COUNTIFS(議事録兼フォロー表!$C:$D,DR情報_記入例!H73,議事録兼フォロー表!$AZ:$BA,DR情報_記入例!$AF$56,議事録兼フォロー表!$AX:$AY,INDEX(INDIRECT($H73),1))</f>
        <v>0</v>
      </c>
      <c r="AG73" s="140"/>
      <c r="AH73" s="35">
        <f ca="1">COUNTIFS(議事録兼フォロー表!$C:$D,DR情報_記入例!H73,議事録兼フォロー表!$AZ:$BA,DR情報_記入例!$AH$56,議事録兼フォロー表!$AX:$AY,INDEX(INDIRECT($H73),1))</f>
        <v>0</v>
      </c>
      <c r="AI73" s="140"/>
      <c r="AJ73" s="35">
        <f ca="1">COUNTIFS(議事録兼フォロー表!$C:$D,DR情報_記入例!H73,議事録兼フォロー表!$AZ:$BA,DR情報_記入例!$AJ$56,議事録兼フォロー表!$AX:$AY,INDEX(INDIRECT($H73),1))</f>
        <v>0</v>
      </c>
      <c r="AK73" s="140"/>
      <c r="AL73" s="31">
        <f ca="1">COUNTIFS(議事録兼フォロー表!$C:$D,DR情報_記入例!H73,議事録兼フォロー表!$AZ:$BA,DR情報_記入例!$AL$56,議事録兼フォロー表!$AX:$AY,INDEX(INDIRECT($H73),1))</f>
        <v>0</v>
      </c>
      <c r="AM73" s="140"/>
      <c r="AN73" s="31">
        <f ca="1">COUNTIFS(議事録兼フォロー表!$C:$D,DR情報_記入例!H73,議事録兼フォロー表!$AZ:$BA,DR情報_記入例!$AN$56,議事録兼フォロー表!$AX:$AY,INDEX(INDIRECT($H73),1))</f>
        <v>0</v>
      </c>
      <c r="AO73" s="137"/>
      <c r="AP73" s="8"/>
    </row>
    <row r="74" spans="2:42" ht="12" customHeight="1">
      <c r="B74" s="377"/>
      <c r="C74" s="70"/>
      <c r="D74" s="71"/>
      <c r="E74" s="71"/>
      <c r="F74" s="71"/>
      <c r="G74" s="72"/>
      <c r="H74" s="50" t="s">
        <v>102</v>
      </c>
      <c r="I74" s="35"/>
      <c r="J74" s="35"/>
      <c r="K74" s="35"/>
      <c r="L74" s="35"/>
      <c r="M74" s="35"/>
      <c r="N74" s="35"/>
      <c r="O74" s="35"/>
      <c r="P74" s="35"/>
      <c r="Q74" s="35"/>
      <c r="R74" s="46"/>
      <c r="S74" s="349" t="s">
        <v>103</v>
      </c>
      <c r="T74" s="291"/>
      <c r="U74" s="291"/>
      <c r="V74" s="31"/>
      <c r="W74" s="81">
        <f>COUNTIFS(議事録兼フォロー表!$C:$C,DR情報_記入例!H74,議事録兼フォロー表!$AX:$AX,"バグ")</f>
        <v>0</v>
      </c>
      <c r="X74" s="140"/>
      <c r="Y74" s="289"/>
      <c r="Z74" s="289"/>
      <c r="AA74" s="289"/>
      <c r="AB74" s="35">
        <f ca="1">COUNTIFS(議事録兼フォロー表!$C:$D,DR情報_記入例!H74,議事録兼フォロー表!$AZ:$BA,DR情報_記入例!$AB$56,議事録兼フォロー表!$AX:$AY,INDEX(INDIRECT($H74),1))</f>
        <v>0</v>
      </c>
      <c r="AC74" s="140"/>
      <c r="AD74" s="35">
        <f ca="1">COUNTIFS(議事録兼フォロー表!$C:$D,DR情報_記入例!H74,議事録兼フォロー表!$AZ:$BA,DR情報_記入例!$AD$56,議事録兼フォロー表!$AX:$AY,INDEX(INDIRECT($H74),1))</f>
        <v>0</v>
      </c>
      <c r="AE74" s="140"/>
      <c r="AF74" s="35">
        <f ca="1">COUNTIFS(議事録兼フォロー表!$C:$D,DR情報_記入例!H74,議事録兼フォロー表!$AZ:$BA,DR情報_記入例!$AF$56,議事録兼フォロー表!$AX:$AY,INDEX(INDIRECT($H74),1))</f>
        <v>0</v>
      </c>
      <c r="AG74" s="140"/>
      <c r="AH74" s="35">
        <f ca="1">COUNTIFS(議事録兼フォロー表!$C:$D,DR情報_記入例!H74,議事録兼フォロー表!$AZ:$BA,DR情報_記入例!$AH$56,議事録兼フォロー表!$AX:$AY,INDEX(INDIRECT($H74),1))</f>
        <v>0</v>
      </c>
      <c r="AI74" s="140"/>
      <c r="AJ74" s="35">
        <f ca="1">COUNTIFS(議事録兼フォロー表!$C:$D,DR情報_記入例!H74,議事録兼フォロー表!$AZ:$BA,DR情報_記入例!$AJ$56,議事録兼フォロー表!$AX:$AY,INDEX(INDIRECT($H74),1))</f>
        <v>0</v>
      </c>
      <c r="AK74" s="140"/>
      <c r="AL74" s="31">
        <f ca="1">COUNTIFS(議事録兼フォロー表!$C:$D,DR情報_記入例!H74,議事録兼フォロー表!$AZ:$BA,DR情報_記入例!$AL$56,議事録兼フォロー表!$AX:$AY,INDEX(INDIRECT($H74),1))</f>
        <v>0</v>
      </c>
      <c r="AM74" s="140"/>
      <c r="AN74" s="31">
        <f ca="1">COUNTIFS(議事録兼フォロー表!$C:$D,DR情報_記入例!H74,議事録兼フォロー表!$AZ:$BA,DR情報_記入例!$AN$56,議事録兼フォロー表!$AX:$AY,INDEX(INDIRECT($H74),1))</f>
        <v>0</v>
      </c>
      <c r="AO74" s="137"/>
      <c r="AP74" s="8"/>
    </row>
    <row r="75" spans="2:42" ht="12" customHeight="1">
      <c r="B75" s="377"/>
      <c r="C75" s="70"/>
      <c r="D75" s="71"/>
      <c r="E75" s="71"/>
      <c r="F75" s="71"/>
      <c r="G75" s="72"/>
      <c r="H75" s="50" t="s">
        <v>104</v>
      </c>
      <c r="I75" s="35"/>
      <c r="J75" s="35"/>
      <c r="K75" s="35"/>
      <c r="L75" s="35"/>
      <c r="M75" s="35"/>
      <c r="N75" s="35"/>
      <c r="O75" s="35"/>
      <c r="P75" s="35"/>
      <c r="Q75" s="35"/>
      <c r="R75" s="46"/>
      <c r="S75" s="349" t="s">
        <v>105</v>
      </c>
      <c r="T75" s="291"/>
      <c r="U75" s="291"/>
      <c r="V75" s="31"/>
      <c r="W75" s="81">
        <f>COUNTIFS(議事録兼フォロー表!$C:$C,DR情報_記入例!H75,議事録兼フォロー表!$AX:$AX,"バグ")</f>
        <v>0</v>
      </c>
      <c r="X75" s="140"/>
      <c r="Y75" s="289"/>
      <c r="Z75" s="289"/>
      <c r="AA75" s="289"/>
      <c r="AB75" s="35">
        <f ca="1">COUNTIFS(議事録兼フォロー表!$C:$D,DR情報_記入例!H75,議事録兼フォロー表!$AZ:$BA,DR情報_記入例!$AB$56,議事録兼フォロー表!$AX:$AY,INDEX(INDIRECT($H75),1))</f>
        <v>0</v>
      </c>
      <c r="AC75" s="140"/>
      <c r="AD75" s="35">
        <f ca="1">COUNTIFS(議事録兼フォロー表!$C:$D,DR情報_記入例!H75,議事録兼フォロー表!$AZ:$BA,DR情報_記入例!$AD$56,議事録兼フォロー表!$AX:$AY,INDEX(INDIRECT($H75),1))</f>
        <v>0</v>
      </c>
      <c r="AE75" s="140"/>
      <c r="AF75" s="35">
        <f ca="1">COUNTIFS(議事録兼フォロー表!$C:$D,DR情報_記入例!H75,議事録兼フォロー表!$AZ:$BA,DR情報_記入例!$AF$56,議事録兼フォロー表!$AX:$AY,INDEX(INDIRECT($H75),1))</f>
        <v>0</v>
      </c>
      <c r="AG75" s="140"/>
      <c r="AH75" s="35">
        <f ca="1">COUNTIFS(議事録兼フォロー表!$C:$D,DR情報_記入例!H75,議事録兼フォロー表!$AZ:$BA,DR情報_記入例!$AH$56,議事録兼フォロー表!$AX:$AY,INDEX(INDIRECT($H75),1))</f>
        <v>0</v>
      </c>
      <c r="AI75" s="140"/>
      <c r="AJ75" s="35">
        <f ca="1">COUNTIFS(議事録兼フォロー表!$C:$D,DR情報_記入例!H75,議事録兼フォロー表!$AZ:$BA,DR情報_記入例!$AJ$56,議事録兼フォロー表!$AX:$AY,INDEX(INDIRECT($H75),1))</f>
        <v>0</v>
      </c>
      <c r="AK75" s="140"/>
      <c r="AL75" s="31">
        <f ca="1">COUNTIFS(議事録兼フォロー表!$C:$D,DR情報_記入例!H75,議事録兼フォロー表!$AZ:$BA,DR情報_記入例!$AL$56,議事録兼フォロー表!$AX:$AY,INDEX(INDIRECT($H75),1))</f>
        <v>0</v>
      </c>
      <c r="AM75" s="140"/>
      <c r="AN75" s="31">
        <f ca="1">COUNTIFS(議事録兼フォロー表!$C:$D,DR情報_記入例!H75,議事録兼フォロー表!$AZ:$BA,DR情報_記入例!$AN$56,議事録兼フォロー表!$AX:$AY,INDEX(INDIRECT($H75),1))</f>
        <v>0</v>
      </c>
      <c r="AO75" s="137"/>
      <c r="AP75" s="8"/>
    </row>
    <row r="76" spans="2:42" ht="12" customHeight="1">
      <c r="B76" s="377"/>
      <c r="C76" s="70"/>
      <c r="D76" s="71"/>
      <c r="E76" s="71"/>
      <c r="F76" s="71"/>
      <c r="G76" s="72"/>
      <c r="H76" s="50" t="s">
        <v>106</v>
      </c>
      <c r="I76" s="35"/>
      <c r="J76" s="35"/>
      <c r="K76" s="35"/>
      <c r="L76" s="35"/>
      <c r="M76" s="35"/>
      <c r="N76" s="35"/>
      <c r="O76" s="35"/>
      <c r="P76" s="35"/>
      <c r="Q76" s="35"/>
      <c r="R76" s="46"/>
      <c r="S76" s="349" t="s">
        <v>107</v>
      </c>
      <c r="T76" s="291"/>
      <c r="U76" s="291"/>
      <c r="V76" s="289"/>
      <c r="W76" s="289"/>
      <c r="X76" s="289"/>
      <c r="Y76" s="31"/>
      <c r="Z76" s="35">
        <f>COUNTIFS(議事録兼フォロー表!$C:$C,DR情報_記入例!H76,議事録兼フォロー表!$AX:$AX,"変更")</f>
        <v>0</v>
      </c>
      <c r="AA76" s="140"/>
      <c r="AB76" s="35">
        <f ca="1">COUNTIFS(議事録兼フォロー表!$C:$D,DR情報_記入例!H76,議事録兼フォロー表!$AZ:$BA,DR情報_記入例!$AB$56,議事録兼フォロー表!$AX:$AY,INDEX(INDIRECT($H76),1))</f>
        <v>0</v>
      </c>
      <c r="AC76" s="140"/>
      <c r="AD76" s="35">
        <f ca="1">COUNTIFS(議事録兼フォロー表!$C:$D,DR情報_記入例!H76,議事録兼フォロー表!$AZ:$BA,DR情報_記入例!$AD$56,議事録兼フォロー表!$AX:$AY,INDEX(INDIRECT($H76),1))</f>
        <v>0</v>
      </c>
      <c r="AE76" s="140"/>
      <c r="AF76" s="35">
        <f ca="1">COUNTIFS(議事録兼フォロー表!$C:$D,DR情報_記入例!H76,議事録兼フォロー表!$AZ:$BA,DR情報_記入例!$AF$56,議事録兼フォロー表!$AX:$AY,INDEX(INDIRECT($H76),1))</f>
        <v>0</v>
      </c>
      <c r="AG76" s="140"/>
      <c r="AH76" s="35">
        <f ca="1">COUNTIFS(議事録兼フォロー表!$C:$D,DR情報_記入例!H76,議事録兼フォロー表!$AZ:$BA,DR情報_記入例!$AH$56,議事録兼フォロー表!$AX:$AY,INDEX(INDIRECT($H76),1))</f>
        <v>0</v>
      </c>
      <c r="AI76" s="140"/>
      <c r="AJ76" s="35">
        <f ca="1">COUNTIFS(議事録兼フォロー表!$C:$D,DR情報_記入例!H76,議事録兼フォロー表!$AZ:$BA,DR情報_記入例!$AJ$56,議事録兼フォロー表!$AX:$AY,INDEX(INDIRECT($H76),1))</f>
        <v>0</v>
      </c>
      <c r="AK76" s="140"/>
      <c r="AL76" s="31">
        <f ca="1">COUNTIFS(議事録兼フォロー表!$C:$D,DR情報_記入例!H76,議事録兼フォロー表!$AZ:$BA,DR情報_記入例!$AL$56,議事録兼フォロー表!$AX:$AY,INDEX(INDIRECT($H76),1))</f>
        <v>0</v>
      </c>
      <c r="AM76" s="140"/>
      <c r="AN76" s="31">
        <f ca="1">COUNTIFS(議事録兼フォロー表!$C:$D,DR情報_記入例!H76,議事録兼フォロー表!$AZ:$BA,DR情報_記入例!$AN$56,議事録兼フォロー表!$AX:$AY,INDEX(INDIRECT($H76),1))</f>
        <v>0</v>
      </c>
      <c r="AO76" s="137"/>
      <c r="AP76" s="8"/>
    </row>
    <row r="77" spans="2:42" ht="12" customHeight="1">
      <c r="B77" s="377"/>
      <c r="C77" s="70"/>
      <c r="D77" s="71"/>
      <c r="E77" s="71"/>
      <c r="F77" s="71"/>
      <c r="G77" s="72"/>
      <c r="H77" s="50" t="s">
        <v>108</v>
      </c>
      <c r="I77" s="35"/>
      <c r="J77" s="35"/>
      <c r="K77" s="35"/>
      <c r="L77" s="35"/>
      <c r="M77" s="35"/>
      <c r="N77" s="35"/>
      <c r="O77" s="35"/>
      <c r="P77" s="35"/>
      <c r="Q77" s="35"/>
      <c r="R77" s="46"/>
      <c r="S77" s="291">
        <v>37</v>
      </c>
      <c r="T77" s="291"/>
      <c r="U77" s="291"/>
      <c r="V77" s="31"/>
      <c r="W77" s="81">
        <f>COUNTIFS(議事録兼フォロー表!$C:$C,DR情報_記入例!H77,議事録兼フォロー表!$AX:$AX,"バグ")</f>
        <v>0</v>
      </c>
      <c r="X77" s="140"/>
      <c r="Y77" s="289"/>
      <c r="Z77" s="289"/>
      <c r="AA77" s="289"/>
      <c r="AB77" s="35">
        <f ca="1">COUNTIFS(議事録兼フォロー表!$C:$D,DR情報_記入例!H77,議事録兼フォロー表!$AZ:$BA,DR情報_記入例!$AB$56,議事録兼フォロー表!$AX:$AY,INDEX(INDIRECT($H77),1))</f>
        <v>0</v>
      </c>
      <c r="AC77" s="140"/>
      <c r="AD77" s="35">
        <f ca="1">COUNTIFS(議事録兼フォロー表!$C:$D,DR情報_記入例!H77,議事録兼フォロー表!$AZ:$BA,DR情報_記入例!$AD$56,議事録兼フォロー表!$AX:$AY,INDEX(INDIRECT($H77),1))</f>
        <v>0</v>
      </c>
      <c r="AE77" s="140"/>
      <c r="AF77" s="35">
        <f ca="1">COUNTIFS(議事録兼フォロー表!$C:$D,DR情報_記入例!H77,議事録兼フォロー表!$AZ:$BA,DR情報_記入例!$AF$56,議事録兼フォロー表!$AX:$AY,INDEX(INDIRECT($H77),1))</f>
        <v>0</v>
      </c>
      <c r="AG77" s="140"/>
      <c r="AH77" s="35">
        <f ca="1">COUNTIFS(議事録兼フォロー表!$C:$D,DR情報_記入例!H77,議事録兼フォロー表!$AZ:$BA,DR情報_記入例!$AH$56,議事録兼フォロー表!$AX:$AY,INDEX(INDIRECT($H77),1))</f>
        <v>0</v>
      </c>
      <c r="AI77" s="140"/>
      <c r="AJ77" s="35">
        <f ca="1">COUNTIFS(議事録兼フォロー表!$C:$D,DR情報_記入例!H77,議事録兼フォロー表!$AZ:$BA,DR情報_記入例!$AJ$56,議事録兼フォロー表!$AX:$AY,INDEX(INDIRECT($H77),1))</f>
        <v>0</v>
      </c>
      <c r="AK77" s="140"/>
      <c r="AL77" s="31">
        <f ca="1">COUNTIFS(議事録兼フォロー表!$C:$D,DR情報_記入例!H77,議事録兼フォロー表!$AZ:$BA,DR情報_記入例!$AL$56,議事録兼フォロー表!$AX:$AY,INDEX(INDIRECT($H77),1))</f>
        <v>0</v>
      </c>
      <c r="AM77" s="140"/>
      <c r="AN77" s="31">
        <f ca="1">COUNTIFS(議事録兼フォロー表!$C:$D,DR情報_記入例!H77,議事録兼フォロー表!$AZ:$BA,DR情報_記入例!$AN$56,議事録兼フォロー表!$AX:$AY,INDEX(INDIRECT($H77),1))</f>
        <v>0</v>
      </c>
      <c r="AO77" s="137"/>
      <c r="AP77" s="8"/>
    </row>
    <row r="78" spans="2:42" ht="12" customHeight="1">
      <c r="B78" s="377"/>
      <c r="C78" s="64"/>
      <c r="D78" s="65"/>
      <c r="E78" s="65"/>
      <c r="F78" s="65"/>
      <c r="G78" s="66"/>
      <c r="H78" s="50" t="s">
        <v>109</v>
      </c>
      <c r="I78" s="35"/>
      <c r="J78" s="35"/>
      <c r="K78" s="35"/>
      <c r="L78" s="35"/>
      <c r="M78" s="35"/>
      <c r="N78" s="35"/>
      <c r="O78" s="35"/>
      <c r="P78" s="35"/>
      <c r="Q78" s="35"/>
      <c r="R78" s="46"/>
      <c r="S78" s="291">
        <v>39</v>
      </c>
      <c r="T78" s="291"/>
      <c r="U78" s="291"/>
      <c r="V78" s="31"/>
      <c r="W78" s="81">
        <f>COUNTIFS(議事録兼フォロー表!$C:$C,DR情報_記入例!H78,議事録兼フォロー表!$AX:$AX,"バグ")</f>
        <v>0</v>
      </c>
      <c r="X78" s="140"/>
      <c r="Y78" s="289"/>
      <c r="Z78" s="289"/>
      <c r="AA78" s="289"/>
      <c r="AB78" s="35">
        <f ca="1">COUNTIFS(議事録兼フォロー表!$C:$D,DR情報_記入例!H78,議事録兼フォロー表!$AZ:$BA,DR情報_記入例!$AB$56,議事録兼フォロー表!$AX:$AY,INDEX(INDIRECT($H78),1))</f>
        <v>0</v>
      </c>
      <c r="AC78" s="140"/>
      <c r="AD78" s="35">
        <f ca="1">COUNTIFS(議事録兼フォロー表!$C:$D,DR情報_記入例!H78,議事録兼フォロー表!$AZ:$BA,DR情報_記入例!$AD$56,議事録兼フォロー表!$AX:$AY,INDEX(INDIRECT($H78),1))</f>
        <v>0</v>
      </c>
      <c r="AE78" s="140"/>
      <c r="AF78" s="35">
        <f ca="1">COUNTIFS(議事録兼フォロー表!$C:$D,DR情報_記入例!H78,議事録兼フォロー表!$AZ:$BA,DR情報_記入例!$AF$56,議事録兼フォロー表!$AX:$AY,INDEX(INDIRECT($H78),1))</f>
        <v>0</v>
      </c>
      <c r="AG78" s="140"/>
      <c r="AH78" s="35">
        <f ca="1">COUNTIFS(議事録兼フォロー表!$C:$D,DR情報_記入例!H78,議事録兼フォロー表!$AZ:$BA,DR情報_記入例!$AH$56,議事録兼フォロー表!$AX:$AY,INDEX(INDIRECT($H78),1))</f>
        <v>0</v>
      </c>
      <c r="AI78" s="140"/>
      <c r="AJ78" s="35">
        <f ca="1">COUNTIFS(議事録兼フォロー表!$C:$D,DR情報_記入例!H78,議事録兼フォロー表!$AZ:$BA,DR情報_記入例!$AJ$56,議事録兼フォロー表!$AX:$AY,INDEX(INDIRECT($H78),1))</f>
        <v>0</v>
      </c>
      <c r="AK78" s="140"/>
      <c r="AL78" s="31">
        <f ca="1">COUNTIFS(議事録兼フォロー表!$C:$D,DR情報_記入例!H78,議事録兼フォロー表!$AZ:$BA,DR情報_記入例!$AL$56,議事録兼フォロー表!$AX:$AY,INDEX(INDIRECT($H78),1))</f>
        <v>0</v>
      </c>
      <c r="AM78" s="140"/>
      <c r="AN78" s="31">
        <f ca="1">COUNTIFS(議事録兼フォロー表!$C:$D,DR情報_記入例!H78,議事録兼フォロー表!$AZ:$BA,DR情報_記入例!$AN$56,議事録兼フォロー表!$AX:$AY,INDEX(INDIRECT($H78),1))</f>
        <v>0</v>
      </c>
      <c r="AO78" s="137"/>
      <c r="AP78" s="8"/>
    </row>
    <row r="79" spans="2:42" ht="12" customHeight="1">
      <c r="B79" s="377"/>
      <c r="C79" s="67" t="s">
        <v>110</v>
      </c>
      <c r="D79" s="68"/>
      <c r="E79" s="68"/>
      <c r="F79" s="68"/>
      <c r="G79" s="69"/>
      <c r="H79" s="50" t="s">
        <v>111</v>
      </c>
      <c r="I79" s="35"/>
      <c r="J79" s="35"/>
      <c r="K79" s="35"/>
      <c r="L79" s="35"/>
      <c r="M79" s="35"/>
      <c r="N79" s="35"/>
      <c r="O79" s="35"/>
      <c r="P79" s="35"/>
      <c r="Q79" s="35"/>
      <c r="R79" s="46"/>
      <c r="S79" s="291">
        <v>41</v>
      </c>
      <c r="T79" s="291"/>
      <c r="U79" s="291"/>
      <c r="V79" s="31"/>
      <c r="W79" s="81">
        <f>COUNTIFS(議事録兼フォロー表!$C:$C,DR情報_記入例!H79,議事録兼フォロー表!$AX:$AX,"バグ")</f>
        <v>0</v>
      </c>
      <c r="X79" s="140"/>
      <c r="Y79" s="289"/>
      <c r="Z79" s="289"/>
      <c r="AA79" s="289"/>
      <c r="AB79" s="35">
        <f ca="1">COUNTIFS(議事録兼フォロー表!$C:$D,DR情報_記入例!H79,議事録兼フォロー表!$AZ:$BA,DR情報_記入例!$AB$56,議事録兼フォロー表!$AX:$AY,INDEX(INDIRECT($H79),1))</f>
        <v>0</v>
      </c>
      <c r="AC79" s="140"/>
      <c r="AD79" s="35">
        <f ca="1">COUNTIFS(議事録兼フォロー表!$C:$D,DR情報_記入例!H79,議事録兼フォロー表!$AZ:$BA,DR情報_記入例!$AD$56,議事録兼フォロー表!$AX:$AY,INDEX(INDIRECT($H79),1))</f>
        <v>0</v>
      </c>
      <c r="AE79" s="140"/>
      <c r="AF79" s="35">
        <f ca="1">COUNTIFS(議事録兼フォロー表!$C:$D,DR情報_記入例!H79,議事録兼フォロー表!$AZ:$BA,DR情報_記入例!$AF$56,議事録兼フォロー表!$AX:$AY,INDEX(INDIRECT($H79),1))</f>
        <v>0</v>
      </c>
      <c r="AG79" s="140"/>
      <c r="AH79" s="35">
        <f ca="1">COUNTIFS(議事録兼フォロー表!$C:$D,DR情報_記入例!H79,議事録兼フォロー表!$AZ:$BA,DR情報_記入例!$AH$56,議事録兼フォロー表!$AX:$AY,INDEX(INDIRECT($H79),1))</f>
        <v>0</v>
      </c>
      <c r="AI79" s="140"/>
      <c r="AJ79" s="35">
        <f ca="1">COUNTIFS(議事録兼フォロー表!$C:$D,DR情報_記入例!H79,議事録兼フォロー表!$AZ:$BA,DR情報_記入例!$AJ$56,議事録兼フォロー表!$AX:$AY,INDEX(INDIRECT($H79),1))</f>
        <v>0</v>
      </c>
      <c r="AK79" s="140"/>
      <c r="AL79" s="31">
        <f ca="1">COUNTIFS(議事録兼フォロー表!$C:$D,DR情報_記入例!H79,議事録兼フォロー表!$AZ:$BA,DR情報_記入例!$AL$56,議事録兼フォロー表!$AX:$AY,INDEX(INDIRECT($H79),1))</f>
        <v>0</v>
      </c>
      <c r="AM79" s="140"/>
      <c r="AN79" s="31">
        <f ca="1">COUNTIFS(議事録兼フォロー表!$C:$D,DR情報_記入例!H79,議事録兼フォロー表!$AZ:$BA,DR情報_記入例!$AN$56,議事録兼フォロー表!$AX:$AY,INDEX(INDIRECT($H79),1))</f>
        <v>0</v>
      </c>
      <c r="AO79" s="137"/>
      <c r="AP79" s="8"/>
    </row>
    <row r="80" spans="2:42" ht="12" customHeight="1">
      <c r="B80" s="377"/>
      <c r="C80" s="70"/>
      <c r="D80" s="71"/>
      <c r="E80" s="71"/>
      <c r="F80" s="71"/>
      <c r="G80" s="72"/>
      <c r="H80" s="50" t="s">
        <v>112</v>
      </c>
      <c r="I80" s="35"/>
      <c r="J80" s="35"/>
      <c r="K80" s="35"/>
      <c r="L80" s="35"/>
      <c r="M80" s="35"/>
      <c r="N80" s="35"/>
      <c r="O80" s="35"/>
      <c r="P80" s="35"/>
      <c r="Q80" s="35"/>
      <c r="R80" s="46"/>
      <c r="S80" s="291">
        <v>42</v>
      </c>
      <c r="T80" s="291"/>
      <c r="U80" s="291"/>
      <c r="V80" s="31"/>
      <c r="W80" s="81">
        <f>COUNTIFS(議事録兼フォロー表!$C:$C,DR情報_記入例!H80,議事録兼フォロー表!$AX:$AX,"バグ")</f>
        <v>0</v>
      </c>
      <c r="X80" s="140"/>
      <c r="Y80" s="289"/>
      <c r="Z80" s="289"/>
      <c r="AA80" s="289"/>
      <c r="AB80" s="35">
        <f ca="1">COUNTIFS(議事録兼フォロー表!$C:$D,DR情報_記入例!H80,議事録兼フォロー表!$AZ:$BA,DR情報_記入例!$AB$56,議事録兼フォロー表!$AX:$AY,INDEX(INDIRECT($H80),1))</f>
        <v>0</v>
      </c>
      <c r="AC80" s="140"/>
      <c r="AD80" s="35">
        <f ca="1">COUNTIFS(議事録兼フォロー表!$C:$D,DR情報_記入例!H80,議事録兼フォロー表!$AZ:$BA,DR情報_記入例!$AD$56,議事録兼フォロー表!$AX:$AY,INDEX(INDIRECT($H80),1))</f>
        <v>0</v>
      </c>
      <c r="AE80" s="140"/>
      <c r="AF80" s="35">
        <f ca="1">COUNTIFS(議事録兼フォロー表!$C:$D,DR情報_記入例!H80,議事録兼フォロー表!$AZ:$BA,DR情報_記入例!$AF$56,議事録兼フォロー表!$AX:$AY,INDEX(INDIRECT($H80),1))</f>
        <v>0</v>
      </c>
      <c r="AG80" s="140"/>
      <c r="AH80" s="35">
        <f ca="1">COUNTIFS(議事録兼フォロー表!$C:$D,DR情報_記入例!H80,議事録兼フォロー表!$AZ:$BA,DR情報_記入例!$AH$56,議事録兼フォロー表!$AX:$AY,INDEX(INDIRECT($H80),1))</f>
        <v>0</v>
      </c>
      <c r="AI80" s="140"/>
      <c r="AJ80" s="35">
        <f ca="1">COUNTIFS(議事録兼フォロー表!$C:$D,DR情報_記入例!H80,議事録兼フォロー表!$AZ:$BA,DR情報_記入例!$AJ$56,議事録兼フォロー表!$AX:$AY,INDEX(INDIRECT($H80),1))</f>
        <v>0</v>
      </c>
      <c r="AK80" s="140"/>
      <c r="AL80" s="31">
        <f ca="1">COUNTIFS(議事録兼フォロー表!$C:$D,DR情報_記入例!H80,議事録兼フォロー表!$AZ:$BA,DR情報_記入例!$AL$56,議事録兼フォロー表!$AX:$AY,INDEX(INDIRECT($H80),1))</f>
        <v>0</v>
      </c>
      <c r="AM80" s="140"/>
      <c r="AN80" s="31">
        <f ca="1">COUNTIFS(議事録兼フォロー表!$C:$D,DR情報_記入例!H80,議事録兼フォロー表!$AZ:$BA,DR情報_記入例!$AN$56,議事録兼フォロー表!$AX:$AY,INDEX(INDIRECT($H80),1))</f>
        <v>0</v>
      </c>
      <c r="AO80" s="137"/>
      <c r="AP80" s="8"/>
    </row>
    <row r="81" spans="2:42" ht="12" customHeight="1">
      <c r="B81" s="377"/>
      <c r="C81" s="64"/>
      <c r="D81" s="65"/>
      <c r="E81" s="65"/>
      <c r="F81" s="65"/>
      <c r="G81" s="66"/>
      <c r="H81" s="50" t="s">
        <v>113</v>
      </c>
      <c r="I81" s="35"/>
      <c r="J81" s="35"/>
      <c r="K81" s="35"/>
      <c r="L81" s="35"/>
      <c r="M81" s="35"/>
      <c r="N81" s="35"/>
      <c r="O81" s="35"/>
      <c r="P81" s="35"/>
      <c r="Q81" s="35"/>
      <c r="R81" s="46"/>
      <c r="S81" s="291">
        <v>44</v>
      </c>
      <c r="T81" s="291"/>
      <c r="U81" s="291"/>
      <c r="V81" s="31"/>
      <c r="W81" s="81">
        <f>COUNTIFS(議事録兼フォロー表!$C:$C,DR情報_記入例!H81,議事録兼フォロー表!$AX:$AX,"バグ")</f>
        <v>0</v>
      </c>
      <c r="X81" s="140"/>
      <c r="Y81" s="289"/>
      <c r="Z81" s="289"/>
      <c r="AA81" s="289"/>
      <c r="AB81" s="35">
        <f ca="1">COUNTIFS(議事録兼フォロー表!$C:$D,DR情報_記入例!H81,議事録兼フォロー表!$AZ:$BA,DR情報_記入例!$AB$56,議事録兼フォロー表!$AX:$AY,INDEX(INDIRECT($H81),1))</f>
        <v>0</v>
      </c>
      <c r="AC81" s="140"/>
      <c r="AD81" s="35">
        <f ca="1">COUNTIFS(議事録兼フォロー表!$C:$D,DR情報_記入例!H81,議事録兼フォロー表!$AZ:$BA,DR情報_記入例!$AD$56,議事録兼フォロー表!$AX:$AY,INDEX(INDIRECT($H81),1))</f>
        <v>0</v>
      </c>
      <c r="AE81" s="140"/>
      <c r="AF81" s="35">
        <f ca="1">COUNTIFS(議事録兼フォロー表!$C:$D,DR情報_記入例!H81,議事録兼フォロー表!$AZ:$BA,DR情報_記入例!$AF$56,議事録兼フォロー表!$AX:$AY,INDEX(INDIRECT($H81),1))</f>
        <v>0</v>
      </c>
      <c r="AG81" s="140"/>
      <c r="AH81" s="35">
        <f ca="1">COUNTIFS(議事録兼フォロー表!$C:$D,DR情報_記入例!H81,議事録兼フォロー表!$AZ:$BA,DR情報_記入例!$AH$56,議事録兼フォロー表!$AX:$AY,INDEX(INDIRECT($H81),1))</f>
        <v>0</v>
      </c>
      <c r="AI81" s="140"/>
      <c r="AJ81" s="35">
        <f ca="1">COUNTIFS(議事録兼フォロー表!$C:$D,DR情報_記入例!H81,議事録兼フォロー表!$AZ:$BA,DR情報_記入例!$AJ$56,議事録兼フォロー表!$AX:$AY,INDEX(INDIRECT($H81),1))</f>
        <v>0</v>
      </c>
      <c r="AK81" s="140"/>
      <c r="AL81" s="31">
        <f ca="1">COUNTIFS(議事録兼フォロー表!$C:$D,DR情報_記入例!H81,議事録兼フォロー表!$AZ:$BA,DR情報_記入例!$AL$56,議事録兼フォロー表!$AX:$AY,INDEX(INDIRECT($H81),1))</f>
        <v>0</v>
      </c>
      <c r="AM81" s="140"/>
      <c r="AN81" s="31">
        <f ca="1">COUNTIFS(議事録兼フォロー表!$C:$D,DR情報_記入例!H81,議事録兼フォロー表!$AZ:$BA,DR情報_記入例!$AN$56,議事録兼フォロー表!$AX:$AY,INDEX(INDIRECT($H81),1))</f>
        <v>0</v>
      </c>
      <c r="AO81" s="137"/>
      <c r="AP81" s="8"/>
    </row>
    <row r="82" spans="2:42" ht="12" customHeight="1">
      <c r="B82" s="377"/>
      <c r="C82" s="67" t="s">
        <v>114</v>
      </c>
      <c r="D82" s="68"/>
      <c r="E82" s="68"/>
      <c r="F82" s="68"/>
      <c r="G82" s="69"/>
      <c r="H82" s="50" t="s">
        <v>115</v>
      </c>
      <c r="I82" s="35"/>
      <c r="J82" s="35"/>
      <c r="K82" s="35"/>
      <c r="L82" s="35"/>
      <c r="M82" s="35"/>
      <c r="N82" s="35"/>
      <c r="O82" s="35"/>
      <c r="P82" s="35"/>
      <c r="Q82" s="35"/>
      <c r="R82" s="46"/>
      <c r="S82" s="291">
        <v>61</v>
      </c>
      <c r="T82" s="291"/>
      <c r="U82" s="291"/>
      <c r="V82" s="31"/>
      <c r="W82" s="81">
        <f>COUNTIFS(議事録兼フォロー表!$C:$C,DR情報_記入例!H82,議事録兼フォロー表!$AX:$AX,"バグ")</f>
        <v>0</v>
      </c>
      <c r="X82" s="140"/>
      <c r="Y82" s="289"/>
      <c r="Z82" s="289"/>
      <c r="AA82" s="289"/>
      <c r="AB82" s="35">
        <f ca="1">COUNTIFS(議事録兼フォロー表!$C:$D,DR情報_記入例!H82,議事録兼フォロー表!$AZ:$BA,DR情報_記入例!$AB$56,議事録兼フォロー表!$AX:$AY,INDEX(INDIRECT($H82),1))</f>
        <v>0</v>
      </c>
      <c r="AC82" s="140"/>
      <c r="AD82" s="35">
        <f ca="1">COUNTIFS(議事録兼フォロー表!$C:$D,DR情報_記入例!H82,議事録兼フォロー表!$AZ:$BA,DR情報_記入例!$AD$56,議事録兼フォロー表!$AX:$AY,INDEX(INDIRECT($H82),1))</f>
        <v>0</v>
      </c>
      <c r="AE82" s="140"/>
      <c r="AF82" s="35">
        <f ca="1">COUNTIFS(議事録兼フォロー表!$C:$D,DR情報_記入例!H82,議事録兼フォロー表!$AZ:$BA,DR情報_記入例!$AF$56,議事録兼フォロー表!$AX:$AY,INDEX(INDIRECT($H82),1))</f>
        <v>0</v>
      </c>
      <c r="AG82" s="140"/>
      <c r="AH82" s="35">
        <f ca="1">COUNTIFS(議事録兼フォロー表!$C:$D,DR情報_記入例!H82,議事録兼フォロー表!$AZ:$BA,DR情報_記入例!$AH$56,議事録兼フォロー表!$AX:$AY,INDEX(INDIRECT($H82),1))</f>
        <v>0</v>
      </c>
      <c r="AI82" s="140"/>
      <c r="AJ82" s="35">
        <f ca="1">COUNTIFS(議事録兼フォロー表!$C:$D,DR情報_記入例!H82,議事録兼フォロー表!$AZ:$BA,DR情報_記入例!$AJ$56,議事録兼フォロー表!$AX:$AY,INDEX(INDIRECT($H82),1))</f>
        <v>0</v>
      </c>
      <c r="AK82" s="140"/>
      <c r="AL82" s="31">
        <f ca="1">COUNTIFS(議事録兼フォロー表!$C:$D,DR情報_記入例!H82,議事録兼フォロー表!$AZ:$BA,DR情報_記入例!$AL$56,議事録兼フォロー表!$AX:$AY,INDEX(INDIRECT($H82),1))</f>
        <v>0</v>
      </c>
      <c r="AM82" s="140"/>
      <c r="AN82" s="31">
        <f ca="1">COUNTIFS(議事録兼フォロー表!$C:$D,DR情報_記入例!H82,議事録兼フォロー表!$AZ:$BA,DR情報_記入例!$AN$56,議事録兼フォロー表!$AX:$AY,INDEX(INDIRECT($H82),1))</f>
        <v>0</v>
      </c>
      <c r="AO82" s="137"/>
      <c r="AP82" s="8"/>
    </row>
    <row r="83" spans="2:42" ht="12" customHeight="1">
      <c r="B83" s="377"/>
      <c r="C83" s="70"/>
      <c r="D83" s="71"/>
      <c r="E83" s="71"/>
      <c r="F83" s="71"/>
      <c r="G83" s="72"/>
      <c r="H83" s="50" t="s">
        <v>116</v>
      </c>
      <c r="I83" s="35"/>
      <c r="J83" s="35"/>
      <c r="K83" s="35"/>
      <c r="L83" s="35"/>
      <c r="M83" s="35"/>
      <c r="N83" s="35"/>
      <c r="O83" s="35"/>
      <c r="P83" s="35"/>
      <c r="Q83" s="35"/>
      <c r="R83" s="46"/>
      <c r="S83" s="291">
        <v>62</v>
      </c>
      <c r="T83" s="291"/>
      <c r="U83" s="291"/>
      <c r="V83" s="31"/>
      <c r="W83" s="81">
        <f>COUNTIFS(議事録兼フォロー表!$C:$C,DR情報_記入例!H83,議事録兼フォロー表!$AX:$AX,"バグ")</f>
        <v>0</v>
      </c>
      <c r="X83" s="140"/>
      <c r="Y83" s="289"/>
      <c r="Z83" s="289"/>
      <c r="AA83" s="289"/>
      <c r="AB83" s="35">
        <f ca="1">COUNTIFS(議事録兼フォロー表!$C:$D,DR情報_記入例!H83,議事録兼フォロー表!$AZ:$BA,DR情報_記入例!$AB$56,議事録兼フォロー表!$AX:$AY,INDEX(INDIRECT($H83),1))</f>
        <v>0</v>
      </c>
      <c r="AC83" s="140"/>
      <c r="AD83" s="35">
        <f ca="1">COUNTIFS(議事録兼フォロー表!$C:$D,DR情報_記入例!H83,議事録兼フォロー表!$AZ:$BA,DR情報_記入例!$AD$56,議事録兼フォロー表!$AX:$AY,INDEX(INDIRECT($H83),1))</f>
        <v>0</v>
      </c>
      <c r="AE83" s="140"/>
      <c r="AF83" s="35">
        <f ca="1">COUNTIFS(議事録兼フォロー表!$C:$D,DR情報_記入例!H83,議事録兼フォロー表!$AZ:$BA,DR情報_記入例!$AF$56,議事録兼フォロー表!$AX:$AY,INDEX(INDIRECT($H83),1))</f>
        <v>0</v>
      </c>
      <c r="AG83" s="140"/>
      <c r="AH83" s="35">
        <f ca="1">COUNTIFS(議事録兼フォロー表!$C:$D,DR情報_記入例!H83,議事録兼フォロー表!$AZ:$BA,DR情報_記入例!$AH$56,議事録兼フォロー表!$AX:$AY,INDEX(INDIRECT($H83),1))</f>
        <v>0</v>
      </c>
      <c r="AI83" s="140"/>
      <c r="AJ83" s="35">
        <f ca="1">COUNTIFS(議事録兼フォロー表!$C:$D,DR情報_記入例!H83,議事録兼フォロー表!$AZ:$BA,DR情報_記入例!$AJ$56,議事録兼フォロー表!$AX:$AY,INDEX(INDIRECT($H83),1))</f>
        <v>0</v>
      </c>
      <c r="AK83" s="140"/>
      <c r="AL83" s="31">
        <f ca="1">COUNTIFS(議事録兼フォロー表!$C:$D,DR情報_記入例!H83,議事録兼フォロー表!$AZ:$BA,DR情報_記入例!$AL$56,議事録兼フォロー表!$AX:$AY,INDEX(INDIRECT($H83),1))</f>
        <v>0</v>
      </c>
      <c r="AM83" s="140"/>
      <c r="AN83" s="31">
        <f ca="1">COUNTIFS(議事録兼フォロー表!$C:$D,DR情報_記入例!H83,議事録兼フォロー表!$AZ:$BA,DR情報_記入例!$AN$56,議事録兼フォロー表!$AX:$AY,INDEX(INDIRECT($H83),1))</f>
        <v>0</v>
      </c>
      <c r="AO83" s="137"/>
      <c r="AP83" s="8"/>
    </row>
    <row r="84" spans="2:42" ht="12" customHeight="1">
      <c r="B84" s="377"/>
      <c r="C84" s="70"/>
      <c r="D84" s="71"/>
      <c r="E84" s="71"/>
      <c r="F84" s="71"/>
      <c r="G84" s="72"/>
      <c r="H84" s="50" t="s">
        <v>117</v>
      </c>
      <c r="I84" s="35"/>
      <c r="J84" s="35"/>
      <c r="K84" s="35"/>
      <c r="L84" s="35"/>
      <c r="M84" s="35"/>
      <c r="N84" s="35"/>
      <c r="O84" s="35"/>
      <c r="P84" s="35"/>
      <c r="Q84" s="35"/>
      <c r="R84" s="46"/>
      <c r="S84" s="291">
        <v>63</v>
      </c>
      <c r="T84" s="291"/>
      <c r="U84" s="291"/>
      <c r="V84" s="289"/>
      <c r="W84" s="289"/>
      <c r="X84" s="289"/>
      <c r="Y84" s="31"/>
      <c r="Z84" s="35">
        <f>COUNTIFS(議事録兼フォロー表!$C:$C,DR情報_記入例!H84,議事録兼フォロー表!$AX:$AX,"変更")</f>
        <v>0</v>
      </c>
      <c r="AA84" s="140"/>
      <c r="AB84" s="35">
        <f ca="1">COUNTIFS(議事録兼フォロー表!$C:$D,DR情報_記入例!H84,議事録兼フォロー表!$AZ:$BA,DR情報_記入例!$AB$56,議事録兼フォロー表!$AX:$AY,INDEX(INDIRECT($H84),1))</f>
        <v>0</v>
      </c>
      <c r="AC84" s="140"/>
      <c r="AD84" s="35">
        <f ca="1">COUNTIFS(議事録兼フォロー表!$C:$D,DR情報_記入例!H84,議事録兼フォロー表!$AZ:$BA,DR情報_記入例!$AD$56,議事録兼フォロー表!$AX:$AY,INDEX(INDIRECT($H84),1))</f>
        <v>0</v>
      </c>
      <c r="AE84" s="140"/>
      <c r="AF84" s="35">
        <f ca="1">COUNTIFS(議事録兼フォロー表!$C:$D,DR情報_記入例!H84,議事録兼フォロー表!$AZ:$BA,DR情報_記入例!$AF$56,議事録兼フォロー表!$AX:$AY,INDEX(INDIRECT($H84),1))</f>
        <v>0</v>
      </c>
      <c r="AG84" s="140"/>
      <c r="AH84" s="35">
        <f ca="1">COUNTIFS(議事録兼フォロー表!$C:$D,DR情報_記入例!H84,議事録兼フォロー表!$AZ:$BA,DR情報_記入例!$AH$56,議事録兼フォロー表!$AX:$AY,INDEX(INDIRECT($H84),1))</f>
        <v>0</v>
      </c>
      <c r="AI84" s="140"/>
      <c r="AJ84" s="35">
        <f ca="1">COUNTIFS(議事録兼フォロー表!$C:$D,DR情報_記入例!H84,議事録兼フォロー表!$AZ:$BA,DR情報_記入例!$AJ$56,議事録兼フォロー表!$AX:$AY,INDEX(INDIRECT($H84),1))</f>
        <v>0</v>
      </c>
      <c r="AK84" s="140"/>
      <c r="AL84" s="31">
        <f ca="1">COUNTIFS(議事録兼フォロー表!$C:$D,DR情報_記入例!H84,議事録兼フォロー表!$AZ:$BA,DR情報_記入例!$AL$56,議事録兼フォロー表!$AX:$AY,INDEX(INDIRECT($H84),1))</f>
        <v>0</v>
      </c>
      <c r="AM84" s="140"/>
      <c r="AN84" s="31">
        <f ca="1">COUNTIFS(議事録兼フォロー表!$C:$D,DR情報_記入例!H84,議事録兼フォロー表!$AZ:$BA,DR情報_記入例!$AN$56,議事録兼フォロー表!$AX:$AY,INDEX(INDIRECT($H84),1))</f>
        <v>0</v>
      </c>
      <c r="AO84" s="137"/>
      <c r="AP84" s="8"/>
    </row>
    <row r="85" spans="2:42" ht="12" customHeight="1">
      <c r="B85" s="377"/>
      <c r="C85" s="70"/>
      <c r="D85" s="71"/>
      <c r="E85" s="71"/>
      <c r="F85" s="71"/>
      <c r="G85" s="72"/>
      <c r="H85" s="50" t="s">
        <v>118</v>
      </c>
      <c r="I85" s="35"/>
      <c r="J85" s="35"/>
      <c r="K85" s="35"/>
      <c r="L85" s="35"/>
      <c r="M85" s="35"/>
      <c r="N85" s="35"/>
      <c r="O85" s="35"/>
      <c r="P85" s="35"/>
      <c r="Q85" s="35"/>
      <c r="R85" s="46"/>
      <c r="S85" s="349" t="s">
        <v>119</v>
      </c>
      <c r="T85" s="291"/>
      <c r="U85" s="291"/>
      <c r="V85" s="289"/>
      <c r="W85" s="289"/>
      <c r="X85" s="289"/>
      <c r="Y85" s="31"/>
      <c r="Z85" s="35">
        <f>COUNTIFS(議事録兼フォロー表!$C:$C,DR情報_記入例!H85,議事録兼フォロー表!$AX:$AX,"変更")</f>
        <v>0</v>
      </c>
      <c r="AA85" s="140"/>
      <c r="AB85" s="35">
        <f ca="1">COUNTIFS(議事録兼フォロー表!$C:$D,DR情報_記入例!H85,議事録兼フォロー表!$AZ:$BA,DR情報_記入例!$AB$56,議事録兼フォロー表!$AX:$AY,INDEX(INDIRECT($H85),1))</f>
        <v>0</v>
      </c>
      <c r="AC85" s="140"/>
      <c r="AD85" s="35">
        <f ca="1">COUNTIFS(議事録兼フォロー表!$C:$D,DR情報_記入例!H85,議事録兼フォロー表!$AZ:$BA,DR情報_記入例!$AD$56,議事録兼フォロー表!$AX:$AY,INDEX(INDIRECT($H85),1))</f>
        <v>0</v>
      </c>
      <c r="AE85" s="140"/>
      <c r="AF85" s="35">
        <f ca="1">COUNTIFS(議事録兼フォロー表!$C:$D,DR情報_記入例!H85,議事録兼フォロー表!$AZ:$BA,DR情報_記入例!$AF$56,議事録兼フォロー表!$AX:$AY,INDEX(INDIRECT($H85),1))</f>
        <v>0</v>
      </c>
      <c r="AG85" s="140"/>
      <c r="AH85" s="35">
        <f ca="1">COUNTIFS(議事録兼フォロー表!$C:$D,DR情報_記入例!H85,議事録兼フォロー表!$AZ:$BA,DR情報_記入例!$AH$56,議事録兼フォロー表!$AX:$AY,INDEX(INDIRECT($H85),1))</f>
        <v>0</v>
      </c>
      <c r="AI85" s="140"/>
      <c r="AJ85" s="35">
        <f ca="1">COUNTIFS(議事録兼フォロー表!$C:$D,DR情報_記入例!H85,議事録兼フォロー表!$AZ:$BA,DR情報_記入例!$AJ$56,議事録兼フォロー表!$AX:$AY,INDEX(INDIRECT($H85),1))</f>
        <v>0</v>
      </c>
      <c r="AK85" s="140"/>
      <c r="AL85" s="31">
        <f ca="1">COUNTIFS(議事録兼フォロー表!$C:$D,DR情報_記入例!H85,議事録兼フォロー表!$AZ:$BA,DR情報_記入例!$AL$56,議事録兼フォロー表!$AX:$AY,INDEX(INDIRECT($H85),1))</f>
        <v>0</v>
      </c>
      <c r="AM85" s="140"/>
      <c r="AN85" s="31">
        <f ca="1">COUNTIFS(議事録兼フォロー表!$C:$D,DR情報_記入例!H85,議事録兼フォロー表!$AZ:$BA,DR情報_記入例!$AN$56,議事録兼フォロー表!$AX:$AY,INDEX(INDIRECT($H85),1))</f>
        <v>0</v>
      </c>
      <c r="AO85" s="137"/>
      <c r="AP85" s="8"/>
    </row>
    <row r="86" spans="2:42" ht="12" customHeight="1">
      <c r="B86" s="377"/>
      <c r="C86" s="70"/>
      <c r="D86" s="71"/>
      <c r="E86" s="71"/>
      <c r="F86" s="71"/>
      <c r="G86" s="72"/>
      <c r="H86" s="50" t="s">
        <v>120</v>
      </c>
      <c r="I86" s="35"/>
      <c r="J86" s="35"/>
      <c r="K86" s="35"/>
      <c r="L86" s="35"/>
      <c r="M86" s="35"/>
      <c r="N86" s="35"/>
      <c r="O86" s="35"/>
      <c r="P86" s="35"/>
      <c r="Q86" s="35"/>
      <c r="R86" s="46"/>
      <c r="S86" s="349" t="s">
        <v>121</v>
      </c>
      <c r="T86" s="291"/>
      <c r="U86" s="291"/>
      <c r="V86" s="289"/>
      <c r="W86" s="289"/>
      <c r="X86" s="289"/>
      <c r="Y86" s="31"/>
      <c r="Z86" s="35">
        <f>COUNTIFS(議事録兼フォロー表!$C:$C,DR情報_記入例!H86,議事録兼フォロー表!$AX:$AX,"変更")</f>
        <v>0</v>
      </c>
      <c r="AA86" s="140"/>
      <c r="AB86" s="35">
        <f ca="1">COUNTIFS(議事録兼フォロー表!$C:$D,DR情報_記入例!H86,議事録兼フォロー表!$AZ:$BA,DR情報_記入例!$AB$56,議事録兼フォロー表!$AX:$AY,INDEX(INDIRECT($H86),1))</f>
        <v>0</v>
      </c>
      <c r="AC86" s="140"/>
      <c r="AD86" s="35">
        <f ca="1">COUNTIFS(議事録兼フォロー表!$C:$D,DR情報_記入例!H86,議事録兼フォロー表!$AZ:$BA,DR情報_記入例!$AD$56,議事録兼フォロー表!$AX:$AY,INDEX(INDIRECT($H86),1))</f>
        <v>0</v>
      </c>
      <c r="AE86" s="140"/>
      <c r="AF86" s="35">
        <f ca="1">COUNTIFS(議事録兼フォロー表!$C:$D,DR情報_記入例!H86,議事録兼フォロー表!$AZ:$BA,DR情報_記入例!$AF$56,議事録兼フォロー表!$AX:$AY,INDEX(INDIRECT($H86),1))</f>
        <v>0</v>
      </c>
      <c r="AG86" s="140"/>
      <c r="AH86" s="35">
        <f ca="1">COUNTIFS(議事録兼フォロー表!$C:$D,DR情報_記入例!H86,議事録兼フォロー表!$AZ:$BA,DR情報_記入例!$AH$56,議事録兼フォロー表!$AX:$AY,INDEX(INDIRECT($H86),1))</f>
        <v>0</v>
      </c>
      <c r="AI86" s="140"/>
      <c r="AJ86" s="35">
        <f ca="1">COUNTIFS(議事録兼フォロー表!$C:$D,DR情報_記入例!H86,議事録兼フォロー表!$AZ:$BA,DR情報_記入例!$AJ$56,議事録兼フォロー表!$AX:$AY,INDEX(INDIRECT($H86),1))</f>
        <v>0</v>
      </c>
      <c r="AK86" s="140"/>
      <c r="AL86" s="31">
        <f ca="1">COUNTIFS(議事録兼フォロー表!$C:$D,DR情報_記入例!H86,議事録兼フォロー表!$AZ:$BA,DR情報_記入例!$AL$56,議事録兼フォロー表!$AX:$AY,INDEX(INDIRECT($H86),1))</f>
        <v>0</v>
      </c>
      <c r="AM86" s="140"/>
      <c r="AN86" s="31">
        <f ca="1">COUNTIFS(議事録兼フォロー表!$C:$D,DR情報_記入例!H86,議事録兼フォロー表!$AZ:$BA,DR情報_記入例!$AN$56,議事録兼フォロー表!$AX:$AY,INDEX(INDIRECT($H86),1))</f>
        <v>0</v>
      </c>
      <c r="AO86" s="137"/>
      <c r="AP86" s="8"/>
    </row>
    <row r="87" spans="2:42" ht="12.75" customHeight="1" thickBot="1">
      <c r="B87" s="378"/>
      <c r="C87" s="73"/>
      <c r="D87" s="74"/>
      <c r="E87" s="74"/>
      <c r="F87" s="74"/>
      <c r="G87" s="75"/>
      <c r="H87" s="51" t="s">
        <v>122</v>
      </c>
      <c r="I87" s="47"/>
      <c r="J87" s="47"/>
      <c r="K87" s="47"/>
      <c r="L87" s="47"/>
      <c r="M87" s="47"/>
      <c r="N87" s="47"/>
      <c r="O87" s="47"/>
      <c r="P87" s="47"/>
      <c r="Q87" s="47"/>
      <c r="R87" s="48"/>
      <c r="S87" s="359" t="s">
        <v>123</v>
      </c>
      <c r="T87" s="360"/>
      <c r="U87" s="360"/>
      <c r="V87" s="361"/>
      <c r="W87" s="361"/>
      <c r="X87" s="361"/>
      <c r="Y87" s="76"/>
      <c r="Z87" s="47">
        <f>COUNTIFS(議事録兼フォロー表!$C:$C,DR情報_記入例!H87,議事録兼フォロー表!$AX:$AX,"変更")</f>
        <v>0</v>
      </c>
      <c r="AA87" s="140"/>
      <c r="AB87" s="76">
        <f ca="1">COUNTIFS(議事録兼フォロー表!$C:$D,DR情報_記入例!H87,議事録兼フォロー表!$AZ:$BA,DR情報_記入例!$AB$56,議事録兼フォロー表!$AX:$AY,INDEX(INDIRECT($H87),1))</f>
        <v>0</v>
      </c>
      <c r="AC87" s="141"/>
      <c r="AD87" s="47">
        <f ca="1">COUNTIFS(議事録兼フォロー表!$C:$D,DR情報_記入例!H87,議事録兼フォロー表!$AZ:$BA,DR情報_記入例!$AD$56,議事録兼フォロー表!$AX:$AY,INDEX(INDIRECT($H87),1))</f>
        <v>0</v>
      </c>
      <c r="AE87" s="141"/>
      <c r="AF87" s="47">
        <f ca="1">COUNTIFS(議事録兼フォロー表!$C:$D,DR情報_記入例!H87,議事録兼フォロー表!$AZ:$BA,DR情報_記入例!$AF$56,議事録兼フォロー表!$AX:$AY,INDEX(INDIRECT($H87),1))</f>
        <v>0</v>
      </c>
      <c r="AG87" s="141"/>
      <c r="AH87" s="47">
        <f ca="1">COUNTIFS(議事録兼フォロー表!$C:$D,DR情報_記入例!H87,議事録兼フォロー表!$AZ:$BA,DR情報_記入例!$AH$56,議事録兼フォロー表!$AX:$AY,INDEX(INDIRECT($H87),1))</f>
        <v>0</v>
      </c>
      <c r="AI87" s="141"/>
      <c r="AJ87" s="47">
        <f ca="1">COUNTIFS(議事録兼フォロー表!$C:$D,DR情報_記入例!H87,議事録兼フォロー表!$AZ:$BA,DR情報_記入例!$AJ$56,議事録兼フォロー表!$AX:$AY,INDEX(INDIRECT($H87),1))</f>
        <v>0</v>
      </c>
      <c r="AK87" s="141"/>
      <c r="AL87" s="76">
        <f ca="1">COUNTIFS(議事録兼フォロー表!$C:$D,DR情報_記入例!H87,議事録兼フォロー表!$AZ:$BA,DR情報_記入例!$AL$56,議事録兼フォロー表!$AX:$AY,INDEX(INDIRECT($H87),1))</f>
        <v>0</v>
      </c>
      <c r="AM87" s="141"/>
      <c r="AN87" s="76">
        <f ca="1">COUNTIFS(議事録兼フォロー表!$C:$D,DR情報_記入例!H87,議事録兼フォロー表!$AZ:$BA,DR情報_記入例!$AN$56,議事録兼フォロー表!$AX:$AY,INDEX(INDIRECT($H87),1))</f>
        <v>0</v>
      </c>
      <c r="AO87" s="138"/>
      <c r="AP87" s="8"/>
    </row>
    <row r="88" spans="2:42" ht="24" customHeight="1" thickTop="1" thickBot="1">
      <c r="B88" s="372" t="s">
        <v>124</v>
      </c>
      <c r="C88" s="373"/>
      <c r="D88" s="373"/>
      <c r="E88" s="373"/>
      <c r="F88" s="373"/>
      <c r="G88" s="374"/>
      <c r="H88" s="375" t="s">
        <v>125</v>
      </c>
      <c r="I88" s="373"/>
      <c r="J88" s="373"/>
      <c r="K88" s="373"/>
      <c r="L88" s="373"/>
      <c r="M88" s="373"/>
      <c r="N88" s="373"/>
      <c r="O88" s="373"/>
      <c r="P88" s="373"/>
      <c r="Q88" s="373"/>
      <c r="R88" s="374"/>
      <c r="S88" s="375" t="s">
        <v>125</v>
      </c>
      <c r="T88" s="373"/>
      <c r="U88" s="374"/>
      <c r="V88" s="33"/>
      <c r="W88" s="34">
        <f>W57+W58+W61+W68+W69+W70+W71+W72+W74+W75+W77+W78+W79+W80+W81+W82+W83</f>
        <v>0</v>
      </c>
      <c r="X88" s="36"/>
      <c r="Y88" s="33"/>
      <c r="Z88" s="34">
        <f>Z59+Z60+Z62+Z63+Z64+Z65+Z66+Z67+Z73+Z76+Z84+Z85+Z86+Z87</f>
        <v>0</v>
      </c>
      <c r="AA88" s="113"/>
      <c r="AB88" s="32">
        <f t="shared" ref="AB88:AN88" ca="1" si="0">SUM(AB57:AB87)</f>
        <v>0</v>
      </c>
      <c r="AC88" s="147"/>
      <c r="AD88" s="32">
        <f t="shared" ca="1" si="0"/>
        <v>0</v>
      </c>
      <c r="AE88" s="143"/>
      <c r="AF88" s="32">
        <f t="shared" ca="1" si="0"/>
        <v>0</v>
      </c>
      <c r="AG88" s="143"/>
      <c r="AH88" s="32">
        <f t="shared" ca="1" si="0"/>
        <v>0</v>
      </c>
      <c r="AI88" s="143"/>
      <c r="AJ88" s="32">
        <f t="shared" ca="1" si="0"/>
        <v>0</v>
      </c>
      <c r="AK88" s="142"/>
      <c r="AL88" s="32">
        <f ca="1">SUM(AL57:AL87)</f>
        <v>0</v>
      </c>
      <c r="AM88" s="142"/>
      <c r="AN88" s="32">
        <f t="shared" ca="1" si="0"/>
        <v>0</v>
      </c>
      <c r="AO88" s="139"/>
    </row>
    <row r="89" spans="2:42"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45"/>
    </row>
    <row r="91" spans="2:42">
      <c r="D91" s="368"/>
      <c r="E91" s="369"/>
      <c r="F91" s="369"/>
      <c r="G91" s="369"/>
      <c r="H91" s="369"/>
      <c r="I91" s="369"/>
      <c r="J91" s="369"/>
      <c r="K91" s="369"/>
      <c r="L91" s="369"/>
      <c r="M91" s="369"/>
      <c r="N91" s="369"/>
      <c r="O91" s="369"/>
      <c r="P91" s="369"/>
      <c r="Q91" s="369"/>
      <c r="R91" s="369"/>
      <c r="S91" s="369"/>
      <c r="T91" s="369"/>
      <c r="U91" s="369"/>
      <c r="V91" s="369"/>
      <c r="W91" s="369"/>
      <c r="X91" s="369"/>
      <c r="Y91" s="369"/>
      <c r="Z91" s="369"/>
      <c r="AA91" s="369"/>
      <c r="AB91" s="369"/>
      <c r="AC91" s="369"/>
      <c r="AD91" s="369"/>
      <c r="AE91" s="369"/>
      <c r="AF91" s="369"/>
      <c r="AG91" s="369"/>
      <c r="AH91" s="369"/>
      <c r="AI91" s="369"/>
      <c r="AJ91" s="369"/>
      <c r="AK91" s="369"/>
      <c r="AL91" s="369"/>
      <c r="AM91" s="369"/>
      <c r="AN91" s="369"/>
      <c r="AO91" s="369"/>
    </row>
    <row r="92" spans="2:42">
      <c r="D92" s="368"/>
      <c r="E92" s="369"/>
      <c r="F92" s="369"/>
      <c r="G92" s="369"/>
      <c r="H92" s="369"/>
      <c r="I92" s="369"/>
      <c r="J92" s="369"/>
      <c r="K92" s="369"/>
      <c r="L92" s="369"/>
      <c r="M92" s="369"/>
      <c r="N92" s="369"/>
      <c r="O92" s="369"/>
      <c r="P92" s="369"/>
      <c r="Q92" s="369"/>
      <c r="R92" s="369"/>
      <c r="S92" s="369"/>
      <c r="T92" s="369"/>
      <c r="U92" s="369"/>
      <c r="V92" s="369"/>
      <c r="W92" s="369"/>
      <c r="X92" s="369"/>
      <c r="Y92" s="369"/>
      <c r="Z92" s="369"/>
      <c r="AA92" s="369"/>
      <c r="AB92" s="369"/>
      <c r="AC92" s="369"/>
      <c r="AD92" s="369"/>
      <c r="AE92" s="369"/>
      <c r="AF92" s="369"/>
      <c r="AG92" s="369"/>
      <c r="AH92" s="369"/>
      <c r="AI92" s="369"/>
      <c r="AJ92" s="369"/>
      <c r="AK92" s="369"/>
      <c r="AL92" s="369"/>
      <c r="AM92" s="369"/>
      <c r="AN92" s="369"/>
      <c r="AO92" s="369"/>
    </row>
    <row r="105" spans="2:17" ht="12.6" thickBot="1"/>
    <row r="106" spans="2:17">
      <c r="B106" s="104" t="s">
        <v>126</v>
      </c>
      <c r="C106" s="103"/>
      <c r="D106" s="103"/>
      <c r="E106" s="103"/>
      <c r="F106" s="103" t="s">
        <v>127</v>
      </c>
      <c r="G106" s="103"/>
      <c r="H106" s="102" t="s">
        <v>128</v>
      </c>
      <c r="I106" s="103"/>
      <c r="J106" s="103"/>
      <c r="K106" s="103"/>
      <c r="L106" s="103"/>
      <c r="M106" s="102" t="s">
        <v>129</v>
      </c>
      <c r="N106" s="103"/>
      <c r="O106" s="103"/>
      <c r="P106" s="103"/>
      <c r="Q106" s="105"/>
    </row>
    <row r="107" spans="2:17">
      <c r="B107" s="8" t="s">
        <v>130</v>
      </c>
      <c r="F107" s="1" t="s">
        <v>131</v>
      </c>
      <c r="H107" s="101">
        <f>0.6*$D$47</f>
        <v>0</v>
      </c>
      <c r="M107" s="370">
        <v>0</v>
      </c>
      <c r="N107" s="371"/>
      <c r="Q107" s="9"/>
    </row>
    <row r="108" spans="2:17">
      <c r="B108" s="8" t="s">
        <v>132</v>
      </c>
      <c r="F108" s="1" t="s">
        <v>133</v>
      </c>
      <c r="H108" s="101">
        <f>0.6*$D$47</f>
        <v>0</v>
      </c>
      <c r="M108" s="366">
        <v>0</v>
      </c>
      <c r="N108" s="367"/>
      <c r="Q108" s="9"/>
    </row>
    <row r="109" spans="2:17">
      <c r="B109" s="8" t="s">
        <v>134</v>
      </c>
      <c r="F109" s="1" t="s">
        <v>133</v>
      </c>
      <c r="H109" s="101">
        <f>0.6*$D$47</f>
        <v>0</v>
      </c>
      <c r="M109" s="366">
        <v>0</v>
      </c>
      <c r="N109" s="367"/>
      <c r="Q109" s="9"/>
    </row>
    <row r="110" spans="2:17">
      <c r="B110" s="8" t="s">
        <v>135</v>
      </c>
      <c r="F110" s="1" t="s">
        <v>133</v>
      </c>
      <c r="H110" s="101">
        <f>0.6*$D$47</f>
        <v>0</v>
      </c>
      <c r="M110" s="366">
        <f>0.27615*$D$47</f>
        <v>0</v>
      </c>
      <c r="N110" s="367"/>
      <c r="Q110" s="9"/>
    </row>
    <row r="111" spans="2:17">
      <c r="B111" s="8" t="s">
        <v>136</v>
      </c>
      <c r="F111" s="1" t="s">
        <v>131</v>
      </c>
      <c r="H111" s="101">
        <f>5.87*$D$47</f>
        <v>0</v>
      </c>
      <c r="M111" s="366">
        <f>2.98*$D$47</f>
        <v>0</v>
      </c>
      <c r="N111" s="367"/>
      <c r="Q111" s="9"/>
    </row>
    <row r="112" spans="2:17">
      <c r="B112" s="8" t="s">
        <v>137</v>
      </c>
      <c r="F112" s="1" t="s">
        <v>51</v>
      </c>
      <c r="H112" s="101" t="s">
        <v>125</v>
      </c>
      <c r="M112" s="362" t="s">
        <v>125</v>
      </c>
      <c r="N112" s="363"/>
      <c r="Q112" s="9"/>
    </row>
    <row r="113" spans="2:17">
      <c r="B113" s="8" t="s">
        <v>138</v>
      </c>
      <c r="F113" s="1" t="s">
        <v>51</v>
      </c>
      <c r="H113" s="101" t="s">
        <v>125</v>
      </c>
      <c r="M113" s="362" t="s">
        <v>125</v>
      </c>
      <c r="N113" s="363"/>
      <c r="Q113" s="9"/>
    </row>
    <row r="114" spans="2:17">
      <c r="B114" s="8" t="s">
        <v>139</v>
      </c>
      <c r="F114" s="1" t="s">
        <v>51</v>
      </c>
      <c r="H114" s="101" t="s">
        <v>125</v>
      </c>
      <c r="M114" s="362" t="s">
        <v>125</v>
      </c>
      <c r="N114" s="363"/>
      <c r="Q114" s="9"/>
    </row>
    <row r="115" spans="2:17">
      <c r="B115" s="8" t="s">
        <v>140</v>
      </c>
      <c r="F115" s="1" t="s">
        <v>51</v>
      </c>
      <c r="H115" s="101" t="s">
        <v>125</v>
      </c>
      <c r="M115" s="362" t="s">
        <v>125</v>
      </c>
      <c r="N115" s="363"/>
      <c r="Q115" s="9"/>
    </row>
    <row r="116" spans="2:17">
      <c r="B116" s="8" t="s">
        <v>141</v>
      </c>
      <c r="F116" s="1" t="s">
        <v>51</v>
      </c>
      <c r="H116" s="101" t="s">
        <v>125</v>
      </c>
      <c r="M116" s="362" t="s">
        <v>125</v>
      </c>
      <c r="N116" s="363"/>
      <c r="Q116" s="9"/>
    </row>
    <row r="117" spans="2:17" ht="14.25" customHeight="1" thickBot="1">
      <c r="B117" s="10" t="s">
        <v>142</v>
      </c>
      <c r="C117" s="11"/>
      <c r="D117" s="11"/>
      <c r="E117" s="11"/>
      <c r="F117" s="11" t="s">
        <v>51</v>
      </c>
      <c r="G117" s="11"/>
      <c r="H117" s="106" t="s">
        <v>125</v>
      </c>
      <c r="I117" s="11"/>
      <c r="J117" s="11"/>
      <c r="K117" s="11"/>
      <c r="L117" s="11"/>
      <c r="M117" s="364" t="s">
        <v>125</v>
      </c>
      <c r="N117" s="365"/>
      <c r="O117" s="11"/>
      <c r="P117" s="11"/>
      <c r="Q117" s="12"/>
    </row>
  </sheetData>
  <mergeCells count="192">
    <mergeCell ref="M114:N114"/>
    <mergeCell ref="M115:N115"/>
    <mergeCell ref="M116:N116"/>
    <mergeCell ref="M117:N117"/>
    <mergeCell ref="M108:N108"/>
    <mergeCell ref="M109:N109"/>
    <mergeCell ref="M110:N110"/>
    <mergeCell ref="M111:N111"/>
    <mergeCell ref="M112:N112"/>
    <mergeCell ref="M113:N113"/>
    <mergeCell ref="B88:G88"/>
    <mergeCell ref="H88:R88"/>
    <mergeCell ref="S88:U88"/>
    <mergeCell ref="D91:AO91"/>
    <mergeCell ref="D92:AO92"/>
    <mergeCell ref="M107:N107"/>
    <mergeCell ref="S85:U85"/>
    <mergeCell ref="V85:X85"/>
    <mergeCell ref="S86:U86"/>
    <mergeCell ref="V86:X86"/>
    <mergeCell ref="S87:U87"/>
    <mergeCell ref="V87:X87"/>
    <mergeCell ref="S82:U82"/>
    <mergeCell ref="Y82:AA82"/>
    <mergeCell ref="S83:U83"/>
    <mergeCell ref="Y83:AA83"/>
    <mergeCell ref="S84:U84"/>
    <mergeCell ref="V84:X84"/>
    <mergeCell ref="S79:U79"/>
    <mergeCell ref="Y79:AA79"/>
    <mergeCell ref="S80:U80"/>
    <mergeCell ref="Y80:AA80"/>
    <mergeCell ref="S81:U81"/>
    <mergeCell ref="Y81:AA81"/>
    <mergeCell ref="S76:U76"/>
    <mergeCell ref="V76:X76"/>
    <mergeCell ref="S77:U77"/>
    <mergeCell ref="Y77:AA77"/>
    <mergeCell ref="S78:U78"/>
    <mergeCell ref="Y78:AA78"/>
    <mergeCell ref="S73:U73"/>
    <mergeCell ref="V73:X73"/>
    <mergeCell ref="S74:U74"/>
    <mergeCell ref="Y74:AA74"/>
    <mergeCell ref="S75:U75"/>
    <mergeCell ref="Y75:AA75"/>
    <mergeCell ref="S70:U70"/>
    <mergeCell ref="Y70:AA70"/>
    <mergeCell ref="S71:U71"/>
    <mergeCell ref="Y71:AA71"/>
    <mergeCell ref="S72:U72"/>
    <mergeCell ref="Y72:AA72"/>
    <mergeCell ref="S67:U67"/>
    <mergeCell ref="V67:X67"/>
    <mergeCell ref="S68:U68"/>
    <mergeCell ref="Y68:AA68"/>
    <mergeCell ref="S69:U69"/>
    <mergeCell ref="Y69:AA69"/>
    <mergeCell ref="AH56:AI56"/>
    <mergeCell ref="AJ56:AK56"/>
    <mergeCell ref="AL56:AM56"/>
    <mergeCell ref="S64:U64"/>
    <mergeCell ref="V64:X64"/>
    <mergeCell ref="S65:U65"/>
    <mergeCell ref="V65:X65"/>
    <mergeCell ref="S66:U66"/>
    <mergeCell ref="V66:X66"/>
    <mergeCell ref="S61:U61"/>
    <mergeCell ref="Y61:AA61"/>
    <mergeCell ref="S62:U62"/>
    <mergeCell ref="V62:X62"/>
    <mergeCell ref="S63:U63"/>
    <mergeCell ref="V63:X63"/>
    <mergeCell ref="B52:F53"/>
    <mergeCell ref="G52:L52"/>
    <mergeCell ref="M52:AO52"/>
    <mergeCell ref="G53:L53"/>
    <mergeCell ref="M53:AO53"/>
    <mergeCell ref="AN56:AO56"/>
    <mergeCell ref="S57:U57"/>
    <mergeCell ref="Y57:AA57"/>
    <mergeCell ref="AB55:AO55"/>
    <mergeCell ref="B56:B87"/>
    <mergeCell ref="C56:G56"/>
    <mergeCell ref="H56:R56"/>
    <mergeCell ref="S56:U56"/>
    <mergeCell ref="V56:X56"/>
    <mergeCell ref="Y56:AA56"/>
    <mergeCell ref="AB56:AC56"/>
    <mergeCell ref="AD56:AE56"/>
    <mergeCell ref="AF56:AG56"/>
    <mergeCell ref="S58:U58"/>
    <mergeCell ref="Y58:AA58"/>
    <mergeCell ref="S59:U59"/>
    <mergeCell ref="V59:X59"/>
    <mergeCell ref="S60:U60"/>
    <mergeCell ref="V60:X60"/>
    <mergeCell ref="B47:C47"/>
    <mergeCell ref="D47:F47"/>
    <mergeCell ref="G47:H47"/>
    <mergeCell ref="J47:K47"/>
    <mergeCell ref="L47:N47"/>
    <mergeCell ref="O47:P47"/>
    <mergeCell ref="B50:F51"/>
    <mergeCell ref="G50:L50"/>
    <mergeCell ref="M50:AO50"/>
    <mergeCell ref="G51:L51"/>
    <mergeCell ref="M51:AO51"/>
    <mergeCell ref="B32:AO32"/>
    <mergeCell ref="B33:AO36"/>
    <mergeCell ref="B46:I46"/>
    <mergeCell ref="J46:Q46"/>
    <mergeCell ref="R46:X46"/>
    <mergeCell ref="Y46:AF46"/>
    <mergeCell ref="AG46:AO46"/>
    <mergeCell ref="AG47:AO48"/>
    <mergeCell ref="B48:C48"/>
    <mergeCell ref="D48:F48"/>
    <mergeCell ref="G48:H48"/>
    <mergeCell ref="J48:K48"/>
    <mergeCell ref="L48:N48"/>
    <mergeCell ref="O48:P48"/>
    <mergeCell ref="R48:S48"/>
    <mergeCell ref="T48:U48"/>
    <mergeCell ref="V48:W48"/>
    <mergeCell ref="R47:S47"/>
    <mergeCell ref="T47:U47"/>
    <mergeCell ref="V47:W47"/>
    <mergeCell ref="Y47:AA48"/>
    <mergeCell ref="AB47:AD48"/>
    <mergeCell ref="AE47:AF47"/>
    <mergeCell ref="AE48:AF48"/>
    <mergeCell ref="B18:V19"/>
    <mergeCell ref="W18:AA18"/>
    <mergeCell ref="AB18:AO31"/>
    <mergeCell ref="W19:AA19"/>
    <mergeCell ref="B20:AA20"/>
    <mergeCell ref="B21:AA24"/>
    <mergeCell ref="B25:F25"/>
    <mergeCell ref="B26:F26"/>
    <mergeCell ref="B27:F27"/>
    <mergeCell ref="B28:F28"/>
    <mergeCell ref="B29:F29"/>
    <mergeCell ref="B30:F30"/>
    <mergeCell ref="B31:F31"/>
    <mergeCell ref="B15:V16"/>
    <mergeCell ref="W15:AA15"/>
    <mergeCell ref="AB15:AF15"/>
    <mergeCell ref="AG15:AJ17"/>
    <mergeCell ref="AK15:AO17"/>
    <mergeCell ref="W16:AA16"/>
    <mergeCell ref="AB16:AF16"/>
    <mergeCell ref="B17:V17"/>
    <mergeCell ref="W17:AA17"/>
    <mergeCell ref="AB17:AF17"/>
    <mergeCell ref="R12:AC12"/>
    <mergeCell ref="AD12:AO12"/>
    <mergeCell ref="B14:V14"/>
    <mergeCell ref="W14:AA14"/>
    <mergeCell ref="AB14:AF14"/>
    <mergeCell ref="AG14:AJ14"/>
    <mergeCell ref="AK14:AO14"/>
    <mergeCell ref="R9:U11"/>
    <mergeCell ref="V9:Y11"/>
    <mergeCell ref="Z9:AC11"/>
    <mergeCell ref="AD9:AG11"/>
    <mergeCell ref="AH9:AK11"/>
    <mergeCell ref="AL9:AO11"/>
    <mergeCell ref="R7:AC7"/>
    <mergeCell ref="AD7:AO7"/>
    <mergeCell ref="R8:U8"/>
    <mergeCell ref="V8:Y8"/>
    <mergeCell ref="Z8:AC8"/>
    <mergeCell ref="AD8:AG8"/>
    <mergeCell ref="AH8:AK8"/>
    <mergeCell ref="AL8:AO8"/>
    <mergeCell ref="R4:U6"/>
    <mergeCell ref="V4:Y6"/>
    <mergeCell ref="Z4:AC6"/>
    <mergeCell ref="AD4:AG6"/>
    <mergeCell ref="AH4:AK6"/>
    <mergeCell ref="AL4:AO6"/>
    <mergeCell ref="V1:AA1"/>
    <mergeCell ref="AE1:AO1"/>
    <mergeCell ref="R2:AC2"/>
    <mergeCell ref="AD2:AO2"/>
    <mergeCell ref="R3:U3"/>
    <mergeCell ref="V3:Y3"/>
    <mergeCell ref="Z3:AC3"/>
    <mergeCell ref="AD3:AG3"/>
    <mergeCell ref="AH3:AK3"/>
    <mergeCell ref="AL3:AO3"/>
  </mergeCells>
  <phoneticPr fontId="3"/>
  <conditionalFormatting sqref="B18:V19">
    <cfRule type="expression" dxfId="68" priority="103">
      <formula>$B$18=""</formula>
    </cfRule>
  </conditionalFormatting>
  <conditionalFormatting sqref="B21:AA24">
    <cfRule type="expression" dxfId="67" priority="101">
      <formula>$B$21=""</formula>
    </cfRule>
  </conditionalFormatting>
  <conditionalFormatting sqref="B33:AO36">
    <cfRule type="expression" dxfId="66" priority="100">
      <formula>$B$33=""</formula>
    </cfRule>
  </conditionalFormatting>
  <conditionalFormatting sqref="B50:AO53">
    <cfRule type="expression" dxfId="65" priority="115">
      <formula>IF($AB$15="MK_DR",FALSE,TRUE)</formula>
    </cfRule>
  </conditionalFormatting>
  <conditionalFormatting sqref="D47:F47">
    <cfRule type="expression" dxfId="64" priority="92">
      <formula>$D$47&gt;0</formula>
    </cfRule>
  </conditionalFormatting>
  <conditionalFormatting sqref="D48:F48">
    <cfRule type="expression" dxfId="63" priority="90">
      <formula>$D$48&gt;0</formula>
    </cfRule>
  </conditionalFormatting>
  <conditionalFormatting sqref="G25">
    <cfRule type="expression" dxfId="62" priority="3">
      <formula>$G$29=$N$37</formula>
    </cfRule>
  </conditionalFormatting>
  <conditionalFormatting sqref="G26:G27">
    <cfRule type="expression" dxfId="61" priority="2">
      <formula>$G$30=$N$37</formula>
    </cfRule>
  </conditionalFormatting>
  <conditionalFormatting sqref="G28">
    <cfRule type="expression" dxfId="60" priority="4">
      <formula>$G$31=$N$37</formula>
    </cfRule>
  </conditionalFormatting>
  <conditionalFormatting sqref="G29">
    <cfRule type="expression" dxfId="59" priority="13">
      <formula>$G$29=$N$37</formula>
    </cfRule>
  </conditionalFormatting>
  <conditionalFormatting sqref="G30">
    <cfRule type="expression" dxfId="58" priority="12">
      <formula>$G$30=$N$37</formula>
    </cfRule>
  </conditionalFormatting>
  <conditionalFormatting sqref="G31">
    <cfRule type="expression" dxfId="57" priority="93">
      <formula>$G$31=$N$37</formula>
    </cfRule>
  </conditionalFormatting>
  <conditionalFormatting sqref="G47:H47">
    <cfRule type="expression" dxfId="56" priority="91">
      <formula>$G$47&gt;0</formula>
    </cfRule>
  </conditionalFormatting>
  <conditionalFormatting sqref="G48:H48">
    <cfRule type="expression" dxfId="55" priority="74">
      <formula>$G$48&gt;0</formula>
    </cfRule>
  </conditionalFormatting>
  <conditionalFormatting sqref="J39:J40">
    <cfRule type="expression" dxfId="54" priority="99">
      <formula>$J$39=$N$37</formula>
    </cfRule>
  </conditionalFormatting>
  <conditionalFormatting sqref="J41:J42">
    <cfRule type="expression" dxfId="53" priority="98">
      <formula>$J$41=$N$37</formula>
    </cfRule>
  </conditionalFormatting>
  <conditionalFormatting sqref="L48:N48">
    <cfRule type="expression" dxfId="52" priority="88">
      <formula>$L$48&gt;0</formula>
    </cfRule>
  </conditionalFormatting>
  <conditionalFormatting sqref="O47:P47">
    <cfRule type="expression" dxfId="51" priority="89">
      <formula>$O$47&gt;0</formula>
    </cfRule>
  </conditionalFormatting>
  <conditionalFormatting sqref="O48:P48">
    <cfRule type="expression" dxfId="50" priority="87">
      <formula>$O$48&gt;0</formula>
    </cfRule>
  </conditionalFormatting>
  <conditionalFormatting sqref="R12">
    <cfRule type="expression" dxfId="49" priority="5">
      <formula>$AD$4=""</formula>
    </cfRule>
  </conditionalFormatting>
  <conditionalFormatting sqref="V47:W47">
    <cfRule type="expression" dxfId="48" priority="86">
      <formula>$V$47&gt;0</formula>
    </cfRule>
  </conditionalFormatting>
  <conditionalFormatting sqref="V1:AA1">
    <cfRule type="expression" dxfId="47" priority="1">
      <formula>IF($V$1="",TRUE,FALSE)</formula>
    </cfRule>
  </conditionalFormatting>
  <conditionalFormatting sqref="W39:W40">
    <cfRule type="expression" dxfId="46" priority="97">
      <formula>$W$39=$N$37</formula>
    </cfRule>
  </conditionalFormatting>
  <conditionalFormatting sqref="W19:AA19">
    <cfRule type="expression" dxfId="45" priority="102">
      <formula>$W$19=""</formula>
    </cfRule>
  </conditionalFormatting>
  <conditionalFormatting sqref="X57:X58">
    <cfRule type="expression" dxfId="44" priority="72">
      <formula>X57&gt;0</formula>
    </cfRule>
    <cfRule type="expression" dxfId="43" priority="71" stopIfTrue="1">
      <formula>X57&lt;&gt;AC57+AE57+AG57+AI57+AK57+AM57+AO57</formula>
    </cfRule>
  </conditionalFormatting>
  <conditionalFormatting sqref="X61">
    <cfRule type="expression" dxfId="42" priority="69" stopIfTrue="1">
      <formula>X61&lt;&gt;AC61+AE61+AG61+AI61+AK61+AM61+AO61</formula>
    </cfRule>
    <cfRule type="expression" dxfId="41" priority="70">
      <formula>X61&gt;0</formula>
    </cfRule>
  </conditionalFormatting>
  <conditionalFormatting sqref="X68:X72">
    <cfRule type="expression" dxfId="40" priority="60">
      <formula>X68&gt;0</formula>
    </cfRule>
    <cfRule type="expression" dxfId="39" priority="59" stopIfTrue="1">
      <formula>X68&lt;&gt;AC68+AE68+AG68+AI68+AK68+AM68+AO68</formula>
    </cfRule>
  </conditionalFormatting>
  <conditionalFormatting sqref="X74:X75">
    <cfRule type="expression" dxfId="38" priority="55" stopIfTrue="1">
      <formula>X74&lt;&gt;AC74+AE74+AG74+AI74+AK74+AM74+AO74</formula>
    </cfRule>
    <cfRule type="expression" dxfId="37" priority="56">
      <formula>X74&gt;0</formula>
    </cfRule>
  </conditionalFormatting>
  <conditionalFormatting sqref="X77:X83">
    <cfRule type="expression" dxfId="36" priority="42">
      <formula>X77&gt;0</formula>
    </cfRule>
    <cfRule type="expression" dxfId="35" priority="41" stopIfTrue="1">
      <formula>X77&lt;&gt;AC77+AE77+AG77+AI77+AK77+AM77+AO77</formula>
    </cfRule>
  </conditionalFormatting>
  <conditionalFormatting sqref="Z39:Z40">
    <cfRule type="expression" dxfId="34" priority="96">
      <formula>$Z$39=$N$37</formula>
    </cfRule>
  </conditionalFormatting>
  <conditionalFormatting sqref="AA59:AA60">
    <cfRule type="expression" dxfId="33" priority="38" stopIfTrue="1">
      <formula>AA59&lt;&gt;AC59+AE59+AG59+AI59+AK59+AM59+AO59</formula>
    </cfRule>
    <cfRule type="expression" dxfId="32" priority="39">
      <formula>AA59&gt;0</formula>
    </cfRule>
  </conditionalFormatting>
  <conditionalFormatting sqref="AA62:AA67">
    <cfRule type="expression" dxfId="31" priority="27">
      <formula>AA62&gt;0</formula>
    </cfRule>
    <cfRule type="expression" dxfId="30" priority="26" stopIfTrue="1">
      <formula>AA62&lt;&gt;AC62+AE62+AG62+AI62+AK62+AM62+AO62</formula>
    </cfRule>
  </conditionalFormatting>
  <conditionalFormatting sqref="AA73">
    <cfRule type="expression" dxfId="29" priority="24" stopIfTrue="1">
      <formula>AA73&lt;&gt;AC73+AE73+AG73+AI73+AK73+AM73+AO73</formula>
    </cfRule>
    <cfRule type="expression" dxfId="28" priority="25">
      <formula>AA73&gt;0</formula>
    </cfRule>
  </conditionalFormatting>
  <conditionalFormatting sqref="AA76">
    <cfRule type="expression" dxfId="27" priority="22" stopIfTrue="1">
      <formula>AA76&lt;&gt;AC76+AE76+AG76+AI76+AK76+AM76+AO76</formula>
    </cfRule>
    <cfRule type="expression" dxfId="26" priority="23">
      <formula>AA76&gt;0</formula>
    </cfRule>
  </conditionalFormatting>
  <conditionalFormatting sqref="AA84:AA87">
    <cfRule type="expression" dxfId="25" priority="14" stopIfTrue="1">
      <formula>AA84&lt;&gt;AC84+AE84+AG84+AI84+AK84+AM84+AO84</formula>
    </cfRule>
    <cfRule type="expression" dxfId="24" priority="15">
      <formula>AA84&gt;0</formula>
    </cfRule>
  </conditionalFormatting>
  <conditionalFormatting sqref="AB47:AD48">
    <cfRule type="expression" dxfId="23" priority="85">
      <formula>$AB$47&gt;0</formula>
    </cfRule>
  </conditionalFormatting>
  <conditionalFormatting sqref="AB15:AF15">
    <cfRule type="expression" dxfId="22" priority="106">
      <formula>$AB$15=""</formula>
    </cfRule>
  </conditionalFormatting>
  <conditionalFormatting sqref="AB17:AF17">
    <cfRule type="expression" dxfId="21" priority="104">
      <formula>$AB$17=""</formula>
    </cfRule>
  </conditionalFormatting>
  <conditionalFormatting sqref="AC57:AC87">
    <cfRule type="expression" dxfId="20" priority="81">
      <formula>AC57&gt;0</formula>
    </cfRule>
  </conditionalFormatting>
  <conditionalFormatting sqref="AD12">
    <cfRule type="expression" dxfId="19" priority="109">
      <formula>$AD$4=""</formula>
    </cfRule>
  </conditionalFormatting>
  <conditionalFormatting sqref="AD39:AD40">
    <cfRule type="expression" dxfId="18" priority="94" stopIfTrue="1">
      <formula>$AD$39=$N$37</formula>
    </cfRule>
    <cfRule type="expression" dxfId="17" priority="95">
      <formula>$J$39=$N$37</formula>
    </cfRule>
  </conditionalFormatting>
  <conditionalFormatting sqref="AE57:AE87">
    <cfRule type="expression" dxfId="16" priority="80">
      <formula>AE57&gt;0</formula>
    </cfRule>
  </conditionalFormatting>
  <conditionalFormatting sqref="AE1:AO1">
    <cfRule type="expression" dxfId="15" priority="112">
      <formula>$AE$1=""</formula>
    </cfRule>
  </conditionalFormatting>
  <conditionalFormatting sqref="AG15 AK15">
    <cfRule type="expression" dxfId="14" priority="105">
      <formula>$AG$15=""</formula>
    </cfRule>
  </conditionalFormatting>
  <conditionalFormatting sqref="AG57:AG87">
    <cfRule type="expression" dxfId="13" priority="79">
      <formula>AG57&gt;0</formula>
    </cfRule>
  </conditionalFormatting>
  <conditionalFormatting sqref="AG47:AO48">
    <cfRule type="expression" dxfId="12" priority="84">
      <formula>$AG$47&gt;0</formula>
    </cfRule>
  </conditionalFormatting>
  <conditionalFormatting sqref="AI57:AI87">
    <cfRule type="expression" dxfId="11" priority="78">
      <formula>AI57&gt;0</formula>
    </cfRule>
  </conditionalFormatting>
  <conditionalFormatting sqref="AK57:AK87">
    <cfRule type="expression" dxfId="10" priority="77">
      <formula>AK57&gt;0</formula>
    </cfRule>
  </conditionalFormatting>
  <conditionalFormatting sqref="AM57:AM87">
    <cfRule type="expression" dxfId="9" priority="76">
      <formula>AM57&gt;0</formula>
    </cfRule>
  </conditionalFormatting>
  <conditionalFormatting sqref="AO57:AO87">
    <cfRule type="expression" dxfId="8" priority="75">
      <formula>AO57&gt;0</formula>
    </cfRule>
  </conditionalFormatting>
  <dataValidations count="2">
    <dataValidation type="list" allowBlank="1" showInputMessage="1" showErrorMessage="1" sqref="AK15 AG15" xr:uid="{D7DA1B96-7097-4F64-90E4-741974968DAD}">
      <formula1>"合格,条件付合格,不合格"</formula1>
    </dataValidation>
    <dataValidation type="list" allowBlank="1" showInputMessage="1" showErrorMessage="1" sqref="AB15" xr:uid="{75DD28A3-AC62-4D3D-9E79-FE09D7E7B9D3}">
      <formula1>工程</formula1>
    </dataValidation>
  </dataValidations>
  <pageMargins left="0.74803149606299213" right="0.74803149606299213" top="0.98425196850393704" bottom="0.98425196850393704" header="0.51181102362204722" footer="0.51181102362204722"/>
  <pageSetup paperSize="9" scale="67" orientation="portrait" r:id="rId1"/>
  <headerFooter alignWithMargins="0">
    <oddFooter>&amp;C&amp;P/&amp;N&amp;RCopyright© 2024 DENSO TEN LIMITED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4B82-01A5-43C4-A7AD-051555BFA380}">
  <sheetPr>
    <tabColor rgb="FF92D050"/>
  </sheetPr>
  <dimension ref="A3:W27"/>
  <sheetViews>
    <sheetView workbookViewId="0">
      <pane xSplit="1" ySplit="6" topLeftCell="B7" activePane="bottomRight" state="frozen"/>
      <selection pane="topRight" activeCell="B1" sqref="B1"/>
      <selection pane="bottomLeft" activeCell="A4" sqref="A4"/>
      <selection pane="bottomRight" activeCell="J21" sqref="J21"/>
    </sheetView>
  </sheetViews>
  <sheetFormatPr defaultColWidth="9" defaultRowHeight="15"/>
  <cols>
    <col min="1" max="1" width="3.44140625" style="119" bestFit="1" customWidth="1"/>
    <col min="2" max="2" width="11.44140625" style="119" bestFit="1" customWidth="1"/>
    <col min="3" max="4" width="9.109375" style="119" bestFit="1" customWidth="1"/>
    <col min="5" max="5" width="9.21875" style="119" bestFit="1" customWidth="1"/>
    <col min="6" max="6" width="11.109375" style="119" bestFit="1" customWidth="1"/>
    <col min="7" max="7" width="13.109375" style="119" bestFit="1" customWidth="1"/>
    <col min="8" max="23" width="9.109375" style="119" bestFit="1" customWidth="1"/>
    <col min="24" max="16384" width="9" style="119"/>
  </cols>
  <sheetData>
    <row r="3" spans="1:23" ht="15.6" thickBot="1">
      <c r="G3" s="180"/>
    </row>
    <row r="4" spans="1:23" ht="15.6" thickTop="1">
      <c r="A4" s="159"/>
      <c r="B4" s="164"/>
      <c r="C4" s="165"/>
      <c r="D4" s="166"/>
      <c r="E4" s="161"/>
      <c r="F4" s="177"/>
      <c r="G4" s="181"/>
      <c r="H4" s="671" t="s">
        <v>295</v>
      </c>
      <c r="I4" s="671"/>
      <c r="J4" s="671"/>
      <c r="K4" s="671"/>
      <c r="L4" s="671"/>
      <c r="M4" s="671"/>
      <c r="N4" s="671"/>
      <c r="O4" s="671"/>
      <c r="P4" s="671"/>
      <c r="Q4" s="671"/>
      <c r="R4" s="671"/>
      <c r="S4" s="671"/>
      <c r="T4" s="671"/>
      <c r="U4" s="671"/>
      <c r="V4" s="671"/>
      <c r="W4" s="672"/>
    </row>
    <row r="5" spans="1:23" ht="29.25" customHeight="1">
      <c r="A5" s="160"/>
      <c r="B5" s="167"/>
      <c r="C5" s="124"/>
      <c r="D5" s="168"/>
      <c r="E5" s="130"/>
      <c r="F5" s="128"/>
      <c r="G5" s="182" t="s">
        <v>298</v>
      </c>
      <c r="H5" s="520" t="s">
        <v>346</v>
      </c>
      <c r="I5" s="521"/>
      <c r="J5" s="521"/>
      <c r="K5" s="520" t="s">
        <v>336</v>
      </c>
      <c r="L5" s="521"/>
      <c r="M5" s="521"/>
      <c r="N5" s="520" t="s">
        <v>337</v>
      </c>
      <c r="O5" s="521"/>
      <c r="P5" s="521"/>
      <c r="Q5" s="521"/>
      <c r="R5" s="521"/>
      <c r="S5" s="521"/>
      <c r="T5" s="521"/>
      <c r="U5" s="521"/>
      <c r="V5" s="521"/>
      <c r="W5" s="673"/>
    </row>
    <row r="6" spans="1:23" ht="30">
      <c r="A6" s="160" t="s">
        <v>274</v>
      </c>
      <c r="B6" s="167" t="s">
        <v>166</v>
      </c>
      <c r="C6" s="124" t="s">
        <v>272</v>
      </c>
      <c r="D6" s="168" t="s">
        <v>273</v>
      </c>
      <c r="E6" s="162" t="s">
        <v>307</v>
      </c>
      <c r="F6" s="178" t="s">
        <v>308</v>
      </c>
      <c r="G6" s="182"/>
      <c r="H6" s="128">
        <v>1</v>
      </c>
      <c r="I6" s="129">
        <v>2</v>
      </c>
      <c r="J6" s="130">
        <v>3</v>
      </c>
      <c r="K6" s="128">
        <v>1</v>
      </c>
      <c r="L6" s="129">
        <v>2</v>
      </c>
      <c r="M6" s="130">
        <v>3</v>
      </c>
      <c r="N6" s="128">
        <v>1</v>
      </c>
      <c r="O6" s="129">
        <v>2</v>
      </c>
      <c r="P6" s="129">
        <v>3</v>
      </c>
      <c r="Q6" s="129">
        <v>4</v>
      </c>
      <c r="R6" s="129">
        <v>5</v>
      </c>
      <c r="S6" s="129">
        <v>6</v>
      </c>
      <c r="T6" s="129">
        <v>7</v>
      </c>
      <c r="U6" s="129">
        <v>8</v>
      </c>
      <c r="V6" s="129">
        <v>9</v>
      </c>
      <c r="W6" s="183">
        <v>10</v>
      </c>
    </row>
    <row r="7" spans="1:23">
      <c r="A7" s="131" t="s">
        <v>275</v>
      </c>
      <c r="B7" s="169"/>
      <c r="C7" s="126"/>
      <c r="D7" s="170"/>
      <c r="E7" s="163">
        <f>(D7-C7)*24</f>
        <v>0</v>
      </c>
      <c r="F7" s="179">
        <f>E7*COUNTA(H7:W7)</f>
        <v>0</v>
      </c>
      <c r="G7" s="184"/>
      <c r="H7" s="148"/>
      <c r="I7" s="149"/>
      <c r="J7" s="150"/>
      <c r="K7" s="148"/>
      <c r="L7" s="149"/>
      <c r="M7" s="150"/>
      <c r="N7" s="148"/>
      <c r="O7" s="149"/>
      <c r="P7" s="149"/>
      <c r="Q7" s="149"/>
      <c r="R7" s="149"/>
      <c r="S7" s="149"/>
      <c r="T7" s="149"/>
      <c r="U7" s="149"/>
      <c r="V7" s="149"/>
      <c r="W7" s="185"/>
    </row>
    <row r="8" spans="1:23">
      <c r="A8" s="131" t="s">
        <v>276</v>
      </c>
      <c r="B8" s="169"/>
      <c r="C8" s="127"/>
      <c r="D8" s="171"/>
      <c r="E8" s="163">
        <f t="shared" ref="E8:E26" si="0">(D8-C8)*24</f>
        <v>0</v>
      </c>
      <c r="F8" s="179">
        <f t="shared" ref="F8:F26" si="1">E8*COUNTA(H8:W8)</f>
        <v>0</v>
      </c>
      <c r="G8" s="184"/>
      <c r="H8" s="148"/>
      <c r="I8" s="149"/>
      <c r="J8" s="150"/>
      <c r="K8" s="148"/>
      <c r="L8" s="149"/>
      <c r="M8" s="150"/>
      <c r="N8" s="148"/>
      <c r="O8" s="149"/>
      <c r="P8" s="149"/>
      <c r="Q8" s="149"/>
      <c r="R8" s="149"/>
      <c r="S8" s="149"/>
      <c r="T8" s="149"/>
      <c r="U8" s="149"/>
      <c r="V8" s="149"/>
      <c r="W8" s="185"/>
    </row>
    <row r="9" spans="1:23">
      <c r="A9" s="131" t="s">
        <v>277</v>
      </c>
      <c r="B9" s="172"/>
      <c r="C9" s="125"/>
      <c r="D9" s="173"/>
      <c r="E9" s="163">
        <f t="shared" si="0"/>
        <v>0</v>
      </c>
      <c r="F9" s="179">
        <f t="shared" si="1"/>
        <v>0</v>
      </c>
      <c r="G9" s="184"/>
      <c r="H9" s="148"/>
      <c r="I9" s="149"/>
      <c r="J9" s="150"/>
      <c r="K9" s="148"/>
      <c r="L9" s="149"/>
      <c r="M9" s="150"/>
      <c r="N9" s="148"/>
      <c r="O9" s="149"/>
      <c r="P9" s="149"/>
      <c r="Q9" s="149"/>
      <c r="R9" s="149"/>
      <c r="S9" s="149"/>
      <c r="T9" s="149"/>
      <c r="U9" s="149"/>
      <c r="V9" s="149"/>
      <c r="W9" s="185"/>
    </row>
    <row r="10" spans="1:23">
      <c r="A10" s="131" t="s">
        <v>278</v>
      </c>
      <c r="B10" s="172"/>
      <c r="C10" s="125"/>
      <c r="D10" s="173"/>
      <c r="E10" s="163">
        <f t="shared" si="0"/>
        <v>0</v>
      </c>
      <c r="F10" s="179">
        <f t="shared" si="1"/>
        <v>0</v>
      </c>
      <c r="G10" s="184"/>
      <c r="H10" s="148"/>
      <c r="I10" s="149"/>
      <c r="J10" s="150"/>
      <c r="K10" s="148"/>
      <c r="L10" s="149"/>
      <c r="M10" s="150"/>
      <c r="N10" s="148"/>
      <c r="O10" s="149"/>
      <c r="P10" s="149"/>
      <c r="Q10" s="149"/>
      <c r="R10" s="149"/>
      <c r="S10" s="149"/>
      <c r="T10" s="149"/>
      <c r="U10" s="149"/>
      <c r="V10" s="149"/>
      <c r="W10" s="185"/>
    </row>
    <row r="11" spans="1:23">
      <c r="A11" s="131" t="s">
        <v>279</v>
      </c>
      <c r="B11" s="172"/>
      <c r="C11" s="125"/>
      <c r="D11" s="173"/>
      <c r="E11" s="163">
        <f t="shared" si="0"/>
        <v>0</v>
      </c>
      <c r="F11" s="179">
        <f t="shared" si="1"/>
        <v>0</v>
      </c>
      <c r="G11" s="184"/>
      <c r="H11" s="148"/>
      <c r="I11" s="149"/>
      <c r="J11" s="150"/>
      <c r="K11" s="148"/>
      <c r="L11" s="149"/>
      <c r="M11" s="150"/>
      <c r="N11" s="148"/>
      <c r="O11" s="149"/>
      <c r="P11" s="149"/>
      <c r="Q11" s="149"/>
      <c r="R11" s="149"/>
      <c r="S11" s="149"/>
      <c r="T11" s="149"/>
      <c r="U11" s="149"/>
      <c r="V11" s="149"/>
      <c r="W11" s="185"/>
    </row>
    <row r="12" spans="1:23">
      <c r="A12" s="131" t="s">
        <v>280</v>
      </c>
      <c r="B12" s="172"/>
      <c r="C12" s="125"/>
      <c r="D12" s="173"/>
      <c r="E12" s="163">
        <f t="shared" si="0"/>
        <v>0</v>
      </c>
      <c r="F12" s="179">
        <f t="shared" si="1"/>
        <v>0</v>
      </c>
      <c r="G12" s="184"/>
      <c r="H12" s="148"/>
      <c r="I12" s="149"/>
      <c r="J12" s="150"/>
      <c r="K12" s="148"/>
      <c r="L12" s="149"/>
      <c r="M12" s="150"/>
      <c r="N12" s="148"/>
      <c r="O12" s="149"/>
      <c r="P12" s="149"/>
      <c r="Q12" s="149"/>
      <c r="R12" s="149"/>
      <c r="S12" s="149"/>
      <c r="T12" s="149"/>
      <c r="U12" s="149"/>
      <c r="V12" s="149"/>
      <c r="W12" s="185"/>
    </row>
    <row r="13" spans="1:23">
      <c r="A13" s="131" t="s">
        <v>281</v>
      </c>
      <c r="B13" s="172"/>
      <c r="C13" s="125"/>
      <c r="D13" s="173"/>
      <c r="E13" s="163">
        <f t="shared" si="0"/>
        <v>0</v>
      </c>
      <c r="F13" s="179">
        <f t="shared" si="1"/>
        <v>0</v>
      </c>
      <c r="G13" s="184"/>
      <c r="H13" s="148"/>
      <c r="I13" s="149"/>
      <c r="J13" s="150"/>
      <c r="K13" s="148"/>
      <c r="L13" s="149"/>
      <c r="M13" s="150"/>
      <c r="N13" s="148"/>
      <c r="O13" s="149"/>
      <c r="P13" s="149"/>
      <c r="Q13" s="149"/>
      <c r="R13" s="149"/>
      <c r="S13" s="149"/>
      <c r="T13" s="149"/>
      <c r="U13" s="149"/>
      <c r="V13" s="149"/>
      <c r="W13" s="185"/>
    </row>
    <row r="14" spans="1:23">
      <c r="A14" s="131" t="s">
        <v>282</v>
      </c>
      <c r="B14" s="172"/>
      <c r="C14" s="125"/>
      <c r="D14" s="173"/>
      <c r="E14" s="163">
        <f t="shared" si="0"/>
        <v>0</v>
      </c>
      <c r="F14" s="179">
        <f t="shared" si="1"/>
        <v>0</v>
      </c>
      <c r="G14" s="184"/>
      <c r="H14" s="148"/>
      <c r="I14" s="149"/>
      <c r="J14" s="150"/>
      <c r="K14" s="148"/>
      <c r="L14" s="149"/>
      <c r="M14" s="150"/>
      <c r="N14" s="148"/>
      <c r="O14" s="149"/>
      <c r="P14" s="149"/>
      <c r="Q14" s="149"/>
      <c r="R14" s="149"/>
      <c r="S14" s="149"/>
      <c r="T14" s="149"/>
      <c r="U14" s="149"/>
      <c r="V14" s="149"/>
      <c r="W14" s="185"/>
    </row>
    <row r="15" spans="1:23">
      <c r="A15" s="131" t="s">
        <v>283</v>
      </c>
      <c r="B15" s="172"/>
      <c r="C15" s="125"/>
      <c r="D15" s="173"/>
      <c r="E15" s="163">
        <f t="shared" si="0"/>
        <v>0</v>
      </c>
      <c r="F15" s="179">
        <f t="shared" si="1"/>
        <v>0</v>
      </c>
      <c r="G15" s="184"/>
      <c r="H15" s="148"/>
      <c r="I15" s="149"/>
      <c r="J15" s="150"/>
      <c r="K15" s="148"/>
      <c r="L15" s="149"/>
      <c r="M15" s="150"/>
      <c r="N15" s="148"/>
      <c r="O15" s="149"/>
      <c r="P15" s="149"/>
      <c r="Q15" s="149"/>
      <c r="R15" s="149"/>
      <c r="S15" s="149"/>
      <c r="T15" s="149"/>
      <c r="U15" s="149"/>
      <c r="V15" s="149"/>
      <c r="W15" s="185"/>
    </row>
    <row r="16" spans="1:23">
      <c r="A16" s="131" t="s">
        <v>284</v>
      </c>
      <c r="B16" s="172"/>
      <c r="C16" s="125"/>
      <c r="D16" s="173"/>
      <c r="E16" s="163">
        <f t="shared" si="0"/>
        <v>0</v>
      </c>
      <c r="F16" s="179">
        <f t="shared" si="1"/>
        <v>0</v>
      </c>
      <c r="G16" s="184"/>
      <c r="H16" s="148"/>
      <c r="I16" s="149"/>
      <c r="J16" s="150"/>
      <c r="K16" s="148"/>
      <c r="L16" s="149"/>
      <c r="M16" s="150"/>
      <c r="N16" s="148"/>
      <c r="O16" s="149"/>
      <c r="P16" s="149"/>
      <c r="Q16" s="149"/>
      <c r="R16" s="149"/>
      <c r="S16" s="149"/>
      <c r="T16" s="149"/>
      <c r="U16" s="149"/>
      <c r="V16" s="149"/>
      <c r="W16" s="185"/>
    </row>
    <row r="17" spans="1:23">
      <c r="A17" s="131" t="s">
        <v>285</v>
      </c>
      <c r="B17" s="172"/>
      <c r="C17" s="125"/>
      <c r="D17" s="173"/>
      <c r="E17" s="163">
        <f t="shared" si="0"/>
        <v>0</v>
      </c>
      <c r="F17" s="179">
        <f t="shared" si="1"/>
        <v>0</v>
      </c>
      <c r="G17" s="184"/>
      <c r="H17" s="148"/>
      <c r="I17" s="149"/>
      <c r="J17" s="150"/>
      <c r="K17" s="148"/>
      <c r="L17" s="149"/>
      <c r="M17" s="150"/>
      <c r="N17" s="148"/>
      <c r="O17" s="149"/>
      <c r="P17" s="149"/>
      <c r="Q17" s="149"/>
      <c r="R17" s="149"/>
      <c r="S17" s="149"/>
      <c r="T17" s="149"/>
      <c r="U17" s="149"/>
      <c r="V17" s="149"/>
      <c r="W17" s="185"/>
    </row>
    <row r="18" spans="1:23">
      <c r="A18" s="131" t="s">
        <v>286</v>
      </c>
      <c r="B18" s="172"/>
      <c r="C18" s="125"/>
      <c r="D18" s="173"/>
      <c r="E18" s="163">
        <f t="shared" si="0"/>
        <v>0</v>
      </c>
      <c r="F18" s="179">
        <f t="shared" si="1"/>
        <v>0</v>
      </c>
      <c r="G18" s="184"/>
      <c r="H18" s="148"/>
      <c r="I18" s="149"/>
      <c r="J18" s="150"/>
      <c r="K18" s="148"/>
      <c r="L18" s="149"/>
      <c r="M18" s="150"/>
      <c r="N18" s="148"/>
      <c r="O18" s="149"/>
      <c r="P18" s="149"/>
      <c r="Q18" s="149"/>
      <c r="R18" s="149"/>
      <c r="S18" s="149"/>
      <c r="T18" s="149"/>
      <c r="U18" s="149"/>
      <c r="V18" s="149"/>
      <c r="W18" s="185"/>
    </row>
    <row r="19" spans="1:23">
      <c r="A19" s="131" t="s">
        <v>287</v>
      </c>
      <c r="B19" s="172"/>
      <c r="C19" s="125"/>
      <c r="D19" s="173"/>
      <c r="E19" s="163">
        <f t="shared" si="0"/>
        <v>0</v>
      </c>
      <c r="F19" s="179">
        <f t="shared" si="1"/>
        <v>0</v>
      </c>
      <c r="G19" s="184"/>
      <c r="H19" s="148"/>
      <c r="I19" s="149"/>
      <c r="J19" s="150"/>
      <c r="K19" s="148"/>
      <c r="L19" s="149"/>
      <c r="M19" s="150"/>
      <c r="N19" s="148"/>
      <c r="O19" s="149"/>
      <c r="P19" s="149"/>
      <c r="Q19" s="149"/>
      <c r="R19" s="149"/>
      <c r="S19" s="149"/>
      <c r="T19" s="149"/>
      <c r="U19" s="149"/>
      <c r="V19" s="149"/>
      <c r="W19" s="185"/>
    </row>
    <row r="20" spans="1:23">
      <c r="A20" s="131" t="s">
        <v>288</v>
      </c>
      <c r="B20" s="172"/>
      <c r="C20" s="125"/>
      <c r="D20" s="173"/>
      <c r="E20" s="163">
        <f t="shared" si="0"/>
        <v>0</v>
      </c>
      <c r="F20" s="179">
        <f t="shared" si="1"/>
        <v>0</v>
      </c>
      <c r="G20" s="184"/>
      <c r="H20" s="148"/>
      <c r="I20" s="149"/>
      <c r="J20" s="150"/>
      <c r="K20" s="148"/>
      <c r="L20" s="149"/>
      <c r="M20" s="150"/>
      <c r="N20" s="148"/>
      <c r="O20" s="149"/>
      <c r="P20" s="149"/>
      <c r="Q20" s="149"/>
      <c r="R20" s="149"/>
      <c r="S20" s="149"/>
      <c r="T20" s="149"/>
      <c r="U20" s="149"/>
      <c r="V20" s="149"/>
      <c r="W20" s="185"/>
    </row>
    <row r="21" spans="1:23">
      <c r="A21" s="131" t="s">
        <v>289</v>
      </c>
      <c r="B21" s="172"/>
      <c r="C21" s="125"/>
      <c r="D21" s="173"/>
      <c r="E21" s="163">
        <f t="shared" si="0"/>
        <v>0</v>
      </c>
      <c r="F21" s="179">
        <f t="shared" si="1"/>
        <v>0</v>
      </c>
      <c r="G21" s="184"/>
      <c r="H21" s="148"/>
      <c r="I21" s="149"/>
      <c r="J21" s="150"/>
      <c r="K21" s="148"/>
      <c r="L21" s="149"/>
      <c r="M21" s="150"/>
      <c r="N21" s="148"/>
      <c r="O21" s="149"/>
      <c r="P21" s="149"/>
      <c r="Q21" s="149"/>
      <c r="R21" s="149"/>
      <c r="S21" s="149"/>
      <c r="T21" s="149"/>
      <c r="U21" s="149"/>
      <c r="V21" s="149"/>
      <c r="W21" s="185"/>
    </row>
    <row r="22" spans="1:23">
      <c r="A22" s="131" t="s">
        <v>290</v>
      </c>
      <c r="B22" s="172"/>
      <c r="C22" s="125"/>
      <c r="D22" s="173"/>
      <c r="E22" s="163">
        <f t="shared" si="0"/>
        <v>0</v>
      </c>
      <c r="F22" s="179">
        <f t="shared" si="1"/>
        <v>0</v>
      </c>
      <c r="G22" s="184"/>
      <c r="H22" s="148"/>
      <c r="I22" s="149"/>
      <c r="J22" s="150"/>
      <c r="K22" s="148"/>
      <c r="L22" s="149"/>
      <c r="M22" s="150"/>
      <c r="N22" s="148"/>
      <c r="O22" s="149"/>
      <c r="P22" s="149"/>
      <c r="Q22" s="149"/>
      <c r="R22" s="149"/>
      <c r="S22" s="149"/>
      <c r="T22" s="149"/>
      <c r="U22" s="149"/>
      <c r="V22" s="149"/>
      <c r="W22" s="185"/>
    </row>
    <row r="23" spans="1:23">
      <c r="A23" s="131" t="s">
        <v>291</v>
      </c>
      <c r="B23" s="172"/>
      <c r="C23" s="125"/>
      <c r="D23" s="173"/>
      <c r="E23" s="163">
        <f t="shared" si="0"/>
        <v>0</v>
      </c>
      <c r="F23" s="179">
        <f t="shared" si="1"/>
        <v>0</v>
      </c>
      <c r="G23" s="184"/>
      <c r="H23" s="148"/>
      <c r="I23" s="149"/>
      <c r="J23" s="150"/>
      <c r="K23" s="148"/>
      <c r="L23" s="149"/>
      <c r="M23" s="150"/>
      <c r="N23" s="148"/>
      <c r="O23" s="149"/>
      <c r="P23" s="149"/>
      <c r="Q23" s="149"/>
      <c r="R23" s="149"/>
      <c r="S23" s="149"/>
      <c r="T23" s="149"/>
      <c r="U23" s="149"/>
      <c r="V23" s="149"/>
      <c r="W23" s="185"/>
    </row>
    <row r="24" spans="1:23">
      <c r="A24" s="131" t="s">
        <v>292</v>
      </c>
      <c r="B24" s="172"/>
      <c r="C24" s="125"/>
      <c r="D24" s="173"/>
      <c r="E24" s="163">
        <f t="shared" si="0"/>
        <v>0</v>
      </c>
      <c r="F24" s="179">
        <f t="shared" si="1"/>
        <v>0</v>
      </c>
      <c r="G24" s="184"/>
      <c r="H24" s="148"/>
      <c r="I24" s="149"/>
      <c r="J24" s="150"/>
      <c r="K24" s="148"/>
      <c r="L24" s="149"/>
      <c r="M24" s="150"/>
      <c r="N24" s="148"/>
      <c r="O24" s="149"/>
      <c r="P24" s="149"/>
      <c r="Q24" s="149"/>
      <c r="R24" s="149"/>
      <c r="S24" s="149"/>
      <c r="T24" s="149"/>
      <c r="U24" s="149"/>
      <c r="V24" s="149"/>
      <c r="W24" s="185"/>
    </row>
    <row r="25" spans="1:23">
      <c r="A25" s="131" t="s">
        <v>293</v>
      </c>
      <c r="B25" s="172"/>
      <c r="C25" s="125"/>
      <c r="D25" s="173"/>
      <c r="E25" s="163">
        <f t="shared" si="0"/>
        <v>0</v>
      </c>
      <c r="F25" s="179">
        <f t="shared" si="1"/>
        <v>0</v>
      </c>
      <c r="G25" s="184"/>
      <c r="H25" s="148"/>
      <c r="I25" s="149"/>
      <c r="J25" s="150"/>
      <c r="K25" s="148"/>
      <c r="L25" s="149"/>
      <c r="M25" s="150"/>
      <c r="N25" s="148"/>
      <c r="O25" s="149"/>
      <c r="P25" s="149"/>
      <c r="Q25" s="149"/>
      <c r="R25" s="149"/>
      <c r="S25" s="149"/>
      <c r="T25" s="149"/>
      <c r="U25" s="149"/>
      <c r="V25" s="149"/>
      <c r="W25" s="185"/>
    </row>
    <row r="26" spans="1:23" ht="15.6" thickBot="1">
      <c r="A26" s="131" t="s">
        <v>294</v>
      </c>
      <c r="B26" s="174"/>
      <c r="C26" s="175"/>
      <c r="D26" s="176"/>
      <c r="E26" s="163">
        <f t="shared" si="0"/>
        <v>0</v>
      </c>
      <c r="F26" s="179">
        <f t="shared" si="1"/>
        <v>0</v>
      </c>
      <c r="G26" s="186"/>
      <c r="H26" s="187"/>
      <c r="I26" s="188"/>
      <c r="J26" s="189"/>
      <c r="K26" s="187"/>
      <c r="L26" s="188"/>
      <c r="M26" s="189"/>
      <c r="N26" s="187"/>
      <c r="O26" s="188"/>
      <c r="P26" s="188"/>
      <c r="Q26" s="188"/>
      <c r="R26" s="188"/>
      <c r="S26" s="188"/>
      <c r="T26" s="188"/>
      <c r="U26" s="188"/>
      <c r="V26" s="188"/>
      <c r="W26" s="190"/>
    </row>
    <row r="27" spans="1:23" ht="15.6" thickTop="1"/>
  </sheetData>
  <mergeCells count="4">
    <mergeCell ref="H4:W4"/>
    <mergeCell ref="H5:J5"/>
    <mergeCell ref="K5:M5"/>
    <mergeCell ref="N5:W5"/>
  </mergeCells>
  <phoneticPr fontId="3"/>
  <conditionalFormatting sqref="D7">
    <cfRule type="expression" dxfId="7" priority="1">
      <formula>IF(E7="",TRUE,FALSE)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81D5-B865-4373-9E55-0CC679C98315}">
  <sheetPr>
    <tabColor rgb="FF92D050"/>
    <pageSetUpPr fitToPage="1"/>
  </sheetPr>
  <dimension ref="A4:CE50"/>
  <sheetViews>
    <sheetView showGridLines="0" view="pageBreakPreview" topLeftCell="J1" zoomScale="85" zoomScaleNormal="100" zoomScaleSheetLayoutView="85" workbookViewId="0">
      <pane ySplit="10" topLeftCell="A11" activePane="bottomLeft" state="frozen"/>
      <selection activeCell="E50" sqref="E50"/>
      <selection pane="bottomLeft" activeCell="AC16" sqref="AC16:AO16"/>
    </sheetView>
  </sheetViews>
  <sheetFormatPr defaultColWidth="2.6640625" defaultRowHeight="13.2"/>
  <cols>
    <col min="1" max="1" width="8" style="120" bestFit="1" customWidth="1"/>
    <col min="2" max="2" width="3.6640625" customWidth="1"/>
    <col min="3" max="4" width="7.6640625" customWidth="1"/>
    <col min="5" max="55" width="3.6640625" customWidth="1"/>
    <col min="56" max="59" width="6.6640625" customWidth="1"/>
    <col min="60" max="71" width="3.6640625" customWidth="1"/>
  </cols>
  <sheetData>
    <row r="4" spans="1:83" ht="16.2">
      <c r="B4" s="15" t="s">
        <v>143</v>
      </c>
      <c r="AG4" s="2"/>
      <c r="BJ4" s="2" t="s">
        <v>9</v>
      </c>
      <c r="BK4" s="674">
        <f>DR情報!AE1</f>
        <v>0</v>
      </c>
      <c r="BL4" s="674"/>
      <c r="BM4" s="674"/>
      <c r="BN4" s="674"/>
      <c r="BO4" s="674"/>
    </row>
    <row r="5" spans="1:83" ht="13.5" customHeight="1" thickBot="1">
      <c r="X5" s="3"/>
      <c r="Y5" s="3"/>
    </row>
    <row r="6" spans="1:83" ht="17.25" customHeight="1" thickTop="1">
      <c r="B6" s="83"/>
      <c r="C6" s="84"/>
      <c r="D6" s="84"/>
      <c r="E6" s="85" t="s">
        <v>144</v>
      </c>
      <c r="F6" s="86" t="str">
        <f>プロジェクト名</f>
        <v>BEV C-DC</v>
      </c>
      <c r="G6" s="87"/>
      <c r="H6" s="87"/>
      <c r="I6" s="87"/>
      <c r="J6" s="88"/>
      <c r="K6" s="89"/>
      <c r="L6" s="89"/>
      <c r="M6" s="89"/>
      <c r="N6" s="88"/>
      <c r="O6" s="88"/>
      <c r="P6" s="88"/>
      <c r="Q6" s="88"/>
      <c r="R6" s="88"/>
      <c r="S6" s="88"/>
      <c r="T6" s="158"/>
      <c r="X6" s="3"/>
      <c r="Y6" s="3"/>
      <c r="AF6" s="98"/>
      <c r="AK6" s="1" t="s">
        <v>145</v>
      </c>
      <c r="AL6" s="6" t="s">
        <v>146</v>
      </c>
      <c r="AM6" s="1" t="s">
        <v>147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83" ht="15.75" customHeight="1" thickBot="1">
      <c r="B7" s="90"/>
      <c r="C7" s="91"/>
      <c r="D7" s="91"/>
      <c r="E7" s="92" t="s">
        <v>148</v>
      </c>
      <c r="F7" s="96" t="str">
        <f>レビュー対象名</f>
        <v>ASCHAL_RA_チューニング</v>
      </c>
      <c r="G7" s="93"/>
      <c r="H7" s="93"/>
      <c r="I7" s="93"/>
      <c r="J7" s="94"/>
      <c r="K7" s="95"/>
      <c r="L7" s="95"/>
      <c r="M7" s="95"/>
      <c r="N7" s="94"/>
      <c r="O7" s="94"/>
      <c r="P7" s="94"/>
      <c r="Q7" s="94"/>
      <c r="R7" s="94"/>
      <c r="S7" s="94"/>
      <c r="T7" s="97"/>
      <c r="X7" s="3"/>
      <c r="Y7" s="3"/>
      <c r="AF7" s="3"/>
      <c r="AK7" s="1"/>
      <c r="AL7" s="108" t="s">
        <v>149</v>
      </c>
      <c r="AM7" s="71" t="s">
        <v>150</v>
      </c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1"/>
      <c r="AY7" s="1"/>
      <c r="AZ7" s="1"/>
      <c r="BA7" s="1"/>
      <c r="BB7" s="1"/>
      <c r="BC7" s="1"/>
      <c r="BD7" s="1"/>
      <c r="BE7" s="1"/>
    </row>
    <row r="8" spans="1:83" ht="14.4" thickTop="1" thickBot="1">
      <c r="AK8" s="1"/>
      <c r="AL8" s="6" t="s">
        <v>151</v>
      </c>
      <c r="AM8" s="1" t="s">
        <v>152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pans="1:83" ht="33.75" customHeight="1" thickTop="1">
      <c r="A9" s="675" t="s">
        <v>297</v>
      </c>
      <c r="B9" s="677" t="s">
        <v>153</v>
      </c>
      <c r="C9" s="679" t="s">
        <v>154</v>
      </c>
      <c r="D9" s="679"/>
      <c r="E9" s="681" t="s">
        <v>340</v>
      </c>
      <c r="F9" s="679"/>
      <c r="G9" s="679"/>
      <c r="H9" s="679"/>
      <c r="I9" s="679"/>
      <c r="J9" s="679"/>
      <c r="K9" s="679"/>
      <c r="L9" s="679"/>
      <c r="M9" s="679"/>
      <c r="N9" s="679"/>
      <c r="O9" s="679"/>
      <c r="P9" s="679"/>
      <c r="Q9" s="679"/>
      <c r="R9" s="679"/>
      <c r="S9" s="679"/>
      <c r="T9" s="679"/>
      <c r="U9" s="681" t="s">
        <v>155</v>
      </c>
      <c r="V9" s="681"/>
      <c r="W9" s="681" t="s">
        <v>156</v>
      </c>
      <c r="X9" s="681"/>
      <c r="Y9" s="681" t="s">
        <v>157</v>
      </c>
      <c r="Z9" s="683"/>
      <c r="AA9" s="685" t="s">
        <v>158</v>
      </c>
      <c r="AB9" s="686"/>
      <c r="AC9" s="677" t="s">
        <v>159</v>
      </c>
      <c r="AD9" s="679"/>
      <c r="AE9" s="679"/>
      <c r="AF9" s="679"/>
      <c r="AG9" s="679"/>
      <c r="AH9" s="679"/>
      <c r="AI9" s="679"/>
      <c r="AJ9" s="679"/>
      <c r="AK9" s="679"/>
      <c r="AL9" s="679"/>
      <c r="AM9" s="679"/>
      <c r="AN9" s="679"/>
      <c r="AO9" s="679"/>
      <c r="AP9" s="691" t="s">
        <v>338</v>
      </c>
      <c r="AQ9" s="692"/>
      <c r="AR9" s="692"/>
      <c r="AS9" s="692"/>
      <c r="AT9" s="692"/>
      <c r="AU9" s="692"/>
      <c r="AV9" s="692"/>
      <c r="AW9" s="693"/>
      <c r="AX9" s="681" t="s">
        <v>160</v>
      </c>
      <c r="AY9" s="681"/>
      <c r="AZ9" s="681" t="s">
        <v>161</v>
      </c>
      <c r="BA9" s="700"/>
      <c r="BB9" s="702" t="s">
        <v>162</v>
      </c>
      <c r="BC9" s="703"/>
      <c r="BD9" s="703" t="s">
        <v>163</v>
      </c>
      <c r="BE9" s="703"/>
      <c r="BF9" s="703" t="s">
        <v>164</v>
      </c>
      <c r="BG9" s="705"/>
      <c r="BH9" s="707" t="s">
        <v>165</v>
      </c>
      <c r="BI9" s="681"/>
      <c r="BJ9" s="681" t="s">
        <v>166</v>
      </c>
      <c r="BK9" s="681"/>
      <c r="BL9" s="689" t="s">
        <v>167</v>
      </c>
      <c r="BM9" s="689"/>
      <c r="BN9" s="689"/>
      <c r="BO9" s="690"/>
      <c r="BP9" s="697" t="s">
        <v>168</v>
      </c>
      <c r="BQ9" s="689"/>
      <c r="BR9" s="689"/>
      <c r="BS9" s="690"/>
      <c r="BT9" s="593" t="s">
        <v>320</v>
      </c>
      <c r="BU9" s="594"/>
      <c r="BV9" s="594"/>
      <c r="BW9" s="594"/>
      <c r="BX9" s="594"/>
      <c r="BY9" s="594"/>
      <c r="BZ9" s="594"/>
      <c r="CA9" s="594"/>
      <c r="CB9" s="594"/>
      <c r="CC9" s="594"/>
      <c r="CD9" s="594"/>
      <c r="CE9" s="595"/>
    </row>
    <row r="10" spans="1:83" ht="33.75" customHeight="1" thickBot="1">
      <c r="A10" s="676"/>
      <c r="B10" s="678"/>
      <c r="C10" s="680"/>
      <c r="D10" s="680"/>
      <c r="E10" s="680"/>
      <c r="F10" s="680"/>
      <c r="G10" s="680"/>
      <c r="H10" s="680"/>
      <c r="I10" s="680"/>
      <c r="J10" s="680"/>
      <c r="K10" s="680"/>
      <c r="L10" s="680"/>
      <c r="M10" s="680"/>
      <c r="N10" s="680"/>
      <c r="O10" s="680"/>
      <c r="P10" s="680"/>
      <c r="Q10" s="680"/>
      <c r="R10" s="680"/>
      <c r="S10" s="680"/>
      <c r="T10" s="680"/>
      <c r="U10" s="682"/>
      <c r="V10" s="682"/>
      <c r="W10" s="682"/>
      <c r="X10" s="682"/>
      <c r="Y10" s="682"/>
      <c r="Z10" s="684"/>
      <c r="AA10" s="687"/>
      <c r="AB10" s="688"/>
      <c r="AC10" s="678"/>
      <c r="AD10" s="680"/>
      <c r="AE10" s="680"/>
      <c r="AF10" s="680"/>
      <c r="AG10" s="680"/>
      <c r="AH10" s="680"/>
      <c r="AI10" s="680"/>
      <c r="AJ10" s="680"/>
      <c r="AK10" s="680"/>
      <c r="AL10" s="680"/>
      <c r="AM10" s="680"/>
      <c r="AN10" s="680"/>
      <c r="AO10" s="680"/>
      <c r="AP10" s="694"/>
      <c r="AQ10" s="695"/>
      <c r="AR10" s="695"/>
      <c r="AS10" s="695"/>
      <c r="AT10" s="695"/>
      <c r="AU10" s="695"/>
      <c r="AV10" s="695"/>
      <c r="AW10" s="696"/>
      <c r="AX10" s="682"/>
      <c r="AY10" s="682"/>
      <c r="AZ10" s="682"/>
      <c r="BA10" s="701"/>
      <c r="BB10" s="704"/>
      <c r="BC10" s="682"/>
      <c r="BD10" s="682"/>
      <c r="BE10" s="682"/>
      <c r="BF10" s="682"/>
      <c r="BG10" s="706"/>
      <c r="BH10" s="699"/>
      <c r="BI10" s="682"/>
      <c r="BJ10" s="682"/>
      <c r="BK10" s="682"/>
      <c r="BL10" s="682" t="s">
        <v>169</v>
      </c>
      <c r="BM10" s="682"/>
      <c r="BN10" s="680" t="s">
        <v>170</v>
      </c>
      <c r="BO10" s="698"/>
      <c r="BP10" s="699" t="s">
        <v>169</v>
      </c>
      <c r="BQ10" s="682"/>
      <c r="BR10" s="680" t="s">
        <v>170</v>
      </c>
      <c r="BS10" s="698"/>
      <c r="BT10" s="596" t="s">
        <v>319</v>
      </c>
      <c r="BU10" s="597"/>
      <c r="BV10" s="597" t="s">
        <v>321</v>
      </c>
      <c r="BW10" s="597"/>
      <c r="BX10" s="597"/>
      <c r="BY10" s="597"/>
      <c r="BZ10" s="597"/>
      <c r="CA10" s="597"/>
      <c r="CB10" s="597"/>
      <c r="CC10" s="597"/>
      <c r="CD10" s="597"/>
      <c r="CE10" s="598"/>
    </row>
    <row r="11" spans="1:83" s="4" customFormat="1" ht="49.5" customHeight="1">
      <c r="A11" s="153" t="s">
        <v>312</v>
      </c>
      <c r="B11" s="5">
        <v>1</v>
      </c>
      <c r="C11" s="719" t="s">
        <v>95</v>
      </c>
      <c r="D11" s="728"/>
      <c r="E11" s="721" t="s">
        <v>259</v>
      </c>
      <c r="F11" s="722"/>
      <c r="G11" s="722"/>
      <c r="H11" s="722"/>
      <c r="I11" s="722"/>
      <c r="J11" s="722"/>
      <c r="K11" s="722"/>
      <c r="L11" s="722"/>
      <c r="M11" s="722"/>
      <c r="N11" s="722"/>
      <c r="O11" s="722"/>
      <c r="P11" s="722"/>
      <c r="Q11" s="722"/>
      <c r="R11" s="722"/>
      <c r="S11" s="722"/>
      <c r="T11" s="723"/>
      <c r="U11" s="717" t="s">
        <v>6</v>
      </c>
      <c r="V11" s="717"/>
      <c r="W11" s="724">
        <v>42215</v>
      </c>
      <c r="X11" s="724"/>
      <c r="Y11" s="717" t="s">
        <v>5</v>
      </c>
      <c r="Z11" s="725"/>
      <c r="AA11" s="726" t="s">
        <v>260</v>
      </c>
      <c r="AB11" s="727"/>
      <c r="AC11" s="711" t="s">
        <v>261</v>
      </c>
      <c r="AD11" s="712"/>
      <c r="AE11" s="712"/>
      <c r="AF11" s="712"/>
      <c r="AG11" s="712"/>
      <c r="AH11" s="712"/>
      <c r="AI11" s="712"/>
      <c r="AJ11" s="712"/>
      <c r="AK11" s="712"/>
      <c r="AL11" s="712"/>
      <c r="AM11" s="712"/>
      <c r="AN11" s="712"/>
      <c r="AO11" s="712"/>
      <c r="AP11" s="718" t="s">
        <v>339</v>
      </c>
      <c r="AQ11" s="729"/>
      <c r="AR11" s="729"/>
      <c r="AS11" s="729"/>
      <c r="AT11" s="729"/>
      <c r="AU11" s="729"/>
      <c r="AV11" s="729"/>
      <c r="AW11" s="728"/>
      <c r="AX11" s="713" t="s">
        <v>262</v>
      </c>
      <c r="AY11" s="714"/>
      <c r="AZ11" s="713" t="s">
        <v>263</v>
      </c>
      <c r="BA11" s="715"/>
      <c r="BB11" s="716" t="s">
        <v>263</v>
      </c>
      <c r="BC11" s="714"/>
      <c r="BD11" s="717" t="s">
        <v>173</v>
      </c>
      <c r="BE11" s="717"/>
      <c r="BF11" s="717" t="s">
        <v>264</v>
      </c>
      <c r="BG11" s="718"/>
      <c r="BH11" s="710" t="s">
        <v>5</v>
      </c>
      <c r="BI11" s="708"/>
      <c r="BJ11" s="724">
        <v>42215</v>
      </c>
      <c r="BK11" s="724"/>
      <c r="BL11" s="708" t="s">
        <v>265</v>
      </c>
      <c r="BM11" s="708"/>
      <c r="BN11" s="708" t="s">
        <v>6</v>
      </c>
      <c r="BO11" s="709"/>
      <c r="BP11" s="710" t="s">
        <v>265</v>
      </c>
      <c r="BQ11" s="708"/>
      <c r="BR11" s="708" t="s">
        <v>260</v>
      </c>
      <c r="BS11" s="709"/>
      <c r="BT11" s="590"/>
      <c r="BU11" s="591"/>
      <c r="BV11" s="591"/>
      <c r="BW11" s="591"/>
      <c r="BX11" s="591"/>
      <c r="BY11" s="591"/>
      <c r="BZ11" s="591"/>
      <c r="CA11" s="591"/>
      <c r="CB11" s="591"/>
      <c r="CC11" s="591"/>
      <c r="CD11" s="591"/>
      <c r="CE11" s="592"/>
    </row>
    <row r="12" spans="1:83" s="4" customFormat="1" ht="49.5" customHeight="1">
      <c r="A12" s="154"/>
      <c r="B12" s="5">
        <f>B11+1</f>
        <v>2</v>
      </c>
      <c r="C12" s="719"/>
      <c r="D12" s="720"/>
      <c r="E12" s="721"/>
      <c r="F12" s="722"/>
      <c r="G12" s="722"/>
      <c r="H12" s="722"/>
      <c r="I12" s="722"/>
      <c r="J12" s="722"/>
      <c r="K12" s="722"/>
      <c r="L12" s="722"/>
      <c r="M12" s="722"/>
      <c r="N12" s="722"/>
      <c r="O12" s="722"/>
      <c r="P12" s="722"/>
      <c r="Q12" s="722"/>
      <c r="R12" s="722"/>
      <c r="S12" s="722"/>
      <c r="T12" s="723"/>
      <c r="U12" s="717"/>
      <c r="V12" s="717"/>
      <c r="W12" s="724"/>
      <c r="X12" s="724"/>
      <c r="Y12" s="717"/>
      <c r="Z12" s="725"/>
      <c r="AA12" s="726"/>
      <c r="AB12" s="727"/>
      <c r="AC12" s="711"/>
      <c r="AD12" s="712"/>
      <c r="AE12" s="712"/>
      <c r="AF12" s="712"/>
      <c r="AG12" s="712"/>
      <c r="AH12" s="712"/>
      <c r="AI12" s="712"/>
      <c r="AJ12" s="712"/>
      <c r="AK12" s="712"/>
      <c r="AL12" s="712"/>
      <c r="AM12" s="712"/>
      <c r="AN12" s="712"/>
      <c r="AO12" s="712"/>
      <c r="AP12" s="718"/>
      <c r="AQ12" s="729"/>
      <c r="AR12" s="729"/>
      <c r="AS12" s="729"/>
      <c r="AT12" s="729"/>
      <c r="AU12" s="729"/>
      <c r="AV12" s="729"/>
      <c r="AW12" s="728"/>
      <c r="AX12" s="708"/>
      <c r="AY12" s="708"/>
      <c r="AZ12" s="713"/>
      <c r="BA12" s="715"/>
      <c r="BB12" s="716"/>
      <c r="BC12" s="714"/>
      <c r="BD12" s="717"/>
      <c r="BE12" s="717"/>
      <c r="BF12" s="717"/>
      <c r="BG12" s="718"/>
      <c r="BH12" s="710"/>
      <c r="BI12" s="708"/>
      <c r="BJ12" s="724"/>
      <c r="BK12" s="724"/>
      <c r="BL12" s="708"/>
      <c r="BM12" s="708"/>
      <c r="BN12" s="708"/>
      <c r="BO12" s="709"/>
      <c r="BP12" s="710"/>
      <c r="BQ12" s="708"/>
      <c r="BR12" s="708"/>
      <c r="BS12" s="709"/>
      <c r="BT12" s="590"/>
      <c r="BU12" s="591"/>
      <c r="BV12" s="591"/>
      <c r="BW12" s="591"/>
      <c r="BX12" s="591"/>
      <c r="BY12" s="591"/>
      <c r="BZ12" s="591"/>
      <c r="CA12" s="591"/>
      <c r="CB12" s="591"/>
      <c r="CC12" s="591"/>
      <c r="CD12" s="591"/>
      <c r="CE12" s="592"/>
    </row>
    <row r="13" spans="1:83" s="4" customFormat="1" ht="49.5" customHeight="1">
      <c r="A13" s="154"/>
      <c r="B13" s="5">
        <f t="shared" ref="B13:B40" si="0">B12+1</f>
        <v>3</v>
      </c>
      <c r="C13" s="719"/>
      <c r="D13" s="720"/>
      <c r="E13" s="721"/>
      <c r="F13" s="722"/>
      <c r="G13" s="722"/>
      <c r="H13" s="722"/>
      <c r="I13" s="722"/>
      <c r="J13" s="722"/>
      <c r="K13" s="722"/>
      <c r="L13" s="722"/>
      <c r="M13" s="722"/>
      <c r="N13" s="722"/>
      <c r="O13" s="722"/>
      <c r="P13" s="722"/>
      <c r="Q13" s="722"/>
      <c r="R13" s="722"/>
      <c r="S13" s="722"/>
      <c r="T13" s="723"/>
      <c r="U13" s="717"/>
      <c r="V13" s="717"/>
      <c r="W13" s="724"/>
      <c r="X13" s="724"/>
      <c r="Y13" s="717"/>
      <c r="Z13" s="725"/>
      <c r="AA13" s="726"/>
      <c r="AB13" s="727"/>
      <c r="AC13" s="711"/>
      <c r="AD13" s="712"/>
      <c r="AE13" s="712"/>
      <c r="AF13" s="712"/>
      <c r="AG13" s="712"/>
      <c r="AH13" s="712"/>
      <c r="AI13" s="712"/>
      <c r="AJ13" s="712"/>
      <c r="AK13" s="712"/>
      <c r="AL13" s="712"/>
      <c r="AM13" s="712"/>
      <c r="AN13" s="712"/>
      <c r="AO13" s="712"/>
      <c r="AP13" s="718"/>
      <c r="AQ13" s="729"/>
      <c r="AR13" s="729"/>
      <c r="AS13" s="729"/>
      <c r="AT13" s="729"/>
      <c r="AU13" s="729"/>
      <c r="AV13" s="729"/>
      <c r="AW13" s="728"/>
      <c r="AX13" s="708"/>
      <c r="AY13" s="708"/>
      <c r="AZ13" s="713"/>
      <c r="BA13" s="715"/>
      <c r="BB13" s="716"/>
      <c r="BC13" s="714"/>
      <c r="BD13" s="717"/>
      <c r="BE13" s="717"/>
      <c r="BF13" s="717"/>
      <c r="BG13" s="718"/>
      <c r="BH13" s="710"/>
      <c r="BI13" s="708"/>
      <c r="BJ13" s="724"/>
      <c r="BK13" s="724"/>
      <c r="BL13" s="708"/>
      <c r="BM13" s="708"/>
      <c r="BN13" s="708"/>
      <c r="BO13" s="709"/>
      <c r="BP13" s="710"/>
      <c r="BQ13" s="708"/>
      <c r="BR13" s="708"/>
      <c r="BS13" s="709"/>
      <c r="BT13" s="590"/>
      <c r="BU13" s="591"/>
      <c r="BV13" s="591"/>
      <c r="BW13" s="591"/>
      <c r="BX13" s="591"/>
      <c r="BY13" s="591"/>
      <c r="BZ13" s="591"/>
      <c r="CA13" s="591"/>
      <c r="CB13" s="591"/>
      <c r="CC13" s="591"/>
      <c r="CD13" s="591"/>
      <c r="CE13" s="592"/>
    </row>
    <row r="14" spans="1:83" s="4" customFormat="1" ht="49.5" customHeight="1">
      <c r="A14" s="154"/>
      <c r="B14" s="5">
        <f t="shared" si="0"/>
        <v>4</v>
      </c>
      <c r="C14" s="719"/>
      <c r="D14" s="720"/>
      <c r="E14" s="721"/>
      <c r="F14" s="722"/>
      <c r="G14" s="722"/>
      <c r="H14" s="722"/>
      <c r="I14" s="722"/>
      <c r="J14" s="722"/>
      <c r="K14" s="722"/>
      <c r="L14" s="722"/>
      <c r="M14" s="722"/>
      <c r="N14" s="722"/>
      <c r="O14" s="722"/>
      <c r="P14" s="722"/>
      <c r="Q14" s="722"/>
      <c r="R14" s="722"/>
      <c r="S14" s="722"/>
      <c r="T14" s="723"/>
      <c r="U14" s="717"/>
      <c r="V14" s="717"/>
      <c r="W14" s="724"/>
      <c r="X14" s="724"/>
      <c r="Y14" s="717"/>
      <c r="Z14" s="725"/>
      <c r="AA14" s="726"/>
      <c r="AB14" s="727"/>
      <c r="AC14" s="711"/>
      <c r="AD14" s="712"/>
      <c r="AE14" s="712"/>
      <c r="AF14" s="712"/>
      <c r="AG14" s="712"/>
      <c r="AH14" s="712"/>
      <c r="AI14" s="712"/>
      <c r="AJ14" s="712"/>
      <c r="AK14" s="712"/>
      <c r="AL14" s="712"/>
      <c r="AM14" s="712"/>
      <c r="AN14" s="712"/>
      <c r="AO14" s="712"/>
      <c r="AP14" s="718"/>
      <c r="AQ14" s="729"/>
      <c r="AR14" s="729"/>
      <c r="AS14" s="729"/>
      <c r="AT14" s="729"/>
      <c r="AU14" s="729"/>
      <c r="AV14" s="729"/>
      <c r="AW14" s="728"/>
      <c r="AX14" s="708"/>
      <c r="AY14" s="708"/>
      <c r="AZ14" s="713"/>
      <c r="BA14" s="715"/>
      <c r="BB14" s="716"/>
      <c r="BC14" s="714"/>
      <c r="BD14" s="717"/>
      <c r="BE14" s="717"/>
      <c r="BF14" s="717"/>
      <c r="BG14" s="718"/>
      <c r="BH14" s="710"/>
      <c r="BI14" s="708"/>
      <c r="BJ14" s="724"/>
      <c r="BK14" s="724"/>
      <c r="BL14" s="708"/>
      <c r="BM14" s="708"/>
      <c r="BN14" s="708"/>
      <c r="BO14" s="709"/>
      <c r="BP14" s="710"/>
      <c r="BQ14" s="708"/>
      <c r="BR14" s="708"/>
      <c r="BS14" s="709"/>
      <c r="BT14" s="590"/>
      <c r="BU14" s="591"/>
      <c r="BV14" s="591"/>
      <c r="BW14" s="591"/>
      <c r="BX14" s="591"/>
      <c r="BY14" s="591"/>
      <c r="BZ14" s="591"/>
      <c r="CA14" s="591"/>
      <c r="CB14" s="591"/>
      <c r="CC14" s="591"/>
      <c r="CD14" s="591"/>
      <c r="CE14" s="592"/>
    </row>
    <row r="15" spans="1:83" s="4" customFormat="1" ht="49.5" customHeight="1">
      <c r="A15" s="154"/>
      <c r="B15" s="5">
        <f t="shared" si="0"/>
        <v>5</v>
      </c>
      <c r="C15" s="719"/>
      <c r="D15" s="720"/>
      <c r="E15" s="721"/>
      <c r="F15" s="722"/>
      <c r="G15" s="722"/>
      <c r="H15" s="722"/>
      <c r="I15" s="722"/>
      <c r="J15" s="722"/>
      <c r="K15" s="722"/>
      <c r="L15" s="722"/>
      <c r="M15" s="722"/>
      <c r="N15" s="722"/>
      <c r="O15" s="722"/>
      <c r="P15" s="722"/>
      <c r="Q15" s="722"/>
      <c r="R15" s="722"/>
      <c r="S15" s="722"/>
      <c r="T15" s="723"/>
      <c r="U15" s="717"/>
      <c r="V15" s="717"/>
      <c r="W15" s="724"/>
      <c r="X15" s="724"/>
      <c r="Y15" s="717"/>
      <c r="Z15" s="725"/>
      <c r="AA15" s="726"/>
      <c r="AB15" s="727"/>
      <c r="AC15" s="711"/>
      <c r="AD15" s="712"/>
      <c r="AE15" s="712"/>
      <c r="AF15" s="712"/>
      <c r="AG15" s="712"/>
      <c r="AH15" s="712"/>
      <c r="AI15" s="712"/>
      <c r="AJ15" s="712"/>
      <c r="AK15" s="712"/>
      <c r="AL15" s="712"/>
      <c r="AM15" s="712"/>
      <c r="AN15" s="712"/>
      <c r="AO15" s="712"/>
      <c r="AP15" s="718"/>
      <c r="AQ15" s="729"/>
      <c r="AR15" s="729"/>
      <c r="AS15" s="729"/>
      <c r="AT15" s="729"/>
      <c r="AU15" s="729"/>
      <c r="AV15" s="729"/>
      <c r="AW15" s="728"/>
      <c r="AX15" s="708"/>
      <c r="AY15" s="708"/>
      <c r="AZ15" s="713"/>
      <c r="BA15" s="715"/>
      <c r="BB15" s="716"/>
      <c r="BC15" s="714"/>
      <c r="BD15" s="717"/>
      <c r="BE15" s="717"/>
      <c r="BF15" s="717"/>
      <c r="BG15" s="718"/>
      <c r="BH15" s="710"/>
      <c r="BI15" s="708"/>
      <c r="BJ15" s="724"/>
      <c r="BK15" s="724"/>
      <c r="BL15" s="708"/>
      <c r="BM15" s="708"/>
      <c r="BN15" s="708"/>
      <c r="BO15" s="709"/>
      <c r="BP15" s="710"/>
      <c r="BQ15" s="708"/>
      <c r="BR15" s="708"/>
      <c r="BS15" s="709"/>
      <c r="BT15" s="590"/>
      <c r="BU15" s="591"/>
      <c r="BV15" s="591"/>
      <c r="BW15" s="591"/>
      <c r="BX15" s="591"/>
      <c r="BY15" s="591"/>
      <c r="BZ15" s="591"/>
      <c r="CA15" s="591"/>
      <c r="CB15" s="591"/>
      <c r="CC15" s="591"/>
      <c r="CD15" s="591"/>
      <c r="CE15" s="592"/>
    </row>
    <row r="16" spans="1:83" s="4" customFormat="1" ht="49.5" customHeight="1">
      <c r="A16" s="154"/>
      <c r="B16" s="5">
        <f t="shared" si="0"/>
        <v>6</v>
      </c>
      <c r="C16" s="719"/>
      <c r="D16" s="720"/>
      <c r="E16" s="721"/>
      <c r="F16" s="722"/>
      <c r="G16" s="722"/>
      <c r="H16" s="722"/>
      <c r="I16" s="722"/>
      <c r="J16" s="722"/>
      <c r="K16" s="722"/>
      <c r="L16" s="722"/>
      <c r="M16" s="722"/>
      <c r="N16" s="722"/>
      <c r="O16" s="722"/>
      <c r="P16" s="722"/>
      <c r="Q16" s="722"/>
      <c r="R16" s="722"/>
      <c r="S16" s="722"/>
      <c r="T16" s="723"/>
      <c r="U16" s="717"/>
      <c r="V16" s="717"/>
      <c r="W16" s="724"/>
      <c r="X16" s="724"/>
      <c r="Y16" s="717"/>
      <c r="Z16" s="725"/>
      <c r="AA16" s="726"/>
      <c r="AB16" s="727"/>
      <c r="AC16" s="711"/>
      <c r="AD16" s="712"/>
      <c r="AE16" s="712"/>
      <c r="AF16" s="712"/>
      <c r="AG16" s="712"/>
      <c r="AH16" s="712"/>
      <c r="AI16" s="712"/>
      <c r="AJ16" s="712"/>
      <c r="AK16" s="712"/>
      <c r="AL16" s="712"/>
      <c r="AM16" s="712"/>
      <c r="AN16" s="712"/>
      <c r="AO16" s="712"/>
      <c r="AP16" s="718"/>
      <c r="AQ16" s="729"/>
      <c r="AR16" s="729"/>
      <c r="AS16" s="729"/>
      <c r="AT16" s="729"/>
      <c r="AU16" s="729"/>
      <c r="AV16" s="729"/>
      <c r="AW16" s="728"/>
      <c r="AX16" s="708"/>
      <c r="AY16" s="708"/>
      <c r="AZ16" s="713"/>
      <c r="BA16" s="715"/>
      <c r="BB16" s="716"/>
      <c r="BC16" s="714"/>
      <c r="BD16" s="717"/>
      <c r="BE16" s="717"/>
      <c r="BF16" s="717"/>
      <c r="BG16" s="718"/>
      <c r="BH16" s="710"/>
      <c r="BI16" s="708"/>
      <c r="BJ16" s="724"/>
      <c r="BK16" s="724"/>
      <c r="BL16" s="708"/>
      <c r="BM16" s="708"/>
      <c r="BN16" s="708"/>
      <c r="BO16" s="709"/>
      <c r="BP16" s="710"/>
      <c r="BQ16" s="708"/>
      <c r="BR16" s="708"/>
      <c r="BS16" s="709"/>
      <c r="BT16" s="590"/>
      <c r="BU16" s="591"/>
      <c r="BV16" s="591"/>
      <c r="BW16" s="591"/>
      <c r="BX16" s="591"/>
      <c r="BY16" s="591"/>
      <c r="BZ16" s="591"/>
      <c r="CA16" s="591"/>
      <c r="CB16" s="591"/>
      <c r="CC16" s="591"/>
      <c r="CD16" s="591"/>
      <c r="CE16" s="592"/>
    </row>
    <row r="17" spans="1:83" s="4" customFormat="1" ht="49.5" customHeight="1">
      <c r="A17" s="154"/>
      <c r="B17" s="5">
        <f t="shared" si="0"/>
        <v>7</v>
      </c>
      <c r="C17" s="719"/>
      <c r="D17" s="720"/>
      <c r="E17" s="721"/>
      <c r="F17" s="722"/>
      <c r="G17" s="722"/>
      <c r="H17" s="722"/>
      <c r="I17" s="722"/>
      <c r="J17" s="722"/>
      <c r="K17" s="722"/>
      <c r="L17" s="722"/>
      <c r="M17" s="722"/>
      <c r="N17" s="722"/>
      <c r="O17" s="722"/>
      <c r="P17" s="722"/>
      <c r="Q17" s="722"/>
      <c r="R17" s="722"/>
      <c r="S17" s="722"/>
      <c r="T17" s="723"/>
      <c r="U17" s="717"/>
      <c r="V17" s="717"/>
      <c r="W17" s="724"/>
      <c r="X17" s="724"/>
      <c r="Y17" s="717"/>
      <c r="Z17" s="725"/>
      <c r="AA17" s="726"/>
      <c r="AB17" s="727"/>
      <c r="AC17" s="711"/>
      <c r="AD17" s="712"/>
      <c r="AE17" s="712"/>
      <c r="AF17" s="712"/>
      <c r="AG17" s="712"/>
      <c r="AH17" s="712"/>
      <c r="AI17" s="712"/>
      <c r="AJ17" s="712"/>
      <c r="AK17" s="712"/>
      <c r="AL17" s="712"/>
      <c r="AM17" s="712"/>
      <c r="AN17" s="712"/>
      <c r="AO17" s="712"/>
      <c r="AP17" s="718"/>
      <c r="AQ17" s="729"/>
      <c r="AR17" s="729"/>
      <c r="AS17" s="729"/>
      <c r="AT17" s="729"/>
      <c r="AU17" s="729"/>
      <c r="AV17" s="729"/>
      <c r="AW17" s="728"/>
      <c r="AX17" s="708"/>
      <c r="AY17" s="708"/>
      <c r="AZ17" s="713"/>
      <c r="BA17" s="715"/>
      <c r="BB17" s="716"/>
      <c r="BC17" s="714"/>
      <c r="BD17" s="717"/>
      <c r="BE17" s="717"/>
      <c r="BF17" s="717"/>
      <c r="BG17" s="718"/>
      <c r="BH17" s="710"/>
      <c r="BI17" s="708"/>
      <c r="BJ17" s="724"/>
      <c r="BK17" s="724"/>
      <c r="BL17" s="708"/>
      <c r="BM17" s="708"/>
      <c r="BN17" s="708"/>
      <c r="BO17" s="709"/>
      <c r="BP17" s="710"/>
      <c r="BQ17" s="708"/>
      <c r="BR17" s="708"/>
      <c r="BS17" s="709"/>
      <c r="BT17" s="590"/>
      <c r="BU17" s="591"/>
      <c r="BV17" s="591"/>
      <c r="BW17" s="591"/>
      <c r="BX17" s="591"/>
      <c r="BY17" s="591"/>
      <c r="BZ17" s="591"/>
      <c r="CA17" s="591"/>
      <c r="CB17" s="591"/>
      <c r="CC17" s="591"/>
      <c r="CD17" s="591"/>
      <c r="CE17" s="592"/>
    </row>
    <row r="18" spans="1:83" s="4" customFormat="1" ht="49.5" customHeight="1">
      <c r="A18" s="154"/>
      <c r="B18" s="5">
        <f t="shared" si="0"/>
        <v>8</v>
      </c>
      <c r="C18" s="719"/>
      <c r="D18" s="720"/>
      <c r="E18" s="721"/>
      <c r="F18" s="722"/>
      <c r="G18" s="722"/>
      <c r="H18" s="722"/>
      <c r="I18" s="722"/>
      <c r="J18" s="722"/>
      <c r="K18" s="722"/>
      <c r="L18" s="722"/>
      <c r="M18" s="722"/>
      <c r="N18" s="722"/>
      <c r="O18" s="722"/>
      <c r="P18" s="722"/>
      <c r="Q18" s="722"/>
      <c r="R18" s="722"/>
      <c r="S18" s="722"/>
      <c r="T18" s="723"/>
      <c r="U18" s="717"/>
      <c r="V18" s="717"/>
      <c r="W18" s="724"/>
      <c r="X18" s="724"/>
      <c r="Y18" s="717"/>
      <c r="Z18" s="725"/>
      <c r="AA18" s="726"/>
      <c r="AB18" s="727"/>
      <c r="AC18" s="711"/>
      <c r="AD18" s="712"/>
      <c r="AE18" s="712"/>
      <c r="AF18" s="712"/>
      <c r="AG18" s="712"/>
      <c r="AH18" s="712"/>
      <c r="AI18" s="712"/>
      <c r="AJ18" s="712"/>
      <c r="AK18" s="712"/>
      <c r="AL18" s="712"/>
      <c r="AM18" s="712"/>
      <c r="AN18" s="712"/>
      <c r="AO18" s="712"/>
      <c r="AP18" s="718"/>
      <c r="AQ18" s="729"/>
      <c r="AR18" s="729"/>
      <c r="AS18" s="729"/>
      <c r="AT18" s="729"/>
      <c r="AU18" s="729"/>
      <c r="AV18" s="729"/>
      <c r="AW18" s="728"/>
      <c r="AX18" s="708"/>
      <c r="AY18" s="708"/>
      <c r="AZ18" s="713"/>
      <c r="BA18" s="715"/>
      <c r="BB18" s="716"/>
      <c r="BC18" s="714"/>
      <c r="BD18" s="717"/>
      <c r="BE18" s="717"/>
      <c r="BF18" s="717"/>
      <c r="BG18" s="718"/>
      <c r="BH18" s="710"/>
      <c r="BI18" s="708"/>
      <c r="BJ18" s="724"/>
      <c r="BK18" s="724"/>
      <c r="BL18" s="708"/>
      <c r="BM18" s="708"/>
      <c r="BN18" s="708"/>
      <c r="BO18" s="709"/>
      <c r="BP18" s="710"/>
      <c r="BQ18" s="708"/>
      <c r="BR18" s="708"/>
      <c r="BS18" s="709"/>
      <c r="BT18" s="590"/>
      <c r="BU18" s="591"/>
      <c r="BV18" s="591"/>
      <c r="BW18" s="591"/>
      <c r="BX18" s="591"/>
      <c r="BY18" s="591"/>
      <c r="BZ18" s="591"/>
      <c r="CA18" s="591"/>
      <c r="CB18" s="591"/>
      <c r="CC18" s="591"/>
      <c r="CD18" s="591"/>
      <c r="CE18" s="592"/>
    </row>
    <row r="19" spans="1:83" s="4" customFormat="1" ht="49.5" customHeight="1">
      <c r="A19" s="154"/>
      <c r="B19" s="5">
        <f t="shared" si="0"/>
        <v>9</v>
      </c>
      <c r="C19" s="719"/>
      <c r="D19" s="720"/>
      <c r="E19" s="721"/>
      <c r="F19" s="722"/>
      <c r="G19" s="722"/>
      <c r="H19" s="722"/>
      <c r="I19" s="722"/>
      <c r="J19" s="722"/>
      <c r="K19" s="722"/>
      <c r="L19" s="722"/>
      <c r="M19" s="722"/>
      <c r="N19" s="722"/>
      <c r="O19" s="722"/>
      <c r="P19" s="722"/>
      <c r="Q19" s="722"/>
      <c r="R19" s="722"/>
      <c r="S19" s="722"/>
      <c r="T19" s="723"/>
      <c r="U19" s="717"/>
      <c r="V19" s="717"/>
      <c r="W19" s="724"/>
      <c r="X19" s="724"/>
      <c r="Y19" s="717"/>
      <c r="Z19" s="725"/>
      <c r="AA19" s="726"/>
      <c r="AB19" s="727"/>
      <c r="AC19" s="711"/>
      <c r="AD19" s="712"/>
      <c r="AE19" s="712"/>
      <c r="AF19" s="712"/>
      <c r="AG19" s="712"/>
      <c r="AH19" s="712"/>
      <c r="AI19" s="712"/>
      <c r="AJ19" s="712"/>
      <c r="AK19" s="712"/>
      <c r="AL19" s="712"/>
      <c r="AM19" s="712"/>
      <c r="AN19" s="712"/>
      <c r="AO19" s="712"/>
      <c r="AP19" s="718"/>
      <c r="AQ19" s="729"/>
      <c r="AR19" s="729"/>
      <c r="AS19" s="729"/>
      <c r="AT19" s="729"/>
      <c r="AU19" s="729"/>
      <c r="AV19" s="729"/>
      <c r="AW19" s="728"/>
      <c r="AX19" s="708"/>
      <c r="AY19" s="708"/>
      <c r="AZ19" s="713"/>
      <c r="BA19" s="715"/>
      <c r="BB19" s="716"/>
      <c r="BC19" s="714"/>
      <c r="BD19" s="717"/>
      <c r="BE19" s="717"/>
      <c r="BF19" s="717"/>
      <c r="BG19" s="718"/>
      <c r="BH19" s="710"/>
      <c r="BI19" s="708"/>
      <c r="BJ19" s="724"/>
      <c r="BK19" s="724"/>
      <c r="BL19" s="708"/>
      <c r="BM19" s="708"/>
      <c r="BN19" s="708"/>
      <c r="BO19" s="709"/>
      <c r="BP19" s="710"/>
      <c r="BQ19" s="708"/>
      <c r="BR19" s="708"/>
      <c r="BS19" s="709"/>
      <c r="BT19" s="590"/>
      <c r="BU19" s="591"/>
      <c r="BV19" s="591"/>
      <c r="BW19" s="591"/>
      <c r="BX19" s="591"/>
      <c r="BY19" s="591"/>
      <c r="BZ19" s="591"/>
      <c r="CA19" s="591"/>
      <c r="CB19" s="591"/>
      <c r="CC19" s="591"/>
      <c r="CD19" s="591"/>
      <c r="CE19" s="592"/>
    </row>
    <row r="20" spans="1:83" s="4" customFormat="1" ht="49.5" customHeight="1">
      <c r="A20" s="154"/>
      <c r="B20" s="5">
        <f t="shared" si="0"/>
        <v>10</v>
      </c>
      <c r="C20" s="719"/>
      <c r="D20" s="720"/>
      <c r="E20" s="721"/>
      <c r="F20" s="722"/>
      <c r="G20" s="722"/>
      <c r="H20" s="722"/>
      <c r="I20" s="722"/>
      <c r="J20" s="722"/>
      <c r="K20" s="722"/>
      <c r="L20" s="722"/>
      <c r="M20" s="722"/>
      <c r="N20" s="722"/>
      <c r="O20" s="722"/>
      <c r="P20" s="722"/>
      <c r="Q20" s="722"/>
      <c r="R20" s="722"/>
      <c r="S20" s="722"/>
      <c r="T20" s="723"/>
      <c r="U20" s="717"/>
      <c r="V20" s="717"/>
      <c r="W20" s="724"/>
      <c r="X20" s="724"/>
      <c r="Y20" s="717"/>
      <c r="Z20" s="725"/>
      <c r="AA20" s="726"/>
      <c r="AB20" s="727"/>
      <c r="AC20" s="711"/>
      <c r="AD20" s="712"/>
      <c r="AE20" s="712"/>
      <c r="AF20" s="712"/>
      <c r="AG20" s="712"/>
      <c r="AH20" s="712"/>
      <c r="AI20" s="712"/>
      <c r="AJ20" s="712"/>
      <c r="AK20" s="712"/>
      <c r="AL20" s="712"/>
      <c r="AM20" s="712"/>
      <c r="AN20" s="712"/>
      <c r="AO20" s="712"/>
      <c r="AP20" s="718"/>
      <c r="AQ20" s="729"/>
      <c r="AR20" s="729"/>
      <c r="AS20" s="729"/>
      <c r="AT20" s="729"/>
      <c r="AU20" s="729"/>
      <c r="AV20" s="729"/>
      <c r="AW20" s="728"/>
      <c r="AX20" s="708"/>
      <c r="AY20" s="708"/>
      <c r="AZ20" s="713"/>
      <c r="BA20" s="715"/>
      <c r="BB20" s="716"/>
      <c r="BC20" s="714"/>
      <c r="BD20" s="717"/>
      <c r="BE20" s="717"/>
      <c r="BF20" s="717"/>
      <c r="BG20" s="718"/>
      <c r="BH20" s="710"/>
      <c r="BI20" s="708"/>
      <c r="BJ20" s="724"/>
      <c r="BK20" s="724"/>
      <c r="BL20" s="708"/>
      <c r="BM20" s="708"/>
      <c r="BN20" s="708"/>
      <c r="BO20" s="709"/>
      <c r="BP20" s="710"/>
      <c r="BQ20" s="708"/>
      <c r="BR20" s="708"/>
      <c r="BS20" s="709"/>
      <c r="BT20" s="590"/>
      <c r="BU20" s="591"/>
      <c r="BV20" s="591"/>
      <c r="BW20" s="591"/>
      <c r="BX20" s="591"/>
      <c r="BY20" s="591"/>
      <c r="BZ20" s="591"/>
      <c r="CA20" s="591"/>
      <c r="CB20" s="591"/>
      <c r="CC20" s="591"/>
      <c r="CD20" s="591"/>
      <c r="CE20" s="592"/>
    </row>
    <row r="21" spans="1:83" s="4" customFormat="1" ht="49.5" customHeight="1">
      <c r="A21" s="154"/>
      <c r="B21" s="5">
        <f t="shared" si="0"/>
        <v>11</v>
      </c>
      <c r="C21" s="719"/>
      <c r="D21" s="720"/>
      <c r="E21" s="721"/>
      <c r="F21" s="722"/>
      <c r="G21" s="722"/>
      <c r="H21" s="722"/>
      <c r="I21" s="722"/>
      <c r="J21" s="722"/>
      <c r="K21" s="722"/>
      <c r="L21" s="722"/>
      <c r="M21" s="722"/>
      <c r="N21" s="722"/>
      <c r="O21" s="722"/>
      <c r="P21" s="722"/>
      <c r="Q21" s="722"/>
      <c r="R21" s="722"/>
      <c r="S21" s="722"/>
      <c r="T21" s="723"/>
      <c r="U21" s="717"/>
      <c r="V21" s="717"/>
      <c r="W21" s="724"/>
      <c r="X21" s="724"/>
      <c r="Y21" s="717"/>
      <c r="Z21" s="725"/>
      <c r="AA21" s="726"/>
      <c r="AB21" s="727"/>
      <c r="AC21" s="711"/>
      <c r="AD21" s="712"/>
      <c r="AE21" s="712"/>
      <c r="AF21" s="712"/>
      <c r="AG21" s="712"/>
      <c r="AH21" s="712"/>
      <c r="AI21" s="712"/>
      <c r="AJ21" s="712"/>
      <c r="AK21" s="712"/>
      <c r="AL21" s="712"/>
      <c r="AM21" s="712"/>
      <c r="AN21" s="712"/>
      <c r="AO21" s="712"/>
      <c r="AP21" s="718"/>
      <c r="AQ21" s="729"/>
      <c r="AR21" s="729"/>
      <c r="AS21" s="729"/>
      <c r="AT21" s="729"/>
      <c r="AU21" s="729"/>
      <c r="AV21" s="729"/>
      <c r="AW21" s="728"/>
      <c r="AX21" s="708"/>
      <c r="AY21" s="708"/>
      <c r="AZ21" s="713"/>
      <c r="BA21" s="715"/>
      <c r="BB21" s="716"/>
      <c r="BC21" s="714"/>
      <c r="BD21" s="717"/>
      <c r="BE21" s="717"/>
      <c r="BF21" s="717"/>
      <c r="BG21" s="718"/>
      <c r="BH21" s="710"/>
      <c r="BI21" s="708"/>
      <c r="BJ21" s="724"/>
      <c r="BK21" s="724"/>
      <c r="BL21" s="708"/>
      <c r="BM21" s="708"/>
      <c r="BN21" s="708"/>
      <c r="BO21" s="709"/>
      <c r="BP21" s="710"/>
      <c r="BQ21" s="708"/>
      <c r="BR21" s="708"/>
      <c r="BS21" s="709"/>
      <c r="BT21" s="590"/>
      <c r="BU21" s="591"/>
      <c r="BV21" s="591"/>
      <c r="BW21" s="591"/>
      <c r="BX21" s="591"/>
      <c r="BY21" s="591"/>
      <c r="BZ21" s="591"/>
      <c r="CA21" s="591"/>
      <c r="CB21" s="591"/>
      <c r="CC21" s="591"/>
      <c r="CD21" s="591"/>
      <c r="CE21" s="592"/>
    </row>
    <row r="22" spans="1:83" s="4" customFormat="1" ht="49.5" customHeight="1">
      <c r="A22" s="154"/>
      <c r="B22" s="5">
        <f t="shared" si="0"/>
        <v>12</v>
      </c>
      <c r="C22" s="719"/>
      <c r="D22" s="720"/>
      <c r="E22" s="721"/>
      <c r="F22" s="722"/>
      <c r="G22" s="722"/>
      <c r="H22" s="722"/>
      <c r="I22" s="722"/>
      <c r="J22" s="722"/>
      <c r="K22" s="722"/>
      <c r="L22" s="722"/>
      <c r="M22" s="722"/>
      <c r="N22" s="722"/>
      <c r="O22" s="722"/>
      <c r="P22" s="722"/>
      <c r="Q22" s="722"/>
      <c r="R22" s="722"/>
      <c r="S22" s="722"/>
      <c r="T22" s="723"/>
      <c r="U22" s="717"/>
      <c r="V22" s="717"/>
      <c r="W22" s="724"/>
      <c r="X22" s="724"/>
      <c r="Y22" s="717"/>
      <c r="Z22" s="725"/>
      <c r="AA22" s="726"/>
      <c r="AB22" s="727"/>
      <c r="AC22" s="711"/>
      <c r="AD22" s="712"/>
      <c r="AE22" s="712"/>
      <c r="AF22" s="712"/>
      <c r="AG22" s="712"/>
      <c r="AH22" s="712"/>
      <c r="AI22" s="712"/>
      <c r="AJ22" s="712"/>
      <c r="AK22" s="712"/>
      <c r="AL22" s="712"/>
      <c r="AM22" s="712"/>
      <c r="AN22" s="712"/>
      <c r="AO22" s="712"/>
      <c r="AP22" s="718"/>
      <c r="AQ22" s="729"/>
      <c r="AR22" s="729"/>
      <c r="AS22" s="729"/>
      <c r="AT22" s="729"/>
      <c r="AU22" s="729"/>
      <c r="AV22" s="729"/>
      <c r="AW22" s="728"/>
      <c r="AX22" s="708"/>
      <c r="AY22" s="708"/>
      <c r="AZ22" s="713"/>
      <c r="BA22" s="715"/>
      <c r="BB22" s="716"/>
      <c r="BC22" s="714"/>
      <c r="BD22" s="717"/>
      <c r="BE22" s="717"/>
      <c r="BF22" s="717"/>
      <c r="BG22" s="718"/>
      <c r="BH22" s="710"/>
      <c r="BI22" s="708"/>
      <c r="BJ22" s="724"/>
      <c r="BK22" s="724"/>
      <c r="BL22" s="708"/>
      <c r="BM22" s="708"/>
      <c r="BN22" s="708"/>
      <c r="BO22" s="709"/>
      <c r="BP22" s="710"/>
      <c r="BQ22" s="708"/>
      <c r="BR22" s="708"/>
      <c r="BS22" s="709"/>
      <c r="BT22" s="590"/>
      <c r="BU22" s="591"/>
      <c r="BV22" s="591"/>
      <c r="BW22" s="591"/>
      <c r="BX22" s="591"/>
      <c r="BY22" s="591"/>
      <c r="BZ22" s="591"/>
      <c r="CA22" s="591"/>
      <c r="CB22" s="591"/>
      <c r="CC22" s="591"/>
      <c r="CD22" s="591"/>
      <c r="CE22" s="592"/>
    </row>
    <row r="23" spans="1:83" s="4" customFormat="1" ht="49.5" customHeight="1">
      <c r="A23" s="154"/>
      <c r="B23" s="5">
        <f t="shared" si="0"/>
        <v>13</v>
      </c>
      <c r="C23" s="719"/>
      <c r="D23" s="720"/>
      <c r="E23" s="730"/>
      <c r="F23" s="730"/>
      <c r="G23" s="730"/>
      <c r="H23" s="730"/>
      <c r="I23" s="730"/>
      <c r="J23" s="730"/>
      <c r="K23" s="730"/>
      <c r="L23" s="730"/>
      <c r="M23" s="730"/>
      <c r="N23" s="730"/>
      <c r="O23" s="730"/>
      <c r="P23" s="730"/>
      <c r="Q23" s="730"/>
      <c r="R23" s="730"/>
      <c r="S23" s="730"/>
      <c r="T23" s="730"/>
      <c r="U23" s="717"/>
      <c r="V23" s="717"/>
      <c r="W23" s="724"/>
      <c r="X23" s="724"/>
      <c r="Y23" s="717"/>
      <c r="Z23" s="725"/>
      <c r="AA23" s="726"/>
      <c r="AB23" s="727"/>
      <c r="AC23" s="711"/>
      <c r="AD23" s="712"/>
      <c r="AE23" s="712"/>
      <c r="AF23" s="712"/>
      <c r="AG23" s="712"/>
      <c r="AH23" s="712"/>
      <c r="AI23" s="712"/>
      <c r="AJ23" s="712"/>
      <c r="AK23" s="712"/>
      <c r="AL23" s="712"/>
      <c r="AM23" s="712"/>
      <c r="AN23" s="712"/>
      <c r="AO23" s="712"/>
      <c r="AP23" s="718"/>
      <c r="AQ23" s="729"/>
      <c r="AR23" s="729"/>
      <c r="AS23" s="729"/>
      <c r="AT23" s="729"/>
      <c r="AU23" s="729"/>
      <c r="AV23" s="729"/>
      <c r="AW23" s="728"/>
      <c r="AX23" s="708"/>
      <c r="AY23" s="708"/>
      <c r="AZ23" s="713"/>
      <c r="BA23" s="715"/>
      <c r="BB23" s="716"/>
      <c r="BC23" s="714"/>
      <c r="BD23" s="717"/>
      <c r="BE23" s="717"/>
      <c r="BF23" s="717"/>
      <c r="BG23" s="718"/>
      <c r="BH23" s="710"/>
      <c r="BI23" s="708"/>
      <c r="BJ23" s="724"/>
      <c r="BK23" s="724"/>
      <c r="BL23" s="708"/>
      <c r="BM23" s="708"/>
      <c r="BN23" s="708"/>
      <c r="BO23" s="709"/>
      <c r="BP23" s="710"/>
      <c r="BQ23" s="708"/>
      <c r="BR23" s="708"/>
      <c r="BS23" s="709"/>
      <c r="BT23" s="590"/>
      <c r="BU23" s="591"/>
      <c r="BV23" s="591"/>
      <c r="BW23" s="591"/>
      <c r="BX23" s="591"/>
      <c r="BY23" s="591"/>
      <c r="BZ23" s="591"/>
      <c r="CA23" s="591"/>
      <c r="CB23" s="591"/>
      <c r="CC23" s="591"/>
      <c r="CD23" s="591"/>
      <c r="CE23" s="592"/>
    </row>
    <row r="24" spans="1:83" s="4" customFormat="1" ht="49.5" customHeight="1">
      <c r="A24" s="154"/>
      <c r="B24" s="5">
        <f t="shared" si="0"/>
        <v>14</v>
      </c>
      <c r="C24" s="719"/>
      <c r="D24" s="720"/>
      <c r="E24" s="730"/>
      <c r="F24" s="730"/>
      <c r="G24" s="730"/>
      <c r="H24" s="730"/>
      <c r="I24" s="730"/>
      <c r="J24" s="730"/>
      <c r="K24" s="730"/>
      <c r="L24" s="730"/>
      <c r="M24" s="730"/>
      <c r="N24" s="730"/>
      <c r="O24" s="730"/>
      <c r="P24" s="730"/>
      <c r="Q24" s="730"/>
      <c r="R24" s="730"/>
      <c r="S24" s="730"/>
      <c r="T24" s="730"/>
      <c r="U24" s="717"/>
      <c r="V24" s="717"/>
      <c r="W24" s="724"/>
      <c r="X24" s="724"/>
      <c r="Y24" s="717"/>
      <c r="Z24" s="725"/>
      <c r="AA24" s="726"/>
      <c r="AB24" s="727"/>
      <c r="AC24" s="711"/>
      <c r="AD24" s="712"/>
      <c r="AE24" s="712"/>
      <c r="AF24" s="712"/>
      <c r="AG24" s="712"/>
      <c r="AH24" s="712"/>
      <c r="AI24" s="712"/>
      <c r="AJ24" s="712"/>
      <c r="AK24" s="712"/>
      <c r="AL24" s="712"/>
      <c r="AM24" s="712"/>
      <c r="AN24" s="712"/>
      <c r="AO24" s="712"/>
      <c r="AP24" s="718"/>
      <c r="AQ24" s="729"/>
      <c r="AR24" s="729"/>
      <c r="AS24" s="729"/>
      <c r="AT24" s="729"/>
      <c r="AU24" s="729"/>
      <c r="AV24" s="729"/>
      <c r="AW24" s="728"/>
      <c r="AX24" s="708"/>
      <c r="AY24" s="708"/>
      <c r="AZ24" s="713"/>
      <c r="BA24" s="715"/>
      <c r="BB24" s="716"/>
      <c r="BC24" s="714"/>
      <c r="BD24" s="717"/>
      <c r="BE24" s="717"/>
      <c r="BF24" s="717"/>
      <c r="BG24" s="718"/>
      <c r="BH24" s="710"/>
      <c r="BI24" s="708"/>
      <c r="BJ24" s="724"/>
      <c r="BK24" s="724"/>
      <c r="BL24" s="708"/>
      <c r="BM24" s="708"/>
      <c r="BN24" s="708"/>
      <c r="BO24" s="709"/>
      <c r="BP24" s="710"/>
      <c r="BQ24" s="708"/>
      <c r="BR24" s="708"/>
      <c r="BS24" s="709"/>
      <c r="BT24" s="590"/>
      <c r="BU24" s="591"/>
      <c r="BV24" s="591"/>
      <c r="BW24" s="591"/>
      <c r="BX24" s="591"/>
      <c r="BY24" s="591"/>
      <c r="BZ24" s="591"/>
      <c r="CA24" s="591"/>
      <c r="CB24" s="591"/>
      <c r="CC24" s="591"/>
      <c r="CD24" s="591"/>
      <c r="CE24" s="592"/>
    </row>
    <row r="25" spans="1:83" s="4" customFormat="1" ht="49.5" customHeight="1">
      <c r="A25" s="154"/>
      <c r="B25" s="5">
        <f t="shared" si="0"/>
        <v>15</v>
      </c>
      <c r="C25" s="719"/>
      <c r="D25" s="720"/>
      <c r="E25" s="730"/>
      <c r="F25" s="730"/>
      <c r="G25" s="730"/>
      <c r="H25" s="730"/>
      <c r="I25" s="730"/>
      <c r="J25" s="730"/>
      <c r="K25" s="730"/>
      <c r="L25" s="730"/>
      <c r="M25" s="730"/>
      <c r="N25" s="730"/>
      <c r="O25" s="730"/>
      <c r="P25" s="730"/>
      <c r="Q25" s="730"/>
      <c r="R25" s="730"/>
      <c r="S25" s="730"/>
      <c r="T25" s="730"/>
      <c r="U25" s="717"/>
      <c r="V25" s="717"/>
      <c r="W25" s="724"/>
      <c r="X25" s="724"/>
      <c r="Y25" s="717"/>
      <c r="Z25" s="725"/>
      <c r="AA25" s="726"/>
      <c r="AB25" s="727"/>
      <c r="AC25" s="711"/>
      <c r="AD25" s="712"/>
      <c r="AE25" s="712"/>
      <c r="AF25" s="712"/>
      <c r="AG25" s="712"/>
      <c r="AH25" s="712"/>
      <c r="AI25" s="712"/>
      <c r="AJ25" s="712"/>
      <c r="AK25" s="712"/>
      <c r="AL25" s="712"/>
      <c r="AM25" s="712"/>
      <c r="AN25" s="712"/>
      <c r="AO25" s="712"/>
      <c r="AP25" s="718"/>
      <c r="AQ25" s="729"/>
      <c r="AR25" s="729"/>
      <c r="AS25" s="729"/>
      <c r="AT25" s="729"/>
      <c r="AU25" s="729"/>
      <c r="AV25" s="729"/>
      <c r="AW25" s="728"/>
      <c r="AX25" s="708"/>
      <c r="AY25" s="708"/>
      <c r="AZ25" s="713"/>
      <c r="BA25" s="715"/>
      <c r="BB25" s="716"/>
      <c r="BC25" s="714"/>
      <c r="BD25" s="717"/>
      <c r="BE25" s="717"/>
      <c r="BF25" s="717"/>
      <c r="BG25" s="718"/>
      <c r="BH25" s="710"/>
      <c r="BI25" s="708"/>
      <c r="BJ25" s="724"/>
      <c r="BK25" s="724"/>
      <c r="BL25" s="708"/>
      <c r="BM25" s="708"/>
      <c r="BN25" s="708"/>
      <c r="BO25" s="709"/>
      <c r="BP25" s="710"/>
      <c r="BQ25" s="708"/>
      <c r="BR25" s="708"/>
      <c r="BS25" s="709"/>
      <c r="BT25" s="590"/>
      <c r="BU25" s="591"/>
      <c r="BV25" s="591"/>
      <c r="BW25" s="591"/>
      <c r="BX25" s="591"/>
      <c r="BY25" s="591"/>
      <c r="BZ25" s="591"/>
      <c r="CA25" s="591"/>
      <c r="CB25" s="591"/>
      <c r="CC25" s="591"/>
      <c r="CD25" s="591"/>
      <c r="CE25" s="592"/>
    </row>
    <row r="26" spans="1:83" s="4" customFormat="1" ht="49.5" customHeight="1">
      <c r="A26" s="155"/>
      <c r="B26" s="144">
        <f t="shared" si="0"/>
        <v>16</v>
      </c>
      <c r="C26" s="731"/>
      <c r="D26" s="732"/>
      <c r="E26" s="733"/>
      <c r="F26" s="734"/>
      <c r="G26" s="734"/>
      <c r="H26" s="734"/>
      <c r="I26" s="734"/>
      <c r="J26" s="734"/>
      <c r="K26" s="734"/>
      <c r="L26" s="734"/>
      <c r="M26" s="734"/>
      <c r="N26" s="734"/>
      <c r="O26" s="734"/>
      <c r="P26" s="734"/>
      <c r="Q26" s="734"/>
      <c r="R26" s="734"/>
      <c r="S26" s="734"/>
      <c r="T26" s="735"/>
      <c r="U26" s="736"/>
      <c r="V26" s="736"/>
      <c r="W26" s="737"/>
      <c r="X26" s="737"/>
      <c r="Y26" s="736"/>
      <c r="Z26" s="738"/>
      <c r="AA26" s="739"/>
      <c r="AB26" s="740"/>
      <c r="AC26" s="744"/>
      <c r="AD26" s="745"/>
      <c r="AE26" s="745"/>
      <c r="AF26" s="745"/>
      <c r="AG26" s="745"/>
      <c r="AH26" s="745"/>
      <c r="AI26" s="745"/>
      <c r="AJ26" s="745"/>
      <c r="AK26" s="745"/>
      <c r="AL26" s="745"/>
      <c r="AM26" s="745"/>
      <c r="AN26" s="745"/>
      <c r="AO26" s="745"/>
      <c r="AP26" s="718"/>
      <c r="AQ26" s="729"/>
      <c r="AR26" s="729"/>
      <c r="AS26" s="729"/>
      <c r="AT26" s="729"/>
      <c r="AU26" s="729"/>
      <c r="AV26" s="729"/>
      <c r="AW26" s="728"/>
      <c r="AX26" s="742"/>
      <c r="AY26" s="742"/>
      <c r="AZ26" s="713"/>
      <c r="BA26" s="715"/>
      <c r="BB26" s="746"/>
      <c r="BC26" s="747"/>
      <c r="BD26" s="736"/>
      <c r="BE26" s="736"/>
      <c r="BF26" s="736"/>
      <c r="BG26" s="748"/>
      <c r="BH26" s="741"/>
      <c r="BI26" s="742"/>
      <c r="BJ26" s="737"/>
      <c r="BK26" s="737"/>
      <c r="BL26" s="742"/>
      <c r="BM26" s="742"/>
      <c r="BN26" s="742"/>
      <c r="BO26" s="743"/>
      <c r="BP26" s="741"/>
      <c r="BQ26" s="742"/>
      <c r="BR26" s="742"/>
      <c r="BS26" s="743"/>
      <c r="BT26" s="590"/>
      <c r="BU26" s="591"/>
      <c r="BV26" s="591"/>
      <c r="BW26" s="591"/>
      <c r="BX26" s="591"/>
      <c r="BY26" s="591"/>
      <c r="BZ26" s="591"/>
      <c r="CA26" s="591"/>
      <c r="CB26" s="591"/>
      <c r="CC26" s="591"/>
      <c r="CD26" s="591"/>
      <c r="CE26" s="592"/>
    </row>
    <row r="27" spans="1:83" s="4" customFormat="1" ht="49.5" customHeight="1">
      <c r="A27" s="154"/>
      <c r="B27" s="5">
        <f t="shared" si="0"/>
        <v>17</v>
      </c>
      <c r="C27" s="719"/>
      <c r="D27" s="720"/>
      <c r="E27" s="721"/>
      <c r="F27" s="722"/>
      <c r="G27" s="722"/>
      <c r="H27" s="722"/>
      <c r="I27" s="722"/>
      <c r="J27" s="722"/>
      <c r="K27" s="722"/>
      <c r="L27" s="722"/>
      <c r="M27" s="722"/>
      <c r="N27" s="722"/>
      <c r="O27" s="722"/>
      <c r="P27" s="722"/>
      <c r="Q27" s="722"/>
      <c r="R27" s="722"/>
      <c r="S27" s="722"/>
      <c r="T27" s="723"/>
      <c r="U27" s="717"/>
      <c r="V27" s="717"/>
      <c r="W27" s="724"/>
      <c r="X27" s="724"/>
      <c r="Y27" s="717"/>
      <c r="Z27" s="725"/>
      <c r="AA27" s="726"/>
      <c r="AB27" s="727"/>
      <c r="AC27" s="711"/>
      <c r="AD27" s="712"/>
      <c r="AE27" s="712"/>
      <c r="AF27" s="712"/>
      <c r="AG27" s="712"/>
      <c r="AH27" s="712"/>
      <c r="AI27" s="712"/>
      <c r="AJ27" s="712"/>
      <c r="AK27" s="712"/>
      <c r="AL27" s="712"/>
      <c r="AM27" s="712"/>
      <c r="AN27" s="712"/>
      <c r="AO27" s="712"/>
      <c r="AP27" s="718"/>
      <c r="AQ27" s="729"/>
      <c r="AR27" s="729"/>
      <c r="AS27" s="729"/>
      <c r="AT27" s="729"/>
      <c r="AU27" s="729"/>
      <c r="AV27" s="729"/>
      <c r="AW27" s="728"/>
      <c r="AX27" s="708"/>
      <c r="AY27" s="708"/>
      <c r="AZ27" s="713"/>
      <c r="BA27" s="715"/>
      <c r="BB27" s="716"/>
      <c r="BC27" s="714"/>
      <c r="BD27" s="717"/>
      <c r="BE27" s="717"/>
      <c r="BF27" s="717"/>
      <c r="BG27" s="718"/>
      <c r="BH27" s="710"/>
      <c r="BI27" s="708"/>
      <c r="BJ27" s="724"/>
      <c r="BK27" s="724"/>
      <c r="BL27" s="708"/>
      <c r="BM27" s="708"/>
      <c r="BN27" s="708"/>
      <c r="BO27" s="709"/>
      <c r="BP27" s="710"/>
      <c r="BQ27" s="708"/>
      <c r="BR27" s="708"/>
      <c r="BS27" s="709"/>
      <c r="BT27" s="590"/>
      <c r="BU27" s="591"/>
      <c r="BV27" s="591"/>
      <c r="BW27" s="591"/>
      <c r="BX27" s="591"/>
      <c r="BY27" s="591"/>
      <c r="BZ27" s="591"/>
      <c r="CA27" s="591"/>
      <c r="CB27" s="591"/>
      <c r="CC27" s="591"/>
      <c r="CD27" s="591"/>
      <c r="CE27" s="592"/>
    </row>
    <row r="28" spans="1:83" s="4" customFormat="1" ht="49.5" customHeight="1">
      <c r="A28" s="154"/>
      <c r="B28" s="5">
        <f t="shared" si="0"/>
        <v>18</v>
      </c>
      <c r="C28" s="719"/>
      <c r="D28" s="720"/>
      <c r="E28" s="721"/>
      <c r="F28" s="722"/>
      <c r="G28" s="722"/>
      <c r="H28" s="722"/>
      <c r="I28" s="722"/>
      <c r="J28" s="722"/>
      <c r="K28" s="722"/>
      <c r="L28" s="722"/>
      <c r="M28" s="722"/>
      <c r="N28" s="722"/>
      <c r="O28" s="722"/>
      <c r="P28" s="722"/>
      <c r="Q28" s="722"/>
      <c r="R28" s="722"/>
      <c r="S28" s="722"/>
      <c r="T28" s="723"/>
      <c r="U28" s="717"/>
      <c r="V28" s="717"/>
      <c r="W28" s="724"/>
      <c r="X28" s="724"/>
      <c r="Y28" s="717"/>
      <c r="Z28" s="725"/>
      <c r="AA28" s="726"/>
      <c r="AB28" s="727"/>
      <c r="AC28" s="711"/>
      <c r="AD28" s="712"/>
      <c r="AE28" s="712"/>
      <c r="AF28" s="712"/>
      <c r="AG28" s="712"/>
      <c r="AH28" s="712"/>
      <c r="AI28" s="712"/>
      <c r="AJ28" s="712"/>
      <c r="AK28" s="712"/>
      <c r="AL28" s="712"/>
      <c r="AM28" s="712"/>
      <c r="AN28" s="712"/>
      <c r="AO28" s="712"/>
      <c r="AP28" s="718"/>
      <c r="AQ28" s="729"/>
      <c r="AR28" s="729"/>
      <c r="AS28" s="729"/>
      <c r="AT28" s="729"/>
      <c r="AU28" s="729"/>
      <c r="AV28" s="729"/>
      <c r="AW28" s="728"/>
      <c r="AX28" s="708"/>
      <c r="AY28" s="708"/>
      <c r="AZ28" s="713"/>
      <c r="BA28" s="715"/>
      <c r="BB28" s="716"/>
      <c r="BC28" s="714"/>
      <c r="BD28" s="717"/>
      <c r="BE28" s="717"/>
      <c r="BF28" s="717"/>
      <c r="BG28" s="718"/>
      <c r="BH28" s="710"/>
      <c r="BI28" s="708"/>
      <c r="BJ28" s="724"/>
      <c r="BK28" s="724"/>
      <c r="BL28" s="708"/>
      <c r="BM28" s="708"/>
      <c r="BN28" s="708"/>
      <c r="BO28" s="709"/>
      <c r="BP28" s="710"/>
      <c r="BQ28" s="708"/>
      <c r="BR28" s="708"/>
      <c r="BS28" s="709"/>
      <c r="BT28" s="590"/>
      <c r="BU28" s="591"/>
      <c r="BV28" s="591"/>
      <c r="BW28" s="591"/>
      <c r="BX28" s="591"/>
      <c r="BY28" s="591"/>
      <c r="BZ28" s="591"/>
      <c r="CA28" s="591"/>
      <c r="CB28" s="591"/>
      <c r="CC28" s="591"/>
      <c r="CD28" s="591"/>
      <c r="CE28" s="592"/>
    </row>
    <row r="29" spans="1:83" s="4" customFormat="1" ht="49.5" customHeight="1">
      <c r="A29" s="154"/>
      <c r="B29" s="5">
        <f t="shared" si="0"/>
        <v>19</v>
      </c>
      <c r="C29" s="719"/>
      <c r="D29" s="720"/>
      <c r="E29" s="721"/>
      <c r="F29" s="722"/>
      <c r="G29" s="722"/>
      <c r="H29" s="722"/>
      <c r="I29" s="722"/>
      <c r="J29" s="722"/>
      <c r="K29" s="722"/>
      <c r="L29" s="722"/>
      <c r="M29" s="722"/>
      <c r="N29" s="722"/>
      <c r="O29" s="722"/>
      <c r="P29" s="722"/>
      <c r="Q29" s="722"/>
      <c r="R29" s="722"/>
      <c r="S29" s="722"/>
      <c r="T29" s="723"/>
      <c r="U29" s="717"/>
      <c r="V29" s="717"/>
      <c r="W29" s="724"/>
      <c r="X29" s="724"/>
      <c r="Y29" s="717"/>
      <c r="Z29" s="725"/>
      <c r="AA29" s="726"/>
      <c r="AB29" s="727"/>
      <c r="AC29" s="711"/>
      <c r="AD29" s="712"/>
      <c r="AE29" s="712"/>
      <c r="AF29" s="712"/>
      <c r="AG29" s="712"/>
      <c r="AH29" s="712"/>
      <c r="AI29" s="712"/>
      <c r="AJ29" s="712"/>
      <c r="AK29" s="712"/>
      <c r="AL29" s="712"/>
      <c r="AM29" s="712"/>
      <c r="AN29" s="712"/>
      <c r="AO29" s="712"/>
      <c r="AP29" s="718"/>
      <c r="AQ29" s="729"/>
      <c r="AR29" s="729"/>
      <c r="AS29" s="729"/>
      <c r="AT29" s="729"/>
      <c r="AU29" s="729"/>
      <c r="AV29" s="729"/>
      <c r="AW29" s="728"/>
      <c r="AX29" s="708"/>
      <c r="AY29" s="708"/>
      <c r="AZ29" s="713"/>
      <c r="BA29" s="715"/>
      <c r="BB29" s="716"/>
      <c r="BC29" s="714"/>
      <c r="BD29" s="717"/>
      <c r="BE29" s="717"/>
      <c r="BF29" s="717"/>
      <c r="BG29" s="718"/>
      <c r="BH29" s="710"/>
      <c r="BI29" s="708"/>
      <c r="BJ29" s="724"/>
      <c r="BK29" s="724"/>
      <c r="BL29" s="708"/>
      <c r="BM29" s="708"/>
      <c r="BN29" s="708"/>
      <c r="BO29" s="709"/>
      <c r="BP29" s="710"/>
      <c r="BQ29" s="708"/>
      <c r="BR29" s="708"/>
      <c r="BS29" s="709"/>
      <c r="BT29" s="590"/>
      <c r="BU29" s="591"/>
      <c r="BV29" s="591"/>
      <c r="BW29" s="591"/>
      <c r="BX29" s="591"/>
      <c r="BY29" s="591"/>
      <c r="BZ29" s="591"/>
      <c r="CA29" s="591"/>
      <c r="CB29" s="591"/>
      <c r="CC29" s="591"/>
      <c r="CD29" s="591"/>
      <c r="CE29" s="592"/>
    </row>
    <row r="30" spans="1:83" s="4" customFormat="1" ht="49.5" customHeight="1">
      <c r="A30" s="154"/>
      <c r="B30" s="5">
        <f t="shared" si="0"/>
        <v>20</v>
      </c>
      <c r="C30" s="719"/>
      <c r="D30" s="720"/>
      <c r="E30" s="721"/>
      <c r="F30" s="722"/>
      <c r="G30" s="722"/>
      <c r="H30" s="722"/>
      <c r="I30" s="722"/>
      <c r="J30" s="722"/>
      <c r="K30" s="722"/>
      <c r="L30" s="722"/>
      <c r="M30" s="722"/>
      <c r="N30" s="722"/>
      <c r="O30" s="722"/>
      <c r="P30" s="722"/>
      <c r="Q30" s="722"/>
      <c r="R30" s="722"/>
      <c r="S30" s="722"/>
      <c r="T30" s="723"/>
      <c r="U30" s="717"/>
      <c r="V30" s="717"/>
      <c r="W30" s="724"/>
      <c r="X30" s="724"/>
      <c r="Y30" s="717"/>
      <c r="Z30" s="725"/>
      <c r="AA30" s="726"/>
      <c r="AB30" s="727"/>
      <c r="AC30" s="711"/>
      <c r="AD30" s="712"/>
      <c r="AE30" s="712"/>
      <c r="AF30" s="712"/>
      <c r="AG30" s="712"/>
      <c r="AH30" s="712"/>
      <c r="AI30" s="712"/>
      <c r="AJ30" s="712"/>
      <c r="AK30" s="712"/>
      <c r="AL30" s="712"/>
      <c r="AM30" s="712"/>
      <c r="AN30" s="712"/>
      <c r="AO30" s="712"/>
      <c r="AP30" s="718"/>
      <c r="AQ30" s="729"/>
      <c r="AR30" s="729"/>
      <c r="AS30" s="729"/>
      <c r="AT30" s="729"/>
      <c r="AU30" s="729"/>
      <c r="AV30" s="729"/>
      <c r="AW30" s="728"/>
      <c r="AX30" s="708"/>
      <c r="AY30" s="708"/>
      <c r="AZ30" s="713"/>
      <c r="BA30" s="715"/>
      <c r="BB30" s="716"/>
      <c r="BC30" s="714"/>
      <c r="BD30" s="717"/>
      <c r="BE30" s="717"/>
      <c r="BF30" s="717"/>
      <c r="BG30" s="718"/>
      <c r="BH30" s="710"/>
      <c r="BI30" s="708"/>
      <c r="BJ30" s="724"/>
      <c r="BK30" s="724"/>
      <c r="BL30" s="708"/>
      <c r="BM30" s="708"/>
      <c r="BN30" s="708"/>
      <c r="BO30" s="709"/>
      <c r="BP30" s="710"/>
      <c r="BQ30" s="708"/>
      <c r="BR30" s="708"/>
      <c r="BS30" s="709"/>
      <c r="BT30" s="590"/>
      <c r="BU30" s="591"/>
      <c r="BV30" s="591"/>
      <c r="BW30" s="591"/>
      <c r="BX30" s="591"/>
      <c r="BY30" s="591"/>
      <c r="BZ30" s="591"/>
      <c r="CA30" s="591"/>
      <c r="CB30" s="591"/>
      <c r="CC30" s="591"/>
      <c r="CD30" s="591"/>
      <c r="CE30" s="592"/>
    </row>
    <row r="31" spans="1:83" s="4" customFormat="1" ht="49.5" customHeight="1">
      <c r="A31" s="154"/>
      <c r="B31" s="5">
        <f t="shared" si="0"/>
        <v>21</v>
      </c>
      <c r="C31" s="719"/>
      <c r="D31" s="720"/>
      <c r="E31" s="721"/>
      <c r="F31" s="722"/>
      <c r="G31" s="722"/>
      <c r="H31" s="722"/>
      <c r="I31" s="722"/>
      <c r="J31" s="722"/>
      <c r="K31" s="722"/>
      <c r="L31" s="722"/>
      <c r="M31" s="722"/>
      <c r="N31" s="722"/>
      <c r="O31" s="722"/>
      <c r="P31" s="722"/>
      <c r="Q31" s="722"/>
      <c r="R31" s="722"/>
      <c r="S31" s="722"/>
      <c r="T31" s="723"/>
      <c r="U31" s="717"/>
      <c r="V31" s="717"/>
      <c r="W31" s="724"/>
      <c r="X31" s="724"/>
      <c r="Y31" s="717"/>
      <c r="Z31" s="725"/>
      <c r="AA31" s="726"/>
      <c r="AB31" s="727"/>
      <c r="AC31" s="711"/>
      <c r="AD31" s="712"/>
      <c r="AE31" s="712"/>
      <c r="AF31" s="712"/>
      <c r="AG31" s="712"/>
      <c r="AH31" s="712"/>
      <c r="AI31" s="712"/>
      <c r="AJ31" s="712"/>
      <c r="AK31" s="712"/>
      <c r="AL31" s="712"/>
      <c r="AM31" s="712"/>
      <c r="AN31" s="712"/>
      <c r="AO31" s="712"/>
      <c r="AP31" s="718"/>
      <c r="AQ31" s="729"/>
      <c r="AR31" s="729"/>
      <c r="AS31" s="729"/>
      <c r="AT31" s="729"/>
      <c r="AU31" s="729"/>
      <c r="AV31" s="729"/>
      <c r="AW31" s="728"/>
      <c r="AX31" s="708"/>
      <c r="AY31" s="708"/>
      <c r="AZ31" s="713"/>
      <c r="BA31" s="715"/>
      <c r="BB31" s="716"/>
      <c r="BC31" s="714"/>
      <c r="BD31" s="717"/>
      <c r="BE31" s="717"/>
      <c r="BF31" s="717"/>
      <c r="BG31" s="718"/>
      <c r="BH31" s="710"/>
      <c r="BI31" s="708"/>
      <c r="BJ31" s="724"/>
      <c r="BK31" s="724"/>
      <c r="BL31" s="708"/>
      <c r="BM31" s="708"/>
      <c r="BN31" s="708"/>
      <c r="BO31" s="709"/>
      <c r="BP31" s="710"/>
      <c r="BQ31" s="708"/>
      <c r="BR31" s="708"/>
      <c r="BS31" s="709"/>
      <c r="BT31" s="590"/>
      <c r="BU31" s="591"/>
      <c r="BV31" s="591"/>
      <c r="BW31" s="591"/>
      <c r="BX31" s="591"/>
      <c r="BY31" s="591"/>
      <c r="BZ31" s="591"/>
      <c r="CA31" s="591"/>
      <c r="CB31" s="591"/>
      <c r="CC31" s="591"/>
      <c r="CD31" s="591"/>
      <c r="CE31" s="592"/>
    </row>
    <row r="32" spans="1:83" s="4" customFormat="1" ht="49.5" customHeight="1">
      <c r="A32" s="154"/>
      <c r="B32" s="5">
        <f t="shared" si="0"/>
        <v>22</v>
      </c>
      <c r="C32" s="719"/>
      <c r="D32" s="720"/>
      <c r="E32" s="721"/>
      <c r="F32" s="722"/>
      <c r="G32" s="722"/>
      <c r="H32" s="722"/>
      <c r="I32" s="722"/>
      <c r="J32" s="722"/>
      <c r="K32" s="722"/>
      <c r="L32" s="722"/>
      <c r="M32" s="722"/>
      <c r="N32" s="722"/>
      <c r="O32" s="722"/>
      <c r="P32" s="722"/>
      <c r="Q32" s="722"/>
      <c r="R32" s="722"/>
      <c r="S32" s="722"/>
      <c r="T32" s="723"/>
      <c r="U32" s="717"/>
      <c r="V32" s="717"/>
      <c r="W32" s="724"/>
      <c r="X32" s="724"/>
      <c r="Y32" s="717"/>
      <c r="Z32" s="725"/>
      <c r="AA32" s="726"/>
      <c r="AB32" s="727"/>
      <c r="AC32" s="711"/>
      <c r="AD32" s="712"/>
      <c r="AE32" s="712"/>
      <c r="AF32" s="712"/>
      <c r="AG32" s="712"/>
      <c r="AH32" s="712"/>
      <c r="AI32" s="712"/>
      <c r="AJ32" s="712"/>
      <c r="AK32" s="712"/>
      <c r="AL32" s="712"/>
      <c r="AM32" s="712"/>
      <c r="AN32" s="712"/>
      <c r="AO32" s="712"/>
      <c r="AP32" s="718"/>
      <c r="AQ32" s="729"/>
      <c r="AR32" s="729"/>
      <c r="AS32" s="729"/>
      <c r="AT32" s="729"/>
      <c r="AU32" s="729"/>
      <c r="AV32" s="729"/>
      <c r="AW32" s="728"/>
      <c r="AX32" s="708"/>
      <c r="AY32" s="708"/>
      <c r="AZ32" s="713"/>
      <c r="BA32" s="715"/>
      <c r="BB32" s="716"/>
      <c r="BC32" s="714"/>
      <c r="BD32" s="717"/>
      <c r="BE32" s="717"/>
      <c r="BF32" s="717"/>
      <c r="BG32" s="718"/>
      <c r="BH32" s="710"/>
      <c r="BI32" s="708"/>
      <c r="BJ32" s="724"/>
      <c r="BK32" s="724"/>
      <c r="BL32" s="708"/>
      <c r="BM32" s="708"/>
      <c r="BN32" s="708"/>
      <c r="BO32" s="709"/>
      <c r="BP32" s="710"/>
      <c r="BQ32" s="708"/>
      <c r="BR32" s="708"/>
      <c r="BS32" s="709"/>
      <c r="BT32" s="590"/>
      <c r="BU32" s="591"/>
      <c r="BV32" s="591"/>
      <c r="BW32" s="591"/>
      <c r="BX32" s="591"/>
      <c r="BY32" s="591"/>
      <c r="BZ32" s="591"/>
      <c r="CA32" s="591"/>
      <c r="CB32" s="591"/>
      <c r="CC32" s="591"/>
      <c r="CD32" s="591"/>
      <c r="CE32" s="592"/>
    </row>
    <row r="33" spans="1:83" s="4" customFormat="1" ht="49.5" customHeight="1">
      <c r="A33" s="154"/>
      <c r="B33" s="5">
        <f t="shared" si="0"/>
        <v>23</v>
      </c>
      <c r="C33" s="719"/>
      <c r="D33" s="720"/>
      <c r="E33" s="721"/>
      <c r="F33" s="722"/>
      <c r="G33" s="722"/>
      <c r="H33" s="722"/>
      <c r="I33" s="722"/>
      <c r="J33" s="722"/>
      <c r="K33" s="722"/>
      <c r="L33" s="722"/>
      <c r="M33" s="722"/>
      <c r="N33" s="722"/>
      <c r="O33" s="722"/>
      <c r="P33" s="722"/>
      <c r="Q33" s="722"/>
      <c r="R33" s="722"/>
      <c r="S33" s="722"/>
      <c r="T33" s="723"/>
      <c r="U33" s="717"/>
      <c r="V33" s="717"/>
      <c r="W33" s="724"/>
      <c r="X33" s="724"/>
      <c r="Y33" s="717"/>
      <c r="Z33" s="725"/>
      <c r="AA33" s="726"/>
      <c r="AB33" s="727"/>
      <c r="AC33" s="711"/>
      <c r="AD33" s="712"/>
      <c r="AE33" s="712"/>
      <c r="AF33" s="712"/>
      <c r="AG33" s="712"/>
      <c r="AH33" s="712"/>
      <c r="AI33" s="712"/>
      <c r="AJ33" s="712"/>
      <c r="AK33" s="712"/>
      <c r="AL33" s="712"/>
      <c r="AM33" s="712"/>
      <c r="AN33" s="712"/>
      <c r="AO33" s="712"/>
      <c r="AP33" s="718"/>
      <c r="AQ33" s="729"/>
      <c r="AR33" s="729"/>
      <c r="AS33" s="729"/>
      <c r="AT33" s="729"/>
      <c r="AU33" s="729"/>
      <c r="AV33" s="729"/>
      <c r="AW33" s="728"/>
      <c r="AX33" s="708"/>
      <c r="AY33" s="708"/>
      <c r="AZ33" s="713"/>
      <c r="BA33" s="715"/>
      <c r="BB33" s="716"/>
      <c r="BC33" s="714"/>
      <c r="BD33" s="717"/>
      <c r="BE33" s="717"/>
      <c r="BF33" s="717"/>
      <c r="BG33" s="718"/>
      <c r="BH33" s="710"/>
      <c r="BI33" s="708"/>
      <c r="BJ33" s="724"/>
      <c r="BK33" s="724"/>
      <c r="BL33" s="708"/>
      <c r="BM33" s="708"/>
      <c r="BN33" s="708"/>
      <c r="BO33" s="709"/>
      <c r="BP33" s="710"/>
      <c r="BQ33" s="708"/>
      <c r="BR33" s="708"/>
      <c r="BS33" s="709"/>
      <c r="BT33" s="590"/>
      <c r="BU33" s="591"/>
      <c r="BV33" s="591"/>
      <c r="BW33" s="591"/>
      <c r="BX33" s="591"/>
      <c r="BY33" s="591"/>
      <c r="BZ33" s="591"/>
      <c r="CA33" s="591"/>
      <c r="CB33" s="591"/>
      <c r="CC33" s="591"/>
      <c r="CD33" s="591"/>
      <c r="CE33" s="592"/>
    </row>
    <row r="34" spans="1:83" s="4" customFormat="1" ht="49.5" customHeight="1">
      <c r="A34" s="154"/>
      <c r="B34" s="5">
        <f t="shared" si="0"/>
        <v>24</v>
      </c>
      <c r="C34" s="719"/>
      <c r="D34" s="720"/>
      <c r="E34" s="721"/>
      <c r="F34" s="722"/>
      <c r="G34" s="722"/>
      <c r="H34" s="722"/>
      <c r="I34" s="722"/>
      <c r="J34" s="722"/>
      <c r="K34" s="722"/>
      <c r="L34" s="722"/>
      <c r="M34" s="722"/>
      <c r="N34" s="722"/>
      <c r="O34" s="722"/>
      <c r="P34" s="722"/>
      <c r="Q34" s="722"/>
      <c r="R34" s="722"/>
      <c r="S34" s="722"/>
      <c r="T34" s="723"/>
      <c r="U34" s="717"/>
      <c r="V34" s="717"/>
      <c r="W34" s="724"/>
      <c r="X34" s="724"/>
      <c r="Y34" s="717"/>
      <c r="Z34" s="725"/>
      <c r="AA34" s="726"/>
      <c r="AB34" s="727"/>
      <c r="AC34" s="711"/>
      <c r="AD34" s="712"/>
      <c r="AE34" s="712"/>
      <c r="AF34" s="712"/>
      <c r="AG34" s="712"/>
      <c r="AH34" s="712"/>
      <c r="AI34" s="712"/>
      <c r="AJ34" s="712"/>
      <c r="AK34" s="712"/>
      <c r="AL34" s="712"/>
      <c r="AM34" s="712"/>
      <c r="AN34" s="712"/>
      <c r="AO34" s="712"/>
      <c r="AP34" s="718"/>
      <c r="AQ34" s="729"/>
      <c r="AR34" s="729"/>
      <c r="AS34" s="729"/>
      <c r="AT34" s="729"/>
      <c r="AU34" s="729"/>
      <c r="AV34" s="729"/>
      <c r="AW34" s="728"/>
      <c r="AX34" s="708"/>
      <c r="AY34" s="708"/>
      <c r="AZ34" s="713"/>
      <c r="BA34" s="715"/>
      <c r="BB34" s="716"/>
      <c r="BC34" s="714"/>
      <c r="BD34" s="717"/>
      <c r="BE34" s="717"/>
      <c r="BF34" s="717"/>
      <c r="BG34" s="718"/>
      <c r="BH34" s="710"/>
      <c r="BI34" s="708"/>
      <c r="BJ34" s="724"/>
      <c r="BK34" s="724"/>
      <c r="BL34" s="708"/>
      <c r="BM34" s="708"/>
      <c r="BN34" s="708"/>
      <c r="BO34" s="709"/>
      <c r="BP34" s="710"/>
      <c r="BQ34" s="708"/>
      <c r="BR34" s="708"/>
      <c r="BS34" s="709"/>
      <c r="BT34" s="590"/>
      <c r="BU34" s="591"/>
      <c r="BV34" s="591"/>
      <c r="BW34" s="591"/>
      <c r="BX34" s="591"/>
      <c r="BY34" s="591"/>
      <c r="BZ34" s="591"/>
      <c r="CA34" s="591"/>
      <c r="CB34" s="591"/>
      <c r="CC34" s="591"/>
      <c r="CD34" s="591"/>
      <c r="CE34" s="592"/>
    </row>
    <row r="35" spans="1:83" s="4" customFormat="1" ht="49.5" customHeight="1">
      <c r="A35" s="154"/>
      <c r="B35" s="5">
        <f t="shared" si="0"/>
        <v>25</v>
      </c>
      <c r="C35" s="719"/>
      <c r="D35" s="720"/>
      <c r="E35" s="721"/>
      <c r="F35" s="722"/>
      <c r="G35" s="722"/>
      <c r="H35" s="722"/>
      <c r="I35" s="722"/>
      <c r="J35" s="722"/>
      <c r="K35" s="722"/>
      <c r="L35" s="722"/>
      <c r="M35" s="722"/>
      <c r="N35" s="722"/>
      <c r="O35" s="722"/>
      <c r="P35" s="722"/>
      <c r="Q35" s="722"/>
      <c r="R35" s="722"/>
      <c r="S35" s="722"/>
      <c r="T35" s="723"/>
      <c r="U35" s="717"/>
      <c r="V35" s="717"/>
      <c r="W35" s="724"/>
      <c r="X35" s="724"/>
      <c r="Y35" s="717"/>
      <c r="Z35" s="725"/>
      <c r="AA35" s="726"/>
      <c r="AB35" s="727"/>
      <c r="AC35" s="711"/>
      <c r="AD35" s="712"/>
      <c r="AE35" s="712"/>
      <c r="AF35" s="712"/>
      <c r="AG35" s="712"/>
      <c r="AH35" s="712"/>
      <c r="AI35" s="712"/>
      <c r="AJ35" s="712"/>
      <c r="AK35" s="712"/>
      <c r="AL35" s="712"/>
      <c r="AM35" s="712"/>
      <c r="AN35" s="712"/>
      <c r="AO35" s="712"/>
      <c r="AP35" s="718"/>
      <c r="AQ35" s="729"/>
      <c r="AR35" s="729"/>
      <c r="AS35" s="729"/>
      <c r="AT35" s="729"/>
      <c r="AU35" s="729"/>
      <c r="AV35" s="729"/>
      <c r="AW35" s="728"/>
      <c r="AX35" s="708"/>
      <c r="AY35" s="708"/>
      <c r="AZ35" s="713"/>
      <c r="BA35" s="715"/>
      <c r="BB35" s="716"/>
      <c r="BC35" s="714"/>
      <c r="BD35" s="717"/>
      <c r="BE35" s="717"/>
      <c r="BF35" s="717"/>
      <c r="BG35" s="718"/>
      <c r="BH35" s="710"/>
      <c r="BI35" s="708"/>
      <c r="BJ35" s="724"/>
      <c r="BK35" s="724"/>
      <c r="BL35" s="708"/>
      <c r="BM35" s="708"/>
      <c r="BN35" s="708"/>
      <c r="BO35" s="709"/>
      <c r="BP35" s="710"/>
      <c r="BQ35" s="708"/>
      <c r="BR35" s="708"/>
      <c r="BS35" s="709"/>
      <c r="BT35" s="590"/>
      <c r="BU35" s="591"/>
      <c r="BV35" s="591"/>
      <c r="BW35" s="591"/>
      <c r="BX35" s="591"/>
      <c r="BY35" s="591"/>
      <c r="BZ35" s="591"/>
      <c r="CA35" s="591"/>
      <c r="CB35" s="591"/>
      <c r="CC35" s="591"/>
      <c r="CD35" s="591"/>
      <c r="CE35" s="592"/>
    </row>
    <row r="36" spans="1:83" s="4" customFormat="1" ht="49.5" customHeight="1">
      <c r="A36" s="154"/>
      <c r="B36" s="5">
        <f t="shared" si="0"/>
        <v>26</v>
      </c>
      <c r="C36" s="719"/>
      <c r="D36" s="720"/>
      <c r="E36" s="721"/>
      <c r="F36" s="722"/>
      <c r="G36" s="722"/>
      <c r="H36" s="722"/>
      <c r="I36" s="722"/>
      <c r="J36" s="722"/>
      <c r="K36" s="722"/>
      <c r="L36" s="722"/>
      <c r="M36" s="722"/>
      <c r="N36" s="722"/>
      <c r="O36" s="722"/>
      <c r="P36" s="722"/>
      <c r="Q36" s="722"/>
      <c r="R36" s="722"/>
      <c r="S36" s="722"/>
      <c r="T36" s="723"/>
      <c r="U36" s="717"/>
      <c r="V36" s="717"/>
      <c r="W36" s="724"/>
      <c r="X36" s="724"/>
      <c r="Y36" s="717"/>
      <c r="Z36" s="725"/>
      <c r="AA36" s="726"/>
      <c r="AB36" s="727"/>
      <c r="AC36" s="711"/>
      <c r="AD36" s="712"/>
      <c r="AE36" s="712"/>
      <c r="AF36" s="712"/>
      <c r="AG36" s="712"/>
      <c r="AH36" s="712"/>
      <c r="AI36" s="712"/>
      <c r="AJ36" s="712"/>
      <c r="AK36" s="712"/>
      <c r="AL36" s="712"/>
      <c r="AM36" s="712"/>
      <c r="AN36" s="712"/>
      <c r="AO36" s="712"/>
      <c r="AP36" s="718"/>
      <c r="AQ36" s="729"/>
      <c r="AR36" s="729"/>
      <c r="AS36" s="729"/>
      <c r="AT36" s="729"/>
      <c r="AU36" s="729"/>
      <c r="AV36" s="729"/>
      <c r="AW36" s="728"/>
      <c r="AX36" s="708"/>
      <c r="AY36" s="708"/>
      <c r="AZ36" s="713"/>
      <c r="BA36" s="715"/>
      <c r="BB36" s="716"/>
      <c r="BC36" s="714"/>
      <c r="BD36" s="717"/>
      <c r="BE36" s="717"/>
      <c r="BF36" s="717"/>
      <c r="BG36" s="718"/>
      <c r="BH36" s="710"/>
      <c r="BI36" s="708"/>
      <c r="BJ36" s="724"/>
      <c r="BK36" s="724"/>
      <c r="BL36" s="708"/>
      <c r="BM36" s="708"/>
      <c r="BN36" s="708"/>
      <c r="BO36" s="709"/>
      <c r="BP36" s="710"/>
      <c r="BQ36" s="708"/>
      <c r="BR36" s="708"/>
      <c r="BS36" s="709"/>
      <c r="BT36" s="590"/>
      <c r="BU36" s="591"/>
      <c r="BV36" s="591"/>
      <c r="BW36" s="591"/>
      <c r="BX36" s="591"/>
      <c r="BY36" s="591"/>
      <c r="BZ36" s="591"/>
      <c r="CA36" s="591"/>
      <c r="CB36" s="591"/>
      <c r="CC36" s="591"/>
      <c r="CD36" s="591"/>
      <c r="CE36" s="592"/>
    </row>
    <row r="37" spans="1:83" s="4" customFormat="1" ht="49.5" customHeight="1">
      <c r="A37" s="154"/>
      <c r="B37" s="5">
        <f t="shared" si="0"/>
        <v>27</v>
      </c>
      <c r="C37" s="719"/>
      <c r="D37" s="720"/>
      <c r="E37" s="721"/>
      <c r="F37" s="722"/>
      <c r="G37" s="722"/>
      <c r="H37" s="722"/>
      <c r="I37" s="722"/>
      <c r="J37" s="722"/>
      <c r="K37" s="722"/>
      <c r="L37" s="722"/>
      <c r="M37" s="722"/>
      <c r="N37" s="722"/>
      <c r="O37" s="722"/>
      <c r="P37" s="722"/>
      <c r="Q37" s="722"/>
      <c r="R37" s="722"/>
      <c r="S37" s="722"/>
      <c r="T37" s="723"/>
      <c r="U37" s="717"/>
      <c r="V37" s="717"/>
      <c r="W37" s="724"/>
      <c r="X37" s="724"/>
      <c r="Y37" s="717"/>
      <c r="Z37" s="725"/>
      <c r="AA37" s="726"/>
      <c r="AB37" s="727"/>
      <c r="AC37" s="711"/>
      <c r="AD37" s="712"/>
      <c r="AE37" s="712"/>
      <c r="AF37" s="712"/>
      <c r="AG37" s="712"/>
      <c r="AH37" s="712"/>
      <c r="AI37" s="712"/>
      <c r="AJ37" s="712"/>
      <c r="AK37" s="712"/>
      <c r="AL37" s="712"/>
      <c r="AM37" s="712"/>
      <c r="AN37" s="712"/>
      <c r="AO37" s="712"/>
      <c r="AP37" s="718"/>
      <c r="AQ37" s="729"/>
      <c r="AR37" s="729"/>
      <c r="AS37" s="729"/>
      <c r="AT37" s="729"/>
      <c r="AU37" s="729"/>
      <c r="AV37" s="729"/>
      <c r="AW37" s="728"/>
      <c r="AX37" s="708"/>
      <c r="AY37" s="708"/>
      <c r="AZ37" s="713"/>
      <c r="BA37" s="715"/>
      <c r="BB37" s="716"/>
      <c r="BC37" s="714"/>
      <c r="BD37" s="717"/>
      <c r="BE37" s="717"/>
      <c r="BF37" s="717"/>
      <c r="BG37" s="718"/>
      <c r="BH37" s="710"/>
      <c r="BI37" s="708"/>
      <c r="BJ37" s="724"/>
      <c r="BK37" s="724"/>
      <c r="BL37" s="708"/>
      <c r="BM37" s="708"/>
      <c r="BN37" s="708"/>
      <c r="BO37" s="709"/>
      <c r="BP37" s="710"/>
      <c r="BQ37" s="708"/>
      <c r="BR37" s="708"/>
      <c r="BS37" s="709"/>
      <c r="BT37" s="590"/>
      <c r="BU37" s="591"/>
      <c r="BV37" s="591"/>
      <c r="BW37" s="591"/>
      <c r="BX37" s="591"/>
      <c r="BY37" s="591"/>
      <c r="BZ37" s="591"/>
      <c r="CA37" s="591"/>
      <c r="CB37" s="591"/>
      <c r="CC37" s="591"/>
      <c r="CD37" s="591"/>
      <c r="CE37" s="592"/>
    </row>
    <row r="38" spans="1:83" s="4" customFormat="1" ht="49.5" customHeight="1">
      <c r="A38" s="154"/>
      <c r="B38" s="5">
        <f t="shared" si="0"/>
        <v>28</v>
      </c>
      <c r="C38" s="719"/>
      <c r="D38" s="720"/>
      <c r="E38" s="721"/>
      <c r="F38" s="722"/>
      <c r="G38" s="722"/>
      <c r="H38" s="722"/>
      <c r="I38" s="722"/>
      <c r="J38" s="722"/>
      <c r="K38" s="722"/>
      <c r="L38" s="722"/>
      <c r="M38" s="722"/>
      <c r="N38" s="722"/>
      <c r="O38" s="722"/>
      <c r="P38" s="722"/>
      <c r="Q38" s="722"/>
      <c r="R38" s="722"/>
      <c r="S38" s="722"/>
      <c r="T38" s="723"/>
      <c r="U38" s="717"/>
      <c r="V38" s="717"/>
      <c r="W38" s="724"/>
      <c r="X38" s="724"/>
      <c r="Y38" s="717"/>
      <c r="Z38" s="725"/>
      <c r="AA38" s="726"/>
      <c r="AB38" s="727"/>
      <c r="AC38" s="711"/>
      <c r="AD38" s="712"/>
      <c r="AE38" s="712"/>
      <c r="AF38" s="712"/>
      <c r="AG38" s="712"/>
      <c r="AH38" s="712"/>
      <c r="AI38" s="712"/>
      <c r="AJ38" s="712"/>
      <c r="AK38" s="712"/>
      <c r="AL38" s="712"/>
      <c r="AM38" s="712"/>
      <c r="AN38" s="712"/>
      <c r="AO38" s="712"/>
      <c r="AP38" s="718"/>
      <c r="AQ38" s="729"/>
      <c r="AR38" s="729"/>
      <c r="AS38" s="729"/>
      <c r="AT38" s="729"/>
      <c r="AU38" s="729"/>
      <c r="AV38" s="729"/>
      <c r="AW38" s="728"/>
      <c r="AX38" s="708"/>
      <c r="AY38" s="708"/>
      <c r="AZ38" s="713"/>
      <c r="BA38" s="715"/>
      <c r="BB38" s="716"/>
      <c r="BC38" s="714"/>
      <c r="BD38" s="717"/>
      <c r="BE38" s="717"/>
      <c r="BF38" s="717"/>
      <c r="BG38" s="718"/>
      <c r="BH38" s="710"/>
      <c r="BI38" s="708"/>
      <c r="BJ38" s="724"/>
      <c r="BK38" s="724"/>
      <c r="BL38" s="708"/>
      <c r="BM38" s="708"/>
      <c r="BN38" s="708"/>
      <c r="BO38" s="709"/>
      <c r="BP38" s="710"/>
      <c r="BQ38" s="708"/>
      <c r="BR38" s="708"/>
      <c r="BS38" s="709"/>
      <c r="BT38" s="590"/>
      <c r="BU38" s="591"/>
      <c r="BV38" s="591"/>
      <c r="BW38" s="591"/>
      <c r="BX38" s="591"/>
      <c r="BY38" s="591"/>
      <c r="BZ38" s="591"/>
      <c r="CA38" s="591"/>
      <c r="CB38" s="591"/>
      <c r="CC38" s="591"/>
      <c r="CD38" s="591"/>
      <c r="CE38" s="592"/>
    </row>
    <row r="39" spans="1:83" s="4" customFormat="1" ht="49.5" customHeight="1">
      <c r="A39" s="154"/>
      <c r="B39" s="5">
        <f t="shared" si="0"/>
        <v>29</v>
      </c>
      <c r="C39" s="719"/>
      <c r="D39" s="720"/>
      <c r="E39" s="721"/>
      <c r="F39" s="722"/>
      <c r="G39" s="722"/>
      <c r="H39" s="722"/>
      <c r="I39" s="722"/>
      <c r="J39" s="722"/>
      <c r="K39" s="722"/>
      <c r="L39" s="722"/>
      <c r="M39" s="722"/>
      <c r="N39" s="722"/>
      <c r="O39" s="722"/>
      <c r="P39" s="722"/>
      <c r="Q39" s="722"/>
      <c r="R39" s="722"/>
      <c r="S39" s="722"/>
      <c r="T39" s="723"/>
      <c r="U39" s="717"/>
      <c r="V39" s="717"/>
      <c r="W39" s="724"/>
      <c r="X39" s="724"/>
      <c r="Y39" s="717"/>
      <c r="Z39" s="725"/>
      <c r="AA39" s="726"/>
      <c r="AB39" s="727"/>
      <c r="AC39" s="711"/>
      <c r="AD39" s="712"/>
      <c r="AE39" s="712"/>
      <c r="AF39" s="712"/>
      <c r="AG39" s="712"/>
      <c r="AH39" s="712"/>
      <c r="AI39" s="712"/>
      <c r="AJ39" s="712"/>
      <c r="AK39" s="712"/>
      <c r="AL39" s="712"/>
      <c r="AM39" s="712"/>
      <c r="AN39" s="712"/>
      <c r="AO39" s="712"/>
      <c r="AP39" s="718"/>
      <c r="AQ39" s="729"/>
      <c r="AR39" s="729"/>
      <c r="AS39" s="729"/>
      <c r="AT39" s="729"/>
      <c r="AU39" s="729"/>
      <c r="AV39" s="729"/>
      <c r="AW39" s="728"/>
      <c r="AX39" s="708"/>
      <c r="AY39" s="708"/>
      <c r="AZ39" s="713"/>
      <c r="BA39" s="715"/>
      <c r="BB39" s="716"/>
      <c r="BC39" s="714"/>
      <c r="BD39" s="717"/>
      <c r="BE39" s="717"/>
      <c r="BF39" s="717"/>
      <c r="BG39" s="718"/>
      <c r="BH39" s="710"/>
      <c r="BI39" s="708"/>
      <c r="BJ39" s="724"/>
      <c r="BK39" s="724"/>
      <c r="BL39" s="708"/>
      <c r="BM39" s="708"/>
      <c r="BN39" s="708"/>
      <c r="BO39" s="709"/>
      <c r="BP39" s="710"/>
      <c r="BQ39" s="708"/>
      <c r="BR39" s="708"/>
      <c r="BS39" s="709"/>
      <c r="BT39" s="590"/>
      <c r="BU39" s="591"/>
      <c r="BV39" s="591"/>
      <c r="BW39" s="591"/>
      <c r="BX39" s="591"/>
      <c r="BY39" s="591"/>
      <c r="BZ39" s="591"/>
      <c r="CA39" s="591"/>
      <c r="CB39" s="591"/>
      <c r="CC39" s="591"/>
      <c r="CD39" s="591"/>
      <c r="CE39" s="592"/>
    </row>
    <row r="40" spans="1:83" s="4" customFormat="1" ht="49.5" customHeight="1" thickBot="1">
      <c r="A40" s="156"/>
      <c r="B40" s="157">
        <f t="shared" si="0"/>
        <v>30</v>
      </c>
      <c r="C40" s="749"/>
      <c r="D40" s="750"/>
      <c r="E40" s="751"/>
      <c r="F40" s="752"/>
      <c r="G40" s="752"/>
      <c r="H40" s="752"/>
      <c r="I40" s="752"/>
      <c r="J40" s="752"/>
      <c r="K40" s="752"/>
      <c r="L40" s="752"/>
      <c r="M40" s="752"/>
      <c r="N40" s="752"/>
      <c r="O40" s="752"/>
      <c r="P40" s="752"/>
      <c r="Q40" s="752"/>
      <c r="R40" s="752"/>
      <c r="S40" s="752"/>
      <c r="T40" s="753"/>
      <c r="U40" s="754"/>
      <c r="V40" s="754"/>
      <c r="W40" s="755"/>
      <c r="X40" s="755"/>
      <c r="Y40" s="754"/>
      <c r="Z40" s="756"/>
      <c r="AA40" s="757"/>
      <c r="AB40" s="758"/>
      <c r="AC40" s="762"/>
      <c r="AD40" s="763"/>
      <c r="AE40" s="763"/>
      <c r="AF40" s="763"/>
      <c r="AG40" s="763"/>
      <c r="AH40" s="763"/>
      <c r="AI40" s="763"/>
      <c r="AJ40" s="763"/>
      <c r="AK40" s="763"/>
      <c r="AL40" s="763"/>
      <c r="AM40" s="763"/>
      <c r="AN40" s="763"/>
      <c r="AO40" s="763"/>
      <c r="AP40" s="718"/>
      <c r="AQ40" s="729"/>
      <c r="AR40" s="729"/>
      <c r="AS40" s="729"/>
      <c r="AT40" s="729"/>
      <c r="AU40" s="729"/>
      <c r="AV40" s="729"/>
      <c r="AW40" s="728"/>
      <c r="AX40" s="760"/>
      <c r="AY40" s="760"/>
      <c r="AZ40" s="764"/>
      <c r="BA40" s="765"/>
      <c r="BB40" s="716"/>
      <c r="BC40" s="714"/>
      <c r="BD40" s="717"/>
      <c r="BE40" s="717"/>
      <c r="BF40" s="717"/>
      <c r="BG40" s="718"/>
      <c r="BH40" s="759"/>
      <c r="BI40" s="760"/>
      <c r="BJ40" s="755"/>
      <c r="BK40" s="755"/>
      <c r="BL40" s="760"/>
      <c r="BM40" s="760"/>
      <c r="BN40" s="760"/>
      <c r="BO40" s="761"/>
      <c r="BP40" s="759"/>
      <c r="BQ40" s="760"/>
      <c r="BR40" s="760"/>
      <c r="BS40" s="761"/>
      <c r="BT40" s="590"/>
      <c r="BU40" s="591"/>
      <c r="BV40" s="591"/>
      <c r="BW40" s="591"/>
      <c r="BX40" s="591"/>
      <c r="BY40" s="591"/>
      <c r="BZ40" s="591"/>
      <c r="CA40" s="591"/>
      <c r="CB40" s="591"/>
      <c r="CC40" s="591"/>
      <c r="CD40" s="591"/>
      <c r="CE40" s="592"/>
    </row>
    <row r="41" spans="1:83" ht="13.8" thickTop="1"/>
    <row r="49" spans="22:39"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22:39"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</row>
  </sheetData>
  <mergeCells count="657">
    <mergeCell ref="BT39:BU39"/>
    <mergeCell ref="BV39:CE39"/>
    <mergeCell ref="BT40:BU40"/>
    <mergeCell ref="BV40:CE40"/>
    <mergeCell ref="BT34:BU34"/>
    <mergeCell ref="BV34:CE34"/>
    <mergeCell ref="BT35:BU35"/>
    <mergeCell ref="BV35:CE35"/>
    <mergeCell ref="BT36:BU36"/>
    <mergeCell ref="BV36:CE36"/>
    <mergeCell ref="BT37:BU37"/>
    <mergeCell ref="BV37:CE37"/>
    <mergeCell ref="BT38:BU38"/>
    <mergeCell ref="BV38:CE38"/>
    <mergeCell ref="BT29:BU29"/>
    <mergeCell ref="BV29:CE29"/>
    <mergeCell ref="BT30:BU30"/>
    <mergeCell ref="BV30:CE30"/>
    <mergeCell ref="BT31:BU31"/>
    <mergeCell ref="BV31:CE31"/>
    <mergeCell ref="BT32:BU32"/>
    <mergeCell ref="BV32:CE32"/>
    <mergeCell ref="BT33:BU33"/>
    <mergeCell ref="BV33:CE33"/>
    <mergeCell ref="BT24:BU24"/>
    <mergeCell ref="BV24:CE24"/>
    <mergeCell ref="BT25:BU25"/>
    <mergeCell ref="BV25:CE25"/>
    <mergeCell ref="BT26:BU26"/>
    <mergeCell ref="BV26:CE26"/>
    <mergeCell ref="BT27:BU27"/>
    <mergeCell ref="BV27:CE27"/>
    <mergeCell ref="BT28:BU28"/>
    <mergeCell ref="BV28:CE28"/>
    <mergeCell ref="BT19:BU19"/>
    <mergeCell ref="BV19:CE19"/>
    <mergeCell ref="BT20:BU20"/>
    <mergeCell ref="BV20:CE20"/>
    <mergeCell ref="BT21:BU21"/>
    <mergeCell ref="BV21:CE21"/>
    <mergeCell ref="BT22:BU22"/>
    <mergeCell ref="BV22:CE22"/>
    <mergeCell ref="BT23:BU23"/>
    <mergeCell ref="BV23:CE23"/>
    <mergeCell ref="BT14:BU14"/>
    <mergeCell ref="BV14:CE14"/>
    <mergeCell ref="BT15:BU15"/>
    <mergeCell ref="BV15:CE15"/>
    <mergeCell ref="BT16:BU16"/>
    <mergeCell ref="BV16:CE16"/>
    <mergeCell ref="BT17:BU17"/>
    <mergeCell ref="BV17:CE17"/>
    <mergeCell ref="BT18:BU18"/>
    <mergeCell ref="BV18:CE18"/>
    <mergeCell ref="BT9:CE9"/>
    <mergeCell ref="BT10:BU10"/>
    <mergeCell ref="BV10:CE10"/>
    <mergeCell ref="BT11:BU11"/>
    <mergeCell ref="BV11:CE11"/>
    <mergeCell ref="BT12:BU12"/>
    <mergeCell ref="BV12:CE12"/>
    <mergeCell ref="BT13:BU13"/>
    <mergeCell ref="BV13:CE13"/>
    <mergeCell ref="BN39:BO39"/>
    <mergeCell ref="BP39:BQ39"/>
    <mergeCell ref="BR39:BS39"/>
    <mergeCell ref="BF39:BG39"/>
    <mergeCell ref="BN38:BO38"/>
    <mergeCell ref="BP38:BQ38"/>
    <mergeCell ref="BR38:BS38"/>
    <mergeCell ref="AC38:AO38"/>
    <mergeCell ref="AX38:AY38"/>
    <mergeCell ref="AZ38:BA38"/>
    <mergeCell ref="BB38:BC38"/>
    <mergeCell ref="BD38:BE38"/>
    <mergeCell ref="BF38:BG38"/>
    <mergeCell ref="BN40:BO40"/>
    <mergeCell ref="BP40:BQ40"/>
    <mergeCell ref="BR40:BS40"/>
    <mergeCell ref="AC40:AO40"/>
    <mergeCell ref="AX40:AY40"/>
    <mergeCell ref="AZ40:BA40"/>
    <mergeCell ref="BB40:BC40"/>
    <mergeCell ref="BD40:BE40"/>
    <mergeCell ref="BF40:BG40"/>
    <mergeCell ref="AP40:AW40"/>
    <mergeCell ref="C40:D40"/>
    <mergeCell ref="E40:T40"/>
    <mergeCell ref="U40:V40"/>
    <mergeCell ref="W40:X40"/>
    <mergeCell ref="Y40:Z40"/>
    <mergeCell ref="AA40:AB40"/>
    <mergeCell ref="BH39:BI39"/>
    <mergeCell ref="BJ39:BK39"/>
    <mergeCell ref="BL39:BM39"/>
    <mergeCell ref="C39:D39"/>
    <mergeCell ref="E39:T39"/>
    <mergeCell ref="U39:V39"/>
    <mergeCell ref="W39:X39"/>
    <mergeCell ref="Y39:Z39"/>
    <mergeCell ref="AA39:AB39"/>
    <mergeCell ref="BH40:BI40"/>
    <mergeCell ref="BJ40:BK40"/>
    <mergeCell ref="BL40:BM40"/>
    <mergeCell ref="AP39:AW39"/>
    <mergeCell ref="AC39:AO39"/>
    <mergeCell ref="AX39:AY39"/>
    <mergeCell ref="AZ39:BA39"/>
    <mergeCell ref="BB39:BC39"/>
    <mergeCell ref="BD39:BE39"/>
    <mergeCell ref="C37:D37"/>
    <mergeCell ref="E37:T37"/>
    <mergeCell ref="U37:V37"/>
    <mergeCell ref="W37:X37"/>
    <mergeCell ref="Y37:Z37"/>
    <mergeCell ref="AA37:AB37"/>
    <mergeCell ref="BH38:BI38"/>
    <mergeCell ref="BJ38:BK38"/>
    <mergeCell ref="BL38:BM38"/>
    <mergeCell ref="AP37:AW37"/>
    <mergeCell ref="AP38:AW38"/>
    <mergeCell ref="C38:D38"/>
    <mergeCell ref="E38:T38"/>
    <mergeCell ref="U38:V38"/>
    <mergeCell ref="W38:X38"/>
    <mergeCell ref="Y38:Z38"/>
    <mergeCell ref="AA38:AB38"/>
    <mergeCell ref="BH37:BI37"/>
    <mergeCell ref="BJ37:BK37"/>
    <mergeCell ref="BN37:BO37"/>
    <mergeCell ref="BP37:BQ37"/>
    <mergeCell ref="BR37:BS37"/>
    <mergeCell ref="AC37:AO37"/>
    <mergeCell ref="AX37:AY37"/>
    <mergeCell ref="AZ37:BA37"/>
    <mergeCell ref="BB37:BC37"/>
    <mergeCell ref="BD37:BE37"/>
    <mergeCell ref="BF37:BG37"/>
    <mergeCell ref="BL37:BM37"/>
    <mergeCell ref="BN36:BO36"/>
    <mergeCell ref="BP36:BQ36"/>
    <mergeCell ref="BR36:BS36"/>
    <mergeCell ref="AC36:AO36"/>
    <mergeCell ref="AX36:AY36"/>
    <mergeCell ref="AZ36:BA36"/>
    <mergeCell ref="BB36:BC36"/>
    <mergeCell ref="BD36:BE36"/>
    <mergeCell ref="BF36:BG36"/>
    <mergeCell ref="AP36:AW36"/>
    <mergeCell ref="C36:D36"/>
    <mergeCell ref="E36:T36"/>
    <mergeCell ref="U36:V36"/>
    <mergeCell ref="W36:X36"/>
    <mergeCell ref="Y36:Z36"/>
    <mergeCell ref="AA36:AB36"/>
    <mergeCell ref="BH35:BI35"/>
    <mergeCell ref="BJ35:BK35"/>
    <mergeCell ref="BL35:BM35"/>
    <mergeCell ref="C35:D35"/>
    <mergeCell ref="E35:T35"/>
    <mergeCell ref="U35:V35"/>
    <mergeCell ref="W35:X35"/>
    <mergeCell ref="Y35:Z35"/>
    <mergeCell ref="AA35:AB35"/>
    <mergeCell ref="BH36:BI36"/>
    <mergeCell ref="BJ36:BK36"/>
    <mergeCell ref="BL36:BM36"/>
    <mergeCell ref="AP35:AW35"/>
    <mergeCell ref="BN35:BO35"/>
    <mergeCell ref="BP35:BQ35"/>
    <mergeCell ref="BR35:BS35"/>
    <mergeCell ref="AC35:AO35"/>
    <mergeCell ref="AX35:AY35"/>
    <mergeCell ref="AZ35:BA35"/>
    <mergeCell ref="BB35:BC35"/>
    <mergeCell ref="BD35:BE35"/>
    <mergeCell ref="BF35:BG35"/>
    <mergeCell ref="BN34:BO34"/>
    <mergeCell ref="BP34:BQ34"/>
    <mergeCell ref="BR34:BS34"/>
    <mergeCell ref="AC34:AO34"/>
    <mergeCell ref="AX34:AY34"/>
    <mergeCell ref="AZ34:BA34"/>
    <mergeCell ref="BB34:BC34"/>
    <mergeCell ref="BD34:BE34"/>
    <mergeCell ref="BF34:BG34"/>
    <mergeCell ref="AP34:AW34"/>
    <mergeCell ref="C34:D34"/>
    <mergeCell ref="E34:T34"/>
    <mergeCell ref="U34:V34"/>
    <mergeCell ref="W34:X34"/>
    <mergeCell ref="Y34:Z34"/>
    <mergeCell ref="AA34:AB34"/>
    <mergeCell ref="BH33:BI33"/>
    <mergeCell ref="BJ33:BK33"/>
    <mergeCell ref="BL33:BM33"/>
    <mergeCell ref="C33:D33"/>
    <mergeCell ref="E33:T33"/>
    <mergeCell ref="U33:V33"/>
    <mergeCell ref="W33:X33"/>
    <mergeCell ref="Y33:Z33"/>
    <mergeCell ref="AA33:AB33"/>
    <mergeCell ref="BH34:BI34"/>
    <mergeCell ref="BJ34:BK34"/>
    <mergeCell ref="BL34:BM34"/>
    <mergeCell ref="AP33:AW33"/>
    <mergeCell ref="BN33:BO33"/>
    <mergeCell ref="BP33:BQ33"/>
    <mergeCell ref="BR33:BS33"/>
    <mergeCell ref="AC33:AO33"/>
    <mergeCell ref="AX33:AY33"/>
    <mergeCell ref="AZ33:BA33"/>
    <mergeCell ref="BB33:BC33"/>
    <mergeCell ref="BD33:BE33"/>
    <mergeCell ref="BF33:BG33"/>
    <mergeCell ref="BN32:BO32"/>
    <mergeCell ref="BP32:BQ32"/>
    <mergeCell ref="BR32:BS32"/>
    <mergeCell ref="AC32:AO32"/>
    <mergeCell ref="AX32:AY32"/>
    <mergeCell ref="AZ32:BA32"/>
    <mergeCell ref="BB32:BC32"/>
    <mergeCell ref="BD32:BE32"/>
    <mergeCell ref="BF32:BG32"/>
    <mergeCell ref="AP32:AW32"/>
    <mergeCell ref="C32:D32"/>
    <mergeCell ref="E32:T32"/>
    <mergeCell ref="U32:V32"/>
    <mergeCell ref="W32:X32"/>
    <mergeCell ref="Y32:Z32"/>
    <mergeCell ref="AA32:AB32"/>
    <mergeCell ref="BH31:BI31"/>
    <mergeCell ref="BJ31:BK31"/>
    <mergeCell ref="BL31:BM31"/>
    <mergeCell ref="C31:D31"/>
    <mergeCell ref="E31:T31"/>
    <mergeCell ref="U31:V31"/>
    <mergeCell ref="W31:X31"/>
    <mergeCell ref="Y31:Z31"/>
    <mergeCell ref="AA31:AB31"/>
    <mergeCell ref="BH32:BI32"/>
    <mergeCell ref="BJ32:BK32"/>
    <mergeCell ref="BL32:BM32"/>
    <mergeCell ref="AP31:AW31"/>
    <mergeCell ref="BN31:BO31"/>
    <mergeCell ref="BP31:BQ31"/>
    <mergeCell ref="BR31:BS31"/>
    <mergeCell ref="AC31:AO31"/>
    <mergeCell ref="AX31:AY31"/>
    <mergeCell ref="AZ31:BA31"/>
    <mergeCell ref="BB31:BC31"/>
    <mergeCell ref="BD31:BE31"/>
    <mergeCell ref="BF31:BG31"/>
    <mergeCell ref="BN30:BO30"/>
    <mergeCell ref="BP30:BQ30"/>
    <mergeCell ref="BR30:BS30"/>
    <mergeCell ref="AC30:AO30"/>
    <mergeCell ref="AX30:AY30"/>
    <mergeCell ref="AZ30:BA30"/>
    <mergeCell ref="BB30:BC30"/>
    <mergeCell ref="BD30:BE30"/>
    <mergeCell ref="BF30:BG30"/>
    <mergeCell ref="AP30:AW30"/>
    <mergeCell ref="C30:D30"/>
    <mergeCell ref="E30:T30"/>
    <mergeCell ref="U30:V30"/>
    <mergeCell ref="W30:X30"/>
    <mergeCell ref="Y30:Z30"/>
    <mergeCell ref="AA30:AB30"/>
    <mergeCell ref="BH29:BI29"/>
    <mergeCell ref="BJ29:BK29"/>
    <mergeCell ref="BL29:BM29"/>
    <mergeCell ref="C29:D29"/>
    <mergeCell ref="E29:T29"/>
    <mergeCell ref="U29:V29"/>
    <mergeCell ref="W29:X29"/>
    <mergeCell ref="Y29:Z29"/>
    <mergeCell ref="AA29:AB29"/>
    <mergeCell ref="BH30:BI30"/>
    <mergeCell ref="BJ30:BK30"/>
    <mergeCell ref="BL30:BM30"/>
    <mergeCell ref="AP29:AW29"/>
    <mergeCell ref="BN29:BO29"/>
    <mergeCell ref="BP29:BQ29"/>
    <mergeCell ref="BR29:BS29"/>
    <mergeCell ref="AC29:AO29"/>
    <mergeCell ref="AX29:AY29"/>
    <mergeCell ref="AZ29:BA29"/>
    <mergeCell ref="BB29:BC29"/>
    <mergeCell ref="BD29:BE29"/>
    <mergeCell ref="BF29:BG29"/>
    <mergeCell ref="BN28:BO28"/>
    <mergeCell ref="BP28:BQ28"/>
    <mergeCell ref="BR28:BS28"/>
    <mergeCell ref="AC28:AO28"/>
    <mergeCell ref="AX28:AY28"/>
    <mergeCell ref="AZ28:BA28"/>
    <mergeCell ref="BB28:BC28"/>
    <mergeCell ref="BD28:BE28"/>
    <mergeCell ref="BF28:BG28"/>
    <mergeCell ref="AP28:AW28"/>
    <mergeCell ref="C28:D28"/>
    <mergeCell ref="E28:T28"/>
    <mergeCell ref="U28:V28"/>
    <mergeCell ref="W28:X28"/>
    <mergeCell ref="Y28:Z28"/>
    <mergeCell ref="AA28:AB28"/>
    <mergeCell ref="BH27:BI27"/>
    <mergeCell ref="BJ27:BK27"/>
    <mergeCell ref="BL27:BM27"/>
    <mergeCell ref="C27:D27"/>
    <mergeCell ref="E27:T27"/>
    <mergeCell ref="U27:V27"/>
    <mergeCell ref="W27:X27"/>
    <mergeCell ref="Y27:Z27"/>
    <mergeCell ref="AA27:AB27"/>
    <mergeCell ref="BH28:BI28"/>
    <mergeCell ref="BJ28:BK28"/>
    <mergeCell ref="BL28:BM28"/>
    <mergeCell ref="AP27:AW27"/>
    <mergeCell ref="BN27:BO27"/>
    <mergeCell ref="BP27:BQ27"/>
    <mergeCell ref="BR27:BS27"/>
    <mergeCell ref="AC27:AO27"/>
    <mergeCell ref="AX27:AY27"/>
    <mergeCell ref="AZ27:BA27"/>
    <mergeCell ref="BB27:BC27"/>
    <mergeCell ref="BD27:BE27"/>
    <mergeCell ref="BF27:BG27"/>
    <mergeCell ref="BN26:BO26"/>
    <mergeCell ref="BP26:BQ26"/>
    <mergeCell ref="BR26:BS26"/>
    <mergeCell ref="AC26:AO26"/>
    <mergeCell ref="AX26:AY26"/>
    <mergeCell ref="AZ26:BA26"/>
    <mergeCell ref="BB26:BC26"/>
    <mergeCell ref="BD26:BE26"/>
    <mergeCell ref="BF26:BG26"/>
    <mergeCell ref="AP26:AW26"/>
    <mergeCell ref="C26:D26"/>
    <mergeCell ref="E26:T26"/>
    <mergeCell ref="U26:V26"/>
    <mergeCell ref="W26:X26"/>
    <mergeCell ref="Y26:Z26"/>
    <mergeCell ref="AA26:AB26"/>
    <mergeCell ref="BH25:BI25"/>
    <mergeCell ref="BJ25:BK25"/>
    <mergeCell ref="BL25:BM25"/>
    <mergeCell ref="C25:D25"/>
    <mergeCell ref="E25:T25"/>
    <mergeCell ref="U25:V25"/>
    <mergeCell ref="W25:X25"/>
    <mergeCell ref="Y25:Z25"/>
    <mergeCell ref="AA25:AB25"/>
    <mergeCell ref="BH26:BI26"/>
    <mergeCell ref="BJ26:BK26"/>
    <mergeCell ref="BL26:BM26"/>
    <mergeCell ref="AP25:AW25"/>
    <mergeCell ref="BN25:BO25"/>
    <mergeCell ref="BP25:BQ25"/>
    <mergeCell ref="BR25:BS25"/>
    <mergeCell ref="AC25:AO25"/>
    <mergeCell ref="AX25:AY25"/>
    <mergeCell ref="AZ25:BA25"/>
    <mergeCell ref="BB25:BC25"/>
    <mergeCell ref="BD25:BE25"/>
    <mergeCell ref="BF25:BG25"/>
    <mergeCell ref="BN24:BO24"/>
    <mergeCell ref="BP24:BQ24"/>
    <mergeCell ref="BR24:BS24"/>
    <mergeCell ref="AC24:AO24"/>
    <mergeCell ref="AX24:AY24"/>
    <mergeCell ref="AZ24:BA24"/>
    <mergeCell ref="BB24:BC24"/>
    <mergeCell ref="BD24:BE24"/>
    <mergeCell ref="BF24:BG24"/>
    <mergeCell ref="AP24:AW24"/>
    <mergeCell ref="C24:D24"/>
    <mergeCell ref="E24:T24"/>
    <mergeCell ref="U24:V24"/>
    <mergeCell ref="W24:X24"/>
    <mergeCell ref="Y24:Z24"/>
    <mergeCell ref="AA24:AB24"/>
    <mergeCell ref="BH23:BI23"/>
    <mergeCell ref="BJ23:BK23"/>
    <mergeCell ref="BL23:BM23"/>
    <mergeCell ref="C23:D23"/>
    <mergeCell ref="E23:T23"/>
    <mergeCell ref="U23:V23"/>
    <mergeCell ref="W23:X23"/>
    <mergeCell ref="Y23:Z23"/>
    <mergeCell ref="AA23:AB23"/>
    <mergeCell ref="BH24:BI24"/>
    <mergeCell ref="BJ24:BK24"/>
    <mergeCell ref="BL24:BM24"/>
    <mergeCell ref="AP23:AW23"/>
    <mergeCell ref="BN23:BO23"/>
    <mergeCell ref="BP23:BQ23"/>
    <mergeCell ref="BR23:BS23"/>
    <mergeCell ref="AC23:AO23"/>
    <mergeCell ref="AX23:AY23"/>
    <mergeCell ref="AZ23:BA23"/>
    <mergeCell ref="BB23:BC23"/>
    <mergeCell ref="BD23:BE23"/>
    <mergeCell ref="BF23:BG23"/>
    <mergeCell ref="BN22:BO22"/>
    <mergeCell ref="BP22:BQ22"/>
    <mergeCell ref="BR22:BS22"/>
    <mergeCell ref="AC22:AO22"/>
    <mergeCell ref="AX22:AY22"/>
    <mergeCell ref="AZ22:BA22"/>
    <mergeCell ref="BB22:BC22"/>
    <mergeCell ref="BD22:BE22"/>
    <mergeCell ref="BF22:BG22"/>
    <mergeCell ref="AP22:AW22"/>
    <mergeCell ref="C22:D22"/>
    <mergeCell ref="E22:T22"/>
    <mergeCell ref="U22:V22"/>
    <mergeCell ref="W22:X22"/>
    <mergeCell ref="Y22:Z22"/>
    <mergeCell ref="AA22:AB22"/>
    <mergeCell ref="BH21:BI21"/>
    <mergeCell ref="BJ21:BK21"/>
    <mergeCell ref="BL21:BM21"/>
    <mergeCell ref="C21:D21"/>
    <mergeCell ref="E21:T21"/>
    <mergeCell ref="U21:V21"/>
    <mergeCell ref="W21:X21"/>
    <mergeCell ref="Y21:Z21"/>
    <mergeCell ref="AA21:AB21"/>
    <mergeCell ref="BH22:BI22"/>
    <mergeCell ref="BJ22:BK22"/>
    <mergeCell ref="BL22:BM22"/>
    <mergeCell ref="AP21:AW21"/>
    <mergeCell ref="BN21:BO21"/>
    <mergeCell ref="BP21:BQ21"/>
    <mergeCell ref="BR21:BS21"/>
    <mergeCell ref="AC21:AO21"/>
    <mergeCell ref="AX21:AY21"/>
    <mergeCell ref="AZ21:BA21"/>
    <mergeCell ref="BB21:BC21"/>
    <mergeCell ref="BD21:BE21"/>
    <mergeCell ref="BF21:BG21"/>
    <mergeCell ref="BN20:BO20"/>
    <mergeCell ref="BP20:BQ20"/>
    <mergeCell ref="BR20:BS20"/>
    <mergeCell ref="AC20:AO20"/>
    <mergeCell ref="AX20:AY20"/>
    <mergeCell ref="AZ20:BA20"/>
    <mergeCell ref="BB20:BC20"/>
    <mergeCell ref="BD20:BE20"/>
    <mergeCell ref="BF20:BG20"/>
    <mergeCell ref="AP20:AW20"/>
    <mergeCell ref="C20:D20"/>
    <mergeCell ref="E20:T20"/>
    <mergeCell ref="U20:V20"/>
    <mergeCell ref="W20:X20"/>
    <mergeCell ref="Y20:Z20"/>
    <mergeCell ref="AA20:AB20"/>
    <mergeCell ref="BH19:BI19"/>
    <mergeCell ref="BJ19:BK19"/>
    <mergeCell ref="BL19:BM19"/>
    <mergeCell ref="C19:D19"/>
    <mergeCell ref="E19:T19"/>
    <mergeCell ref="U19:V19"/>
    <mergeCell ref="W19:X19"/>
    <mergeCell ref="Y19:Z19"/>
    <mergeCell ref="AA19:AB19"/>
    <mergeCell ref="BH20:BI20"/>
    <mergeCell ref="BJ20:BK20"/>
    <mergeCell ref="BL20:BM20"/>
    <mergeCell ref="AP19:AW19"/>
    <mergeCell ref="BN19:BO19"/>
    <mergeCell ref="BP19:BQ19"/>
    <mergeCell ref="BR19:BS19"/>
    <mergeCell ref="AC19:AO19"/>
    <mergeCell ref="AX19:AY19"/>
    <mergeCell ref="AZ19:BA19"/>
    <mergeCell ref="BB19:BC19"/>
    <mergeCell ref="BD19:BE19"/>
    <mergeCell ref="BF19:BG19"/>
    <mergeCell ref="BN18:BO18"/>
    <mergeCell ref="BP18:BQ18"/>
    <mergeCell ref="BR18:BS18"/>
    <mergeCell ref="AC18:AO18"/>
    <mergeCell ref="AX18:AY18"/>
    <mergeCell ref="AZ18:BA18"/>
    <mergeCell ref="BB18:BC18"/>
    <mergeCell ref="BD18:BE18"/>
    <mergeCell ref="BF18:BG18"/>
    <mergeCell ref="AP18:AW18"/>
    <mergeCell ref="C18:D18"/>
    <mergeCell ref="E18:T18"/>
    <mergeCell ref="U18:V18"/>
    <mergeCell ref="W18:X18"/>
    <mergeCell ref="Y18:Z18"/>
    <mergeCell ref="AA18:AB18"/>
    <mergeCell ref="BH17:BI17"/>
    <mergeCell ref="BJ17:BK17"/>
    <mergeCell ref="BL17:BM17"/>
    <mergeCell ref="C17:D17"/>
    <mergeCell ref="E17:T17"/>
    <mergeCell ref="U17:V17"/>
    <mergeCell ref="W17:X17"/>
    <mergeCell ref="Y17:Z17"/>
    <mergeCell ref="AA17:AB17"/>
    <mergeCell ref="BH18:BI18"/>
    <mergeCell ref="BJ18:BK18"/>
    <mergeCell ref="BL18:BM18"/>
    <mergeCell ref="AP17:AW17"/>
    <mergeCell ref="BN17:BO17"/>
    <mergeCell ref="BP17:BQ17"/>
    <mergeCell ref="BR17:BS17"/>
    <mergeCell ref="AC17:AO17"/>
    <mergeCell ref="AX17:AY17"/>
    <mergeCell ref="AZ17:BA17"/>
    <mergeCell ref="BB17:BC17"/>
    <mergeCell ref="BD17:BE17"/>
    <mergeCell ref="BF17:BG17"/>
    <mergeCell ref="BN16:BO16"/>
    <mergeCell ref="BP16:BQ16"/>
    <mergeCell ref="BR16:BS16"/>
    <mergeCell ref="AC16:AO16"/>
    <mergeCell ref="AX16:AY16"/>
    <mergeCell ref="AZ16:BA16"/>
    <mergeCell ref="BB16:BC16"/>
    <mergeCell ref="BD16:BE16"/>
    <mergeCell ref="BF16:BG16"/>
    <mergeCell ref="AP16:AW16"/>
    <mergeCell ref="C16:D16"/>
    <mergeCell ref="E16:T16"/>
    <mergeCell ref="U16:V16"/>
    <mergeCell ref="W16:X16"/>
    <mergeCell ref="Y16:Z16"/>
    <mergeCell ref="AA16:AB16"/>
    <mergeCell ref="BH15:BI15"/>
    <mergeCell ref="BJ15:BK15"/>
    <mergeCell ref="BL15:BM15"/>
    <mergeCell ref="C15:D15"/>
    <mergeCell ref="E15:T15"/>
    <mergeCell ref="U15:V15"/>
    <mergeCell ref="W15:X15"/>
    <mergeCell ref="Y15:Z15"/>
    <mergeCell ref="AA15:AB15"/>
    <mergeCell ref="BH16:BI16"/>
    <mergeCell ref="BJ16:BK16"/>
    <mergeCell ref="BL16:BM16"/>
    <mergeCell ref="AP15:AW15"/>
    <mergeCell ref="BN15:BO15"/>
    <mergeCell ref="BP15:BQ15"/>
    <mergeCell ref="BR15:BS15"/>
    <mergeCell ref="AC15:AO15"/>
    <mergeCell ref="AX15:AY15"/>
    <mergeCell ref="AZ15:BA15"/>
    <mergeCell ref="BB15:BC15"/>
    <mergeCell ref="BD15:BE15"/>
    <mergeCell ref="BF15:BG15"/>
    <mergeCell ref="BN14:BO14"/>
    <mergeCell ref="BP14:BQ14"/>
    <mergeCell ref="BR14:BS14"/>
    <mergeCell ref="AC14:AO14"/>
    <mergeCell ref="AX14:AY14"/>
    <mergeCell ref="AZ14:BA14"/>
    <mergeCell ref="BB14:BC14"/>
    <mergeCell ref="BD14:BE14"/>
    <mergeCell ref="BF14:BG14"/>
    <mergeCell ref="AP14:AW14"/>
    <mergeCell ref="C14:D14"/>
    <mergeCell ref="E14:T14"/>
    <mergeCell ref="U14:V14"/>
    <mergeCell ref="W14:X14"/>
    <mergeCell ref="Y14:Z14"/>
    <mergeCell ref="AA14:AB14"/>
    <mergeCell ref="BH13:BI13"/>
    <mergeCell ref="BJ13:BK13"/>
    <mergeCell ref="BL13:BM13"/>
    <mergeCell ref="C13:D13"/>
    <mergeCell ref="E13:T13"/>
    <mergeCell ref="U13:V13"/>
    <mergeCell ref="W13:X13"/>
    <mergeCell ref="Y13:Z13"/>
    <mergeCell ref="AA13:AB13"/>
    <mergeCell ref="BH14:BI14"/>
    <mergeCell ref="BJ14:BK14"/>
    <mergeCell ref="BL14:BM14"/>
    <mergeCell ref="AP13:AW13"/>
    <mergeCell ref="BN13:BO13"/>
    <mergeCell ref="BP13:BQ13"/>
    <mergeCell ref="BR13:BS13"/>
    <mergeCell ref="AC13:AO13"/>
    <mergeCell ref="AX13:AY13"/>
    <mergeCell ref="AZ13:BA13"/>
    <mergeCell ref="BB13:BC13"/>
    <mergeCell ref="BD13:BE13"/>
    <mergeCell ref="BF13:BG13"/>
    <mergeCell ref="BN12:BO12"/>
    <mergeCell ref="BP12:BQ12"/>
    <mergeCell ref="BR12:BS12"/>
    <mergeCell ref="AC12:AO12"/>
    <mergeCell ref="AX12:AY12"/>
    <mergeCell ref="AZ12:BA12"/>
    <mergeCell ref="BB12:BC12"/>
    <mergeCell ref="BD12:BE12"/>
    <mergeCell ref="BF12:BG12"/>
    <mergeCell ref="AP12:AW12"/>
    <mergeCell ref="C12:D12"/>
    <mergeCell ref="E12:T12"/>
    <mergeCell ref="U12:V12"/>
    <mergeCell ref="W12:X12"/>
    <mergeCell ref="Y12:Z12"/>
    <mergeCell ref="AA12:AB12"/>
    <mergeCell ref="BH11:BI11"/>
    <mergeCell ref="BJ11:BK11"/>
    <mergeCell ref="BL11:BM11"/>
    <mergeCell ref="C11:D11"/>
    <mergeCell ref="E11:T11"/>
    <mergeCell ref="U11:V11"/>
    <mergeCell ref="W11:X11"/>
    <mergeCell ref="Y11:Z11"/>
    <mergeCell ref="AA11:AB11"/>
    <mergeCell ref="BH12:BI12"/>
    <mergeCell ref="BJ12:BK12"/>
    <mergeCell ref="BL12:BM12"/>
    <mergeCell ref="AP11:AW11"/>
    <mergeCell ref="BN11:BO11"/>
    <mergeCell ref="BP11:BQ11"/>
    <mergeCell ref="BR11:BS11"/>
    <mergeCell ref="AC11:AO11"/>
    <mergeCell ref="AX11:AY11"/>
    <mergeCell ref="AZ11:BA11"/>
    <mergeCell ref="BB11:BC11"/>
    <mergeCell ref="BD11:BE11"/>
    <mergeCell ref="BF11:BG11"/>
    <mergeCell ref="BP9:BS9"/>
    <mergeCell ref="BL10:BM10"/>
    <mergeCell ref="BN10:BO10"/>
    <mergeCell ref="BP10:BQ10"/>
    <mergeCell ref="BR10:BS10"/>
    <mergeCell ref="AX9:AY10"/>
    <mergeCell ref="AZ9:BA10"/>
    <mergeCell ref="BB9:BC10"/>
    <mergeCell ref="BD9:BE10"/>
    <mergeCell ref="BF9:BG10"/>
    <mergeCell ref="BH9:BI10"/>
    <mergeCell ref="BK4:BO4"/>
    <mergeCell ref="A9:A10"/>
    <mergeCell ref="B9:B10"/>
    <mergeCell ref="C9:D10"/>
    <mergeCell ref="E9:T10"/>
    <mergeCell ref="U9:V10"/>
    <mergeCell ref="W9:X10"/>
    <mergeCell ref="Y9:Z10"/>
    <mergeCell ref="AA9:AB10"/>
    <mergeCell ref="AC9:AO10"/>
    <mergeCell ref="BJ9:BK10"/>
    <mergeCell ref="BL9:BO9"/>
    <mergeCell ref="AP9:AW10"/>
  </mergeCells>
  <phoneticPr fontId="3"/>
  <conditionalFormatting sqref="BB11:BC25">
    <cfRule type="expression" dxfId="6" priority="5" stopIfTrue="1">
      <formula>IF($AX11="",TRUE,FALSE)</formula>
    </cfRule>
  </conditionalFormatting>
  <conditionalFormatting sqref="BB25:BC25">
    <cfRule type="expression" dxfId="5" priority="6" stopIfTrue="1">
      <formula>IF($AX25&lt;&gt;"バグ",TRUE,FALSE)</formula>
    </cfRule>
  </conditionalFormatting>
  <conditionalFormatting sqref="BB12:BG24">
    <cfRule type="expression" dxfId="4" priority="8" stopIfTrue="1">
      <formula>IF($AX12&lt;&gt;"バグ",TRUE,FALSE)</formula>
    </cfRule>
  </conditionalFormatting>
  <conditionalFormatting sqref="BB26:BG40 BB11:BC11">
    <cfRule type="expression" dxfId="3" priority="90" stopIfTrue="1">
      <formula>IF($AX11&lt;&gt;"バグ",TRUE,FALSE)</formula>
    </cfRule>
  </conditionalFormatting>
  <conditionalFormatting sqref="BB26:BG40">
    <cfRule type="expression" dxfId="2" priority="89" stopIfTrue="1">
      <formula>IF($AX26="",TRUE,FALSE)</formula>
    </cfRule>
  </conditionalFormatting>
  <conditionalFormatting sqref="BD12:BG25">
    <cfRule type="expression" dxfId="1" priority="1" stopIfTrue="1">
      <formula>IF($AX12="",TRUE,FALSE)</formula>
    </cfRule>
  </conditionalFormatting>
  <conditionalFormatting sqref="BD25:BG25">
    <cfRule type="expression" dxfId="0" priority="2" stopIfTrue="1">
      <formula>IF($AX25&lt;&gt;"バグ",TRUE,FALSE)</formula>
    </cfRule>
  </conditionalFormatting>
  <dataValidations count="5">
    <dataValidation type="list" allowBlank="1" showInputMessage="1" showErrorMessage="1" sqref="AX11:AY40" xr:uid="{DC10A3A6-9032-414E-AE42-C3A9369EC043}">
      <formula1>INDIRECT($C11)</formula1>
    </dataValidation>
    <dataValidation type="list" allowBlank="1" showInputMessage="1" showErrorMessage="1" sqref="BF11:BG40" xr:uid="{5895FFE2-BAFD-407E-ABC0-A523144BD5AE}">
      <formula1>INDIRECT($BD11)</formula1>
    </dataValidation>
    <dataValidation type="list" allowBlank="1" showInputMessage="1" showErrorMessage="1" sqref="BL11:BM40 BP11:BQ40" xr:uid="{5F4E12F9-EEEF-4857-B5F5-CB5FA9AE643B}">
      <formula1>$AL$6:$AL$8</formula1>
    </dataValidation>
    <dataValidation type="list" allowBlank="1" showInputMessage="1" showErrorMessage="1" sqref="C11:D11" xr:uid="{B68E6BF2-FE71-44E0-9D20-8D8C8EF7EEFB}">
      <formula1>#REF!</formula1>
    </dataValidation>
    <dataValidation type="list" allowBlank="1" showInputMessage="1" showErrorMessage="1" sqref="BT11:BU40" xr:uid="{958F1782-DEE8-417F-B2B5-CD04576CB0AC}">
      <formula1>"要,否"</formula1>
    </dataValidation>
  </dataValidations>
  <pageMargins left="0.74803149606299213" right="0.74803149606299213" top="0.98425196850393704" bottom="0.98425196850393704" header="0.51181102362204722" footer="0.51181102362204722"/>
  <pageSetup paperSize="9" scale="27" orientation="portrait" r:id="rId1"/>
  <headerFooter alignWithMargins="0">
    <oddFooter>&amp;C&amp;P/&amp;N&amp;RCopyright© 2024 DENSO TEN LIMITED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DD7EA43-6FB5-4A6D-80A7-4E17FE02B924}">
          <x14:formula1>
            <xm:f>DR開催情報!$A$4:$A$23</xm:f>
          </x14:formula1>
          <xm:sqref>A11:A40</xm:sqref>
        </x14:dataValidation>
        <x14:dataValidation type="list" allowBlank="1" showInputMessage="1" showErrorMessage="1" xr:uid="{1838AE33-990D-4CCE-BF3F-EFED5E5BF38D}">
          <x14:formula1>
            <xm:f>DR情報!$H$57:$H$87</xm:f>
          </x14:formula1>
          <xm:sqref>C12:D40</xm:sqref>
        </x14:dataValidation>
        <x14:dataValidation type="list" allowBlank="1" showInputMessage="1" showErrorMessage="1" xr:uid="{1B54C883-EA6A-47D4-A91C-419560A13D39}">
          <x14:formula1>
            <xm:f>要因分類!$A$2:$I$2</xm:f>
          </x14:formula1>
          <xm:sqref>BD11:BE40</xm:sqref>
        </x14:dataValidation>
        <x14:dataValidation type="list" allowBlank="1" showInputMessage="1" showErrorMessage="1" xr:uid="{D81A0A4A-57D4-4CBE-8989-365364EAA80D}">
          <x14:formula1>
            <xm:f>要因分類!$K$3:$K$9</xm:f>
          </x14:formula1>
          <xm:sqref>AZ11:BC40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85145F2ACCA1499256EFE7A70E51E2" ma:contentTypeVersion="8" ma:contentTypeDescription="Create a new document." ma:contentTypeScope="" ma:versionID="5a752973e13bebe4d8d7958de376ee02">
  <xsd:schema xmlns:xsd="http://www.w3.org/2001/XMLSchema" xmlns:xs="http://www.w3.org/2001/XMLSchema" xmlns:p="http://schemas.microsoft.com/office/2006/metadata/properties" xmlns:ns2="b82d6856-8e91-420c-97ea-30fd6404efeb" targetNamespace="http://schemas.microsoft.com/office/2006/metadata/properties" ma:root="true" ma:fieldsID="812fe15227c631da3d55ae7c8df1f8cb" ns2:_="">
    <xsd:import namespace="b82d6856-8e91-420c-97ea-30fd6404ef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2d6856-8e91-420c-97ea-30fd6404ef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3EA885-36E6-45C1-A673-B3E3EBE3A8D3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  <ds:schemaRef ds:uri="http://www.w3.org/XML/1998/namespace"/>
    <ds:schemaRef ds:uri="b82d6856-8e91-420c-97ea-30fd6404efeb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7DC05D8-9B95-4021-8B7C-AB1808B221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C47E04-374B-4304-9C59-895725848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2d6856-8e91-420c-97ea-30fd6404ef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64</vt:i4>
      </vt:variant>
    </vt:vector>
  </HeadingPairs>
  <TitlesOfParts>
    <vt:vector size="72" baseType="lpstr">
      <vt:lpstr>変更履歴</vt:lpstr>
      <vt:lpstr>DR情報</vt:lpstr>
      <vt:lpstr>DR開催情報</vt:lpstr>
      <vt:lpstr>議事録兼フォロー表</vt:lpstr>
      <vt:lpstr>要因分類</vt:lpstr>
      <vt:lpstr>DR情報_記入例</vt:lpstr>
      <vt:lpstr>DR開催情報_記入例</vt:lpstr>
      <vt:lpstr>議事録兼フォロー表_記入例</vt:lpstr>
      <vt:lpstr>DR情報!Print_Area</vt:lpstr>
      <vt:lpstr>DR情報_記入例!Print_Area</vt:lpstr>
      <vt:lpstr>議事録兼フォロー表!Print_Area</vt:lpstr>
      <vt:lpstr>議事録兼フォロー表_記入例!Print_Area</vt:lpstr>
      <vt:lpstr>変更履歴!Print_Area</vt:lpstr>
      <vt:lpstr>議事録兼フォロー表!Print_Titles</vt:lpstr>
      <vt:lpstr>議事録兼フォロー表_記入例!Print_Titles</vt:lpstr>
      <vt:lpstr>ｺｰﾃﾞｨﾝｸﾞﾐｽ</vt:lpstr>
      <vt:lpstr>ｺｰﾃﾞｨﾝｸﾞ規約違反</vt:lpstr>
      <vt:lpstr>ｺﾒﾝﾄ修正</vt:lpstr>
      <vt:lpstr>ｻﾌﾞﾌﾟﾛｸﾞﾗﾑ構成変更</vt:lpstr>
      <vt:lpstr>システム設計ミス</vt:lpstr>
      <vt:lpstr>ﾃﾞｰﾀ仕様・定義誤り</vt:lpstr>
      <vt:lpstr>ﾊｰﾄﾞ仕様解釈ﾐｽ</vt:lpstr>
      <vt:lpstr>ﾊｰﾄﾞ制御処理ﾐｽ</vt:lpstr>
      <vt:lpstr>ﾌｫｰﾏｯﾄ統一</vt:lpstr>
      <vt:lpstr>ﾌﾟﾛｸﾞﾗﾑ間ｲﾝﾀｰﾌｪｰｽﾐｽ</vt:lpstr>
      <vt:lpstr>DR情報_記入例!プロジェクト名</vt:lpstr>
      <vt:lpstr>プロジェクト名</vt:lpstr>
      <vt:lpstr>モジュール設計ミス</vt:lpstr>
      <vt:lpstr>DR情報_記入例!レビュー対象名</vt:lpstr>
      <vt:lpstr>レビュー対象名</vt:lpstr>
      <vt:lpstr>拡張性対策</vt:lpstr>
      <vt:lpstr>関数間ｲﾝﾀｰﾌｪｰｽﾐｽ</vt:lpstr>
      <vt:lpstr>関数構成変更</vt:lpstr>
      <vt:lpstr>関数名変更</vt:lpstr>
      <vt:lpstr>関連修正</vt:lpstr>
      <vt:lpstr>機能もれ</vt:lpstr>
      <vt:lpstr>記述明確化</vt:lpstr>
      <vt:lpstr>誤字・脱字</vt:lpstr>
      <vt:lpstr>DR情報!工程</vt:lpstr>
      <vt:lpstr>DR情報_記入例!工程</vt:lpstr>
      <vt:lpstr>仕様解釈ﾐｽ</vt:lpstr>
      <vt:lpstr>仕様確認漏れ</vt:lpstr>
      <vt:lpstr>仕様分析不足</vt:lpstr>
      <vt:lpstr>仕様変更・追加_ﾕｰｻﾞ責任</vt:lpstr>
      <vt:lpstr>仕様変更・追加_当社責任・考慮もれ</vt:lpstr>
      <vt:lpstr>仕様変更・追加_当社責任・条件考慮</vt:lpstr>
      <vt:lpstr>仕様変更追加ﾕｰｻﾞ責任</vt:lpstr>
      <vt:lpstr>仕様問題</vt:lpstr>
      <vt:lpstr>DR情報_記入例!実施日</vt:lpstr>
      <vt:lpstr>実施日</vt:lpstr>
      <vt:lpstr>実装ﾐｽ_設計書記載無し</vt:lpstr>
      <vt:lpstr>実装ﾐｽ_設計書記載有り</vt:lpstr>
      <vt:lpstr>修正ｺｰﾃﾞｨﾝｸﾞﾐｽ</vt:lpstr>
      <vt:lpstr>修正誤り</vt:lpstr>
      <vt:lpstr>処理改良</vt:lpstr>
      <vt:lpstr>処理方式誤り</vt:lpstr>
      <vt:lpstr>性能向上対策</vt:lpstr>
      <vt:lpstr>設計書記述もれ</vt:lpstr>
      <vt:lpstr>設計書記述誤り</vt:lpstr>
      <vt:lpstr>DR情報!設計担当</vt:lpstr>
      <vt:lpstr>DR情報_記入例!設計担当</vt:lpstr>
      <vt:lpstr>操作性向上対策</vt:lpstr>
      <vt:lpstr>DR情報!単位</vt:lpstr>
      <vt:lpstr>DR情報_記入例!単位</vt:lpstr>
      <vt:lpstr>統一化対策</vt:lpstr>
      <vt:lpstr>議事録兼フォロー表_記入例!判断</vt:lpstr>
      <vt:lpstr>判断</vt:lpstr>
      <vt:lpstr>評価ﾐｽ</vt:lpstr>
      <vt:lpstr>評価漏れ_仕様不守</vt:lpstr>
      <vt:lpstr>DR情報!分類番号</vt:lpstr>
      <vt:lpstr>DR情報_記入例!分類番号</vt:lpstr>
      <vt:lpstr>命名規約違反</vt:lpstr>
    </vt:vector>
  </TitlesOfParts>
  <Manager/>
  <Company>富士通テン株式会社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ften</dc:creator>
  <cp:keywords/>
  <dc:description/>
  <cp:lastModifiedBy>Yusuke Goto (後藤 優介)</cp:lastModifiedBy>
  <cp:revision/>
  <cp:lastPrinted>2023-06-02T09:38:56Z</cp:lastPrinted>
  <dcterms:created xsi:type="dcterms:W3CDTF">2003-07-03T02:06:15Z</dcterms:created>
  <dcterms:modified xsi:type="dcterms:W3CDTF">2025-03-25T00:56:40Z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70c77f1c-807f-4ef9-8bb1-c2a59ad4e569</vt:lpwstr>
  </property>
  <property fmtid="{D5CDD505-2E9C-101B-9397-08002B2CF9AE}" pid="3" name="ContentTypeId">
    <vt:lpwstr>0x010100A185145F2ACCA1499256EFE7A70E51E2</vt:lpwstr>
  </property>
  <property fmtid="{D5CDD505-2E9C-101B-9397-08002B2CF9AE}" pid="4" name="MediaServiceImageTags">
    <vt:lpwstr/>
  </property>
  <property fmtid="{D5CDD505-2E9C-101B-9397-08002B2CF9AE}" pid="5" name="MSIP_Label_6add209e-37c4-4e15-ab1b-f9befe71def1_Enabled">
    <vt:lpwstr>true</vt:lpwstr>
  </property>
  <property fmtid="{D5CDD505-2E9C-101B-9397-08002B2CF9AE}" pid="6" name="MSIP_Label_6add209e-37c4-4e15-ab1b-f9befe71def1_SetDate">
    <vt:lpwstr>2024-09-20T04:43:41Z</vt:lpwstr>
  </property>
  <property fmtid="{D5CDD505-2E9C-101B-9397-08002B2CF9AE}" pid="7" name="MSIP_Label_6add209e-37c4-4e15-ab1b-f9befe71def1_Method">
    <vt:lpwstr>Standard</vt:lpwstr>
  </property>
  <property fmtid="{D5CDD505-2E9C-101B-9397-08002B2CF9AE}" pid="8" name="MSIP_Label_6add209e-37c4-4e15-ab1b-f9befe71def1_Name">
    <vt:lpwstr>G_MIP_Confidential_Exception</vt:lpwstr>
  </property>
  <property fmtid="{D5CDD505-2E9C-101B-9397-08002B2CF9AE}" pid="9" name="MSIP_Label_6add209e-37c4-4e15-ab1b-f9befe71def1_SiteId">
    <vt:lpwstr>69405920-b673-4f7c-8845-e124e9d08af2</vt:lpwstr>
  </property>
  <property fmtid="{D5CDD505-2E9C-101B-9397-08002B2CF9AE}" pid="10" name="MSIP_Label_6add209e-37c4-4e15-ab1b-f9befe71def1_ActionId">
    <vt:lpwstr>2503e277-38cd-4087-b344-b55fb77df42c</vt:lpwstr>
  </property>
  <property fmtid="{D5CDD505-2E9C-101B-9397-08002B2CF9AE}" pid="11" name="MSIP_Label_6add209e-37c4-4e15-ab1b-f9befe71def1_ContentBits">
    <vt:lpwstr>0</vt:lpwstr>
  </property>
</Properties>
</file>