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90" activeTab="1"/>
  </bookViews>
  <sheets>
    <sheet name="20230524_718" sheetId="67" r:id="rId1"/>
    <sheet name="template" sheetId="59" r:id="rId2"/>
    <sheet name="20230520_718_1" sheetId="66" r:id="rId3"/>
    <sheet name="20230512_718" sheetId="65" r:id="rId4"/>
    <sheet name="20230428_空派" sheetId="64" r:id="rId5"/>
    <sheet name="20230424_空派" sheetId="63" r:id="rId6"/>
    <sheet name="20230424_香港红单" sheetId="62" r:id="rId7"/>
    <sheet name="20230422_海运" sheetId="61" r:id="rId8"/>
    <sheet name="20230419_海外仓" sheetId="60" r:id="rId9"/>
    <sheet name="20230418_永邦红单_1" sheetId="56" r:id="rId10"/>
    <sheet name="20230415_911" sheetId="58" r:id="rId11"/>
    <sheet name="20230415_718_1" sheetId="57" r:id="rId12"/>
    <sheet name="template_x" sheetId="55" r:id="rId13"/>
    <sheet name="20230414_空派_1" sheetId="43" r:id="rId14"/>
    <sheet name="20230401" sheetId="54" r:id="rId15"/>
    <sheet name="20230329" sheetId="53" r:id="rId16"/>
    <sheet name="20230325_Y233" sheetId="52" r:id="rId17"/>
    <sheet name="20230325_L232" sheetId="51" r:id="rId18"/>
    <sheet name="20230323_空派" sheetId="50" r:id="rId19"/>
    <sheet name="20230317_海外仓" sheetId="49" r:id="rId20"/>
    <sheet name="20230311_718" sheetId="48" r:id="rId21"/>
    <sheet name="20230310_空派" sheetId="47" r:id="rId22"/>
    <sheet name="20230303_911" sheetId="46" r:id="rId23"/>
    <sheet name="20230303_空派" sheetId="45" r:id="rId24"/>
    <sheet name="20230303_红单" sheetId="44" r:id="rId25"/>
    <sheet name="20230224_Y224" sheetId="38" r:id="rId26"/>
    <sheet name="20230224_海外仓" sheetId="42" r:id="rId27"/>
    <sheet name="20230210" sheetId="41" r:id="rId28"/>
    <sheet name="20230207" sheetId="40" r:id="rId29"/>
    <sheet name="20230206" sheetId="39" r:id="rId30"/>
    <sheet name="20230203" sheetId="28" r:id="rId31"/>
    <sheet name="20230128" sheetId="37" r:id="rId32"/>
    <sheet name="20230127" sheetId="36" r:id="rId33"/>
    <sheet name="20230125" sheetId="35" r:id="rId34"/>
    <sheet name="20230122_2" sheetId="34" r:id="rId35"/>
    <sheet name="20230122_1" sheetId="33" r:id="rId36"/>
    <sheet name="20230122" sheetId="32" r:id="rId37"/>
    <sheet name="20230116" sheetId="31" r:id="rId38"/>
    <sheet name="20230111" sheetId="30" r:id="rId39"/>
    <sheet name="20230109" sheetId="29" r:id="rId40"/>
    <sheet name="20230108" sheetId="24" r:id="rId41"/>
    <sheet name="template (5)" sheetId="27" r:id="rId42"/>
    <sheet name="20221210-海外仓发货" sheetId="26" r:id="rId43"/>
    <sheet name="20221209_14_海外仓" sheetId="25" r:id="rId44"/>
    <sheet name="20221209_5" sheetId="22" r:id="rId45"/>
    <sheet name="20221202" sheetId="23" r:id="rId46"/>
    <sheet name="20221126_2" sheetId="20" r:id="rId47"/>
    <sheet name="20221126-和家里的货" sheetId="21" r:id="rId48"/>
    <sheet name="20221126" sheetId="19" r:id="rId49"/>
    <sheet name="20221119" sheetId="17" r:id="rId50"/>
    <sheet name="20221119-1" sheetId="18" r:id="rId51"/>
    <sheet name="20221104_2" sheetId="16" r:id="rId52"/>
    <sheet name="20221104_1" sheetId="14" r:id="rId53"/>
    <sheet name="20221029" sheetId="15" r:id="rId54"/>
    <sheet name="20221021" sheetId="13" r:id="rId55"/>
    <sheet name="20221019" sheetId="11" r:id="rId56"/>
    <sheet name="20221013" sheetId="12" r:id="rId57"/>
    <sheet name="20221013-1" sheetId="5" r:id="rId58"/>
    <sheet name="template (4)" sheetId="10" r:id="rId59"/>
    <sheet name="template (3)" sheetId="9" r:id="rId60"/>
    <sheet name="template (2)" sheetId="8" r:id="rId61"/>
    <sheet name="template_2" sheetId="7" r:id="rId62"/>
    <sheet name="template_1" sheetId="6" r:id="rId63"/>
    <sheet name="template1" sheetId="2" r:id="rId64"/>
    <sheet name="template3" sheetId="1" r:id="rId65"/>
    <sheet name="设置" sheetId="3" r:id="rId66"/>
    <sheet name="settings" sheetId="4" r:id="rId67"/>
  </sheets>
  <externalReferences>
    <externalReference r:id="rId68"/>
    <externalReference r:id="rId69"/>
  </externalReferences>
  <definedNames>
    <definedName name="_xlnm._FilterDatabase" localSheetId="0" hidden="1">'20230524_718'!$A$1:$G$23</definedName>
    <definedName name="_xlnm._FilterDatabase" localSheetId="1" hidden="1">template!$A$1:$G$22</definedName>
    <definedName name="_xlnm._FilterDatabase" localSheetId="2" hidden="1">'20230520_718_1'!$A$1:$G$14</definedName>
    <definedName name="_xlnm._FilterDatabase" localSheetId="3" hidden="1">'20230512_718'!$A$1:$G$28</definedName>
    <definedName name="_xlnm._FilterDatabase" localSheetId="4" hidden="1">'20230428_空派'!$A$1:$G$28</definedName>
    <definedName name="_xlnm._FilterDatabase" localSheetId="5" hidden="1">'20230424_空派'!$A$1:$G$18</definedName>
    <definedName name="_xlnm._FilterDatabase" localSheetId="6" hidden="1">'20230424_香港红单'!$A$1:$G$4</definedName>
    <definedName name="_xlnm._FilterDatabase" localSheetId="7" hidden="1">'20230422_海运'!$A$1:$G$19</definedName>
    <definedName name="_xlnm._FilterDatabase" localSheetId="8" hidden="1">'20230419_海外仓'!$A$1:$G$20</definedName>
    <definedName name="_xlnm._FilterDatabase" localSheetId="9" hidden="1">'20230418_永邦红单_1'!$A$1:$G$22</definedName>
    <definedName name="_xlnm._FilterDatabase" localSheetId="10" hidden="1">'20230415_911'!$A$1:$G$27</definedName>
    <definedName name="_xlnm._FilterDatabase" localSheetId="11" hidden="1">'20230415_718_1'!$A$1:$G$15</definedName>
    <definedName name="_xlnm._FilterDatabase" localSheetId="12" hidden="1">template_x!$A$1:$G$13</definedName>
    <definedName name="_xlnm._FilterDatabase" localSheetId="13" hidden="1">'20230414_空派_1'!$A$1:$G$21</definedName>
    <definedName name="_xlnm._FilterDatabase" localSheetId="14" hidden="1">'20230401'!$A$1:$G$33</definedName>
    <definedName name="_xlnm._FilterDatabase" localSheetId="15" hidden="1">'20230329'!$A$1:$G$33</definedName>
    <definedName name="_xlnm._FilterDatabase" localSheetId="16" hidden="1">'20230325_Y233'!$A$1:$G$41</definedName>
    <definedName name="_xlnm._FilterDatabase" localSheetId="17" hidden="1">'20230325_L232'!$A$1:$G$42</definedName>
    <definedName name="_xlnm._FilterDatabase" localSheetId="18" hidden="1">'20230323_空派'!$A$1:$G$41</definedName>
    <definedName name="_xlnm._FilterDatabase" localSheetId="19" hidden="1">'20230317_海外仓'!$A$1:$G$20</definedName>
    <definedName name="_xlnm._FilterDatabase" localSheetId="20" hidden="1">'20230311_718'!$A$1:$G$36</definedName>
    <definedName name="_xlnm._FilterDatabase" localSheetId="21" hidden="1">'20230310_空派'!$A$1:$G$36</definedName>
    <definedName name="_xlnm._FilterDatabase" localSheetId="22" hidden="1">'20230303_911'!$A$1:$G$36</definedName>
    <definedName name="_xlnm._FilterDatabase" localSheetId="23" hidden="1">'20230303_空派'!$A$1:$G$9</definedName>
    <definedName name="_xlnm._FilterDatabase" localSheetId="24" hidden="1">'20230303_红单'!$A$1:$G$6</definedName>
    <definedName name="_xlnm._FilterDatabase" localSheetId="25" hidden="1">'20230224_Y224'!$A$1:$G$17</definedName>
    <definedName name="_xlnm._FilterDatabase" localSheetId="26" hidden="1">'20230224_海外仓'!$A$1:$G$20</definedName>
    <definedName name="_xlnm._FilterDatabase" localSheetId="27" hidden="1">'20230210'!$A$1:$G$20</definedName>
    <definedName name="_xlnm._FilterDatabase" localSheetId="28" hidden="1">'20230207'!$A$1:$F$18</definedName>
    <definedName name="_xlnm._FilterDatabase" localSheetId="29" hidden="1">'20230206'!$A$1:$F$12</definedName>
    <definedName name="_xlnm._FilterDatabase" localSheetId="30" hidden="1">'20230203'!$A$1:$F$7</definedName>
    <definedName name="_xlnm._FilterDatabase" localSheetId="31" hidden="1">'20230128'!$A$1:$F$10</definedName>
    <definedName name="_xlnm._FilterDatabase" localSheetId="32" hidden="1">'20230127'!$A$1:$F$6</definedName>
    <definedName name="_xlnm._FilterDatabase" localSheetId="33" hidden="1">'20230125'!$A$1:$F$19</definedName>
    <definedName name="_xlnm._FilterDatabase" localSheetId="34" hidden="1">'20230122_2'!$A$1:$F$18</definedName>
    <definedName name="_xlnm._FilterDatabase" localSheetId="35" hidden="1">'20230122_1'!$A$1:$F$13</definedName>
    <definedName name="_xlnm._FilterDatabase" localSheetId="36" hidden="1">'20230122'!$A$1:$F$10</definedName>
    <definedName name="_xlnm._FilterDatabase" localSheetId="37" hidden="1">'20230116'!$A$1:$F$17</definedName>
    <definedName name="_xlnm._FilterDatabase" localSheetId="38" hidden="1">'20230111'!$A$1:$F$11</definedName>
    <definedName name="_xlnm._FilterDatabase" localSheetId="39" hidden="1">'20230109'!$A$1:$F$9</definedName>
    <definedName name="_xlnm._FilterDatabase" localSheetId="40" hidden="1">'20230108'!$A$1:$F$8</definedName>
    <definedName name="_xlnm._FilterDatabase" localSheetId="41" hidden="1">'template (5)'!$A$1:$F$16</definedName>
    <definedName name="_xlnm._FilterDatabase" localSheetId="42" hidden="1">'20221210-海外仓发货'!$A$1:$F$11</definedName>
    <definedName name="_xlnm._FilterDatabase" localSheetId="43" hidden="1">'20221209_14_海外仓'!$A$1:$G$21</definedName>
    <definedName name="_xlnm._FilterDatabase" localSheetId="44" hidden="1">'20221209_5'!$A$1:$G$15</definedName>
    <definedName name="_xlnm._FilterDatabase" localSheetId="46" hidden="1">'20221126_2'!$A$1:$J$147</definedName>
    <definedName name="_xlnm._FilterDatabase" localSheetId="47" hidden="1">'20221126-和家里的货'!$A$1:$J$149</definedName>
    <definedName name="_xlnm._FilterDatabase" localSheetId="48" hidden="1">'20221126'!$A$1:$J$165</definedName>
    <definedName name="_xlnm._FilterDatabase" localSheetId="49" hidden="1">'20221119'!$A$1:$J$165</definedName>
    <definedName name="_xlnm._FilterDatabase" localSheetId="50" hidden="1">'20221119-1'!$A$1:$J$170</definedName>
    <definedName name="_xlnm._FilterDatabase" localSheetId="51" hidden="1">'20221104_2'!$A$1:$J$170</definedName>
    <definedName name="_xlnm._FilterDatabase" localSheetId="52" hidden="1">'20221104_1'!$A$1:$J$171</definedName>
    <definedName name="_xlnm._FilterDatabase" localSheetId="53" hidden="1">'20221029'!$A$1:$J$171</definedName>
    <definedName name="_xlnm._FilterDatabase" localSheetId="54" hidden="1">'20221021'!$A$1:$J$171</definedName>
    <definedName name="_xlnm._FilterDatabase" localSheetId="55" hidden="1">'20221019'!$A$1:$J$171</definedName>
    <definedName name="_xlnm._FilterDatabase" localSheetId="56" hidden="1">'20221013'!$A$1:$J$171</definedName>
    <definedName name="_xlnm._FilterDatabase" localSheetId="57" hidden="1">'20221013-1'!$A$1:$J$164</definedName>
    <definedName name="_xlnm._FilterDatabase" localSheetId="58" hidden="1">'template (4)'!$A$1:$J$171</definedName>
    <definedName name="_xlnm._FilterDatabase" localSheetId="59" hidden="1">'template (3)'!$A$1:$J$170</definedName>
    <definedName name="_xlnm._FilterDatabase" localSheetId="60" hidden="1">'template (2)'!$A$1:$J$170</definedName>
    <definedName name="_xlnm._FilterDatabase" localSheetId="61" hidden="1">template_2!$A$1:$J$116</definedName>
    <definedName name="_xlnm._FilterDatabase" localSheetId="62" hidden="1">template_1!$A$1:$J$144</definedName>
    <definedName name="requiredAttributePTDMap">[2]AttributePTDMAP!$A$1:$B$16</definedName>
    <definedName name="optionalAttributePTDMap">[2]AttributePTDMAP!$A$17:$B$265</definedName>
    <definedName name="preferredAttributePTDMap">[2]AttributePTDMAP!$A$266:$B$266</definedName>
    <definedName name="attributeMapFeedProductType">[2]AttributePTDMAP!$B$1</definedName>
    <definedName name="_xlnm._FilterDatabase" localSheetId="45" hidden="1">'20221202'!#REF!</definedName>
  </definedNames>
  <calcPr calcId="144525"/>
</workbook>
</file>

<file path=xl/sharedStrings.xml><?xml version="1.0" encoding="utf-8"?>
<sst xmlns="http://schemas.openxmlformats.org/spreadsheetml/2006/main" count="5413" uniqueCount="1896">
  <si>
    <t>箱号</t>
  </si>
  <si>
    <t>SKU</t>
  </si>
  <si>
    <t>FSKU</t>
  </si>
  <si>
    <t>数量</t>
  </si>
  <si>
    <t>重量</t>
  </si>
  <si>
    <t>磅</t>
  </si>
  <si>
    <t>箱型</t>
  </si>
  <si>
    <t>Q236USF-HuaSe1-120</t>
  </si>
  <si>
    <t>X003TUHJD5</t>
  </si>
  <si>
    <t>Q236USF-HuaSe1-150</t>
  </si>
  <si>
    <t>X003TUN4L1</t>
  </si>
  <si>
    <t>Q236USF-HuaSe1-130</t>
  </si>
  <si>
    <t>X003TUHKKH</t>
  </si>
  <si>
    <t>Q236USF-HuaSe3-140</t>
  </si>
  <si>
    <t>X003TUK6F3</t>
  </si>
  <si>
    <t>Q236USF-HuaSe3-120</t>
  </si>
  <si>
    <t>X003TUBUXP</t>
  </si>
  <si>
    <t>Q236USF-HuaSe1-110</t>
  </si>
  <si>
    <t>X003TUN33Z</t>
  </si>
  <si>
    <t>Q236USF-HuaSe3-130</t>
  </si>
  <si>
    <t>X003TUN33P</t>
  </si>
  <si>
    <t>Q236USF-HuaSe3-110</t>
  </si>
  <si>
    <t>X003TUN7WR</t>
  </si>
  <si>
    <t>Q236USF-HuaSe2-130</t>
  </si>
  <si>
    <t>X003TUN3HB</t>
  </si>
  <si>
    <t>Q236USF-HuaSe4-130</t>
  </si>
  <si>
    <t>X003TU7XF9</t>
  </si>
  <si>
    <t>Q236USF-HuaSe2-120</t>
  </si>
  <si>
    <t>X003TUCYN5</t>
  </si>
  <si>
    <t>Q236USF-HuaSe2-140</t>
  </si>
  <si>
    <t>X003TUD14V</t>
  </si>
  <si>
    <t>Q236USF-HuaSe2-110</t>
  </si>
  <si>
    <t>X003TUN43T</t>
  </si>
  <si>
    <t>Q236USF-HuaSe2-150</t>
  </si>
  <si>
    <t>X003TUNA1F</t>
  </si>
  <si>
    <t>Q236USF-HuaSe1-140</t>
  </si>
  <si>
    <t>X003TUN2XL</t>
  </si>
  <si>
    <t>Q236USF-HuaSe4-110</t>
  </si>
  <si>
    <t>X003TUN4BL</t>
  </si>
  <si>
    <t>Q236USF-HuaSe4-120</t>
  </si>
  <si>
    <t>X003TU80LP</t>
  </si>
  <si>
    <t>Q236USF-HuaSe4-140</t>
  </si>
  <si>
    <t>X003TU7ZFR</t>
  </si>
  <si>
    <t>Q236USF-HuaSe4-150</t>
  </si>
  <si>
    <t>X003TUK44V</t>
  </si>
  <si>
    <t>Q236USF-HuaSe3-150</t>
  </si>
  <si>
    <t>X003TUK4BT</t>
  </si>
  <si>
    <t>L213USF-set5-130</t>
  </si>
  <si>
    <t>X0035T75OD</t>
  </si>
  <si>
    <t>L229USF-Pink-120</t>
  </si>
  <si>
    <t>X003K9W1NX</t>
  </si>
  <si>
    <t>L213USF-set6-130</t>
  </si>
  <si>
    <t>X0036TCF83</t>
  </si>
  <si>
    <t>L213usf-set3-110</t>
  </si>
  <si>
    <t>X003746T89</t>
  </si>
  <si>
    <t>L213USF-set6-120</t>
  </si>
  <si>
    <t>X0036TCF8X</t>
  </si>
  <si>
    <t>L213USF-set6-140</t>
  </si>
  <si>
    <t>X0036TCF4H</t>
  </si>
  <si>
    <t>R221DUSF-Black-130</t>
  </si>
  <si>
    <t>X0035RNUXP</t>
  </si>
  <si>
    <t>R221DUSF-Black-120</t>
  </si>
  <si>
    <t>X0035RFL1J</t>
  </si>
  <si>
    <t>D001USF-taozhuang13-75</t>
  </si>
  <si>
    <t>X0020DQD1L</t>
  </si>
  <si>
    <t>D001usf-taozhuang24-70</t>
  </si>
  <si>
    <t>X002CRR76Z</t>
  </si>
  <si>
    <t>D001USF-taozhuang13-85_1</t>
  </si>
  <si>
    <t>X003H652GH</t>
  </si>
  <si>
    <t>D001USF-taozhuang2(1)-70</t>
  </si>
  <si>
    <t>X001WNTMBN</t>
  </si>
  <si>
    <t>D001USF-taozhuang1(3)-65</t>
  </si>
  <si>
    <t>X003BP2MOJ</t>
  </si>
  <si>
    <t>D001USF-taozhuang2(1)-75</t>
  </si>
  <si>
    <t>X001WMXWAV</t>
  </si>
  <si>
    <t>D001USF-taozhuang2(1)-65</t>
  </si>
  <si>
    <t>X001WINGLF</t>
  </si>
  <si>
    <t>D001USF-taozhuang1(2)-75</t>
  </si>
  <si>
    <t>X003BOT6VR</t>
  </si>
  <si>
    <t>D001USF-taozhuang1(2)-80</t>
  </si>
  <si>
    <t>X003BOZFQ7</t>
  </si>
  <si>
    <t>D001usf-taozhuang24-85</t>
  </si>
  <si>
    <t>X003G5ECAB</t>
  </si>
  <si>
    <t>D001USF-taozhuang1(2)-85</t>
  </si>
  <si>
    <t>X003BP9XJL</t>
  </si>
  <si>
    <t>D001USF-taozhuang1(3)-85</t>
  </si>
  <si>
    <t>X003BOYW5R</t>
  </si>
  <si>
    <t>D001USF-taozhuang1(3)-75</t>
  </si>
  <si>
    <t>X003BOZNQT</t>
  </si>
  <si>
    <t>D001USF-taozhuang1(3)-70</t>
  </si>
  <si>
    <t>X003BOZHID</t>
  </si>
  <si>
    <t>D001USF-taozhuang1(2)-70</t>
  </si>
  <si>
    <t>X003BP2O65</t>
  </si>
  <si>
    <t>Y224USF-set3-130</t>
  </si>
  <si>
    <t>X003CAUL7D</t>
  </si>
  <si>
    <t>Y224USF-set3-140_1</t>
  </si>
  <si>
    <t>X003LMQA6N</t>
  </si>
  <si>
    <t>Y224USF-set3-120</t>
  </si>
  <si>
    <t>X003CAYKAH</t>
  </si>
  <si>
    <t>Y224USF-set4-130</t>
  </si>
  <si>
    <t>X003CAUOCP</t>
  </si>
  <si>
    <t>Y224USF-set4-120</t>
  </si>
  <si>
    <t>X003CAYMQ9</t>
  </si>
  <si>
    <t>Y224USF-set3-110</t>
  </si>
  <si>
    <t>X003CAUL7N</t>
  </si>
  <si>
    <t>Y224USF-set4-140_1</t>
  </si>
  <si>
    <t>X003LMQC25</t>
  </si>
  <si>
    <t>Y224USF-set4-110</t>
  </si>
  <si>
    <t>X003CAYMPZ</t>
  </si>
  <si>
    <t>L232USF-Pink-150</t>
  </si>
  <si>
    <t>X003R9FGVP</t>
  </si>
  <si>
    <t>L232USF-Pink-140</t>
  </si>
  <si>
    <t>X003R9M6Y5</t>
  </si>
  <si>
    <t>L232USF-Pink-130</t>
  </si>
  <si>
    <t>X003R9FGV5</t>
  </si>
  <si>
    <t>Y224USF-set5-120_1</t>
  </si>
  <si>
    <t>X003LMQCFR</t>
  </si>
  <si>
    <t>Y224USF-set5-130_1</t>
  </si>
  <si>
    <t>X003LMQ9WX</t>
  </si>
  <si>
    <t>Y224USF-set1-130_1</t>
  </si>
  <si>
    <t>X003LMQA7H</t>
  </si>
  <si>
    <t>Y224USF-set1-110</t>
  </si>
  <si>
    <t>X003CAUL73</t>
  </si>
  <si>
    <t>Y224USF-set1-140</t>
  </si>
  <si>
    <t>X003CAYMPP</t>
  </si>
  <si>
    <t>Y224USF-set1-120_1</t>
  </si>
  <si>
    <t>X003LMQ1TT</t>
  </si>
  <si>
    <t>Y224USF-set2-110</t>
  </si>
  <si>
    <t>X003CAUL6J</t>
  </si>
  <si>
    <t>Y224USF-set2-120_1</t>
  </si>
  <si>
    <t>X003LMQ1U3</t>
  </si>
  <si>
    <t>Y224USF-set2-140</t>
  </si>
  <si>
    <t>X003CAUOC5</t>
  </si>
  <si>
    <t>Y224USF-set2-130</t>
  </si>
  <si>
    <t>X003CAYMOV</t>
  </si>
  <si>
    <t>Y224USF-set5-140</t>
  </si>
  <si>
    <t>X003CAUOBV</t>
  </si>
  <si>
    <t>Y224USF-set5-110_1</t>
  </si>
  <si>
    <t>X003LMQA77</t>
  </si>
  <si>
    <t>L213USF-set6-150</t>
  </si>
  <si>
    <t>X003IDEPK3</t>
  </si>
  <si>
    <t>D001USF-taozhuang1(3)-80</t>
  </si>
  <si>
    <t>X003BOWJ2P</t>
  </si>
  <si>
    <t>D001USF-taozhuang1(1)-85</t>
  </si>
  <si>
    <t>X002CRP8GV</t>
  </si>
  <si>
    <t>D001USF-taozhuang1(1)-75</t>
  </si>
  <si>
    <t>B07ZJ6MXZF</t>
  </si>
  <si>
    <t>L213USF-set5-120</t>
  </si>
  <si>
    <t>X0035T75QV</t>
  </si>
  <si>
    <t>L213USF-set5-110</t>
  </si>
  <si>
    <t>X0035T9SMF</t>
  </si>
  <si>
    <t>L213USF-set6-110</t>
  </si>
  <si>
    <t>X0036T6BQP</t>
  </si>
  <si>
    <t>L213USF-heise-150</t>
  </si>
  <si>
    <t>L-20221230-22</t>
  </si>
  <si>
    <t>L213USF-heise-140</t>
  </si>
  <si>
    <t>L213USF-set1-150</t>
  </si>
  <si>
    <t>L-20221218-23</t>
  </si>
  <si>
    <t>K235USF-Huase4-130</t>
  </si>
  <si>
    <t>X003SEJLCJ</t>
  </si>
  <si>
    <t>K235USF-Huase4-140</t>
  </si>
  <si>
    <t>X003SF25SZ</t>
  </si>
  <si>
    <t>K235USF-Huase3-120</t>
  </si>
  <si>
    <t>X003SEOYP3</t>
  </si>
  <si>
    <t>K235USF-Huase3-130</t>
  </si>
  <si>
    <t>X003SEOWMD</t>
  </si>
  <si>
    <t>K235USF-Huase3-140</t>
  </si>
  <si>
    <t>X003SF25SP</t>
  </si>
  <si>
    <t>K235USF-Huase5-130</t>
  </si>
  <si>
    <t>X003SEOWOL</t>
  </si>
  <si>
    <t>K235USF-Huase5-140</t>
  </si>
  <si>
    <t>X003SEOWTV</t>
  </si>
  <si>
    <t>K235USF-Huase5-120</t>
  </si>
  <si>
    <t>X003SEJLBF</t>
  </si>
  <si>
    <t>K235USF-Huase1-120</t>
  </si>
  <si>
    <t>X003SF25T9</t>
  </si>
  <si>
    <t>K235USF-Huase4-120</t>
  </si>
  <si>
    <t>X003SEJLBP</t>
  </si>
  <si>
    <t>K235USF-Huase1-110</t>
  </si>
  <si>
    <t>X003SF25SF</t>
  </si>
  <si>
    <t>K235USF-Huase5-110</t>
  </si>
  <si>
    <t>X003SEOYPD</t>
  </si>
  <si>
    <t>K235USF-Huase4-110</t>
  </si>
  <si>
    <t>X003SEJLBZ</t>
  </si>
  <si>
    <t>K235USF-Huase2-120</t>
  </si>
  <si>
    <t>X003SEOYQ7</t>
  </si>
  <si>
    <t>K235USF-Huase2-140</t>
  </si>
  <si>
    <t>X003SEOWNH</t>
  </si>
  <si>
    <t>K235USF-Huase2-130</t>
  </si>
  <si>
    <t>X003SF25TJ</t>
  </si>
  <si>
    <t>K235USF-Huase2-110</t>
  </si>
  <si>
    <t>X003SF25TT</t>
  </si>
  <si>
    <t>K235USF-Huase1-130</t>
  </si>
  <si>
    <t>X003SEOWP5</t>
  </si>
  <si>
    <t>K235USF-Huase1-140</t>
  </si>
  <si>
    <t>X003SEOWNR</t>
  </si>
  <si>
    <t>K235USF-Huase3-110</t>
  </si>
  <si>
    <t>X003SEOWO1</t>
  </si>
  <si>
    <t>L213USF-set5-150</t>
  </si>
  <si>
    <t>X003IDEPIF</t>
  </si>
  <si>
    <t>L213usf-set3-150</t>
  </si>
  <si>
    <t>X003IDEPIP</t>
  </si>
  <si>
    <t>L213USF-set5-140</t>
  </si>
  <si>
    <t>X0035T9YS3</t>
  </si>
  <si>
    <t>L232USF-Pink-110</t>
  </si>
  <si>
    <t>X003R9FGUL</t>
  </si>
  <si>
    <t>L232USF-Pink-120</t>
  </si>
  <si>
    <t>X003R9KK0R</t>
  </si>
  <si>
    <t>Y233USF-set4-110</t>
  </si>
  <si>
    <t>X003R3BJR1</t>
  </si>
  <si>
    <t>Y233USF-set4-140</t>
  </si>
  <si>
    <t>X003R36OJJ</t>
  </si>
  <si>
    <t>Y233USF-set2-110</t>
  </si>
  <si>
    <t>X003R3D3VV</t>
  </si>
  <si>
    <t>Y233USF-set2-120</t>
  </si>
  <si>
    <t>X003R3C3UN</t>
  </si>
  <si>
    <t>Y233USF-set2-130</t>
  </si>
  <si>
    <t>X003R35K99</t>
  </si>
  <si>
    <t>Y233USF-set5-110</t>
  </si>
  <si>
    <t>X003R3D5JL</t>
  </si>
  <si>
    <t>Y233USF-set5-140</t>
  </si>
  <si>
    <t>X003R3DKYB</t>
  </si>
  <si>
    <t>Y233USF-set5-130</t>
  </si>
  <si>
    <t>X003R3BPE3</t>
  </si>
  <si>
    <t>Y233USF-set5-120</t>
  </si>
  <si>
    <t>X003R38GV3</t>
  </si>
  <si>
    <t>Y233USF-set4-130</t>
  </si>
  <si>
    <t>X003R3D2QH</t>
  </si>
  <si>
    <t>Y233USF-set3-140</t>
  </si>
  <si>
    <t>X003R3BJSF</t>
  </si>
  <si>
    <t>Y233USF-set3-110</t>
  </si>
  <si>
    <t>X003R3D22B</t>
  </si>
  <si>
    <t>Y233USF-set3-120</t>
  </si>
  <si>
    <t>X003R3D86V</t>
  </si>
  <si>
    <t>Y233USF-set1-110</t>
  </si>
  <si>
    <t>X003R3D3WF</t>
  </si>
  <si>
    <t>Y233USF-set1-120</t>
  </si>
  <si>
    <t>X003R3D78Z</t>
  </si>
  <si>
    <t>Y233USF-set1-130</t>
  </si>
  <si>
    <t>X003R3BJZ3</t>
  </si>
  <si>
    <t>Y233USF-set1-140</t>
  </si>
  <si>
    <t>X003R3D49R</t>
  </si>
  <si>
    <t>L232USF-Black-120</t>
  </si>
  <si>
    <t>X003R9FGYH</t>
  </si>
  <si>
    <t>L232USF-Rose-110</t>
  </si>
  <si>
    <t>X003R9FGQ5</t>
  </si>
  <si>
    <t>L232USF-Black-130</t>
  </si>
  <si>
    <t>X003R9LZAL</t>
  </si>
  <si>
    <t>L229USF-ShanFen-130</t>
  </si>
  <si>
    <t>X003R9QTIJ</t>
  </si>
  <si>
    <t>L229USF-ShanFen-120</t>
  </si>
  <si>
    <t>X003R9QS4J</t>
  </si>
  <si>
    <t>L229USF-ShanHei-120</t>
  </si>
  <si>
    <t>X003RA00PB</t>
  </si>
  <si>
    <t>L232USF-Rose-130</t>
  </si>
  <si>
    <t>X003R9M6W7</t>
  </si>
  <si>
    <t>L229USF-ShanFen-110</t>
  </si>
  <si>
    <t>X003R9QS0N</t>
  </si>
  <si>
    <t>L229USF-ShanHei-110</t>
  </si>
  <si>
    <t>X003R9YT7H</t>
  </si>
  <si>
    <t>L232USF-Rose-120</t>
  </si>
  <si>
    <t>X003R9KJY9</t>
  </si>
  <si>
    <t>L232USF-Rose-140</t>
  </si>
  <si>
    <t>X003R9M6XL</t>
  </si>
  <si>
    <t>L232USF-Rose-150</t>
  </si>
  <si>
    <t>X003R9M70D</t>
  </si>
  <si>
    <t>L232USF-Black-110</t>
  </si>
  <si>
    <t>X003R9LZA1</t>
  </si>
  <si>
    <t>L232USF-Black-140</t>
  </si>
  <si>
    <t>X003R9M749</t>
  </si>
  <si>
    <t>L232USF-Black-150</t>
  </si>
  <si>
    <t>X003R9KJWB</t>
  </si>
  <si>
    <t>L229USF-ShanHei-130</t>
  </si>
  <si>
    <t>X003R9T4KT</t>
  </si>
  <si>
    <t>L229USF-ShanHei-140</t>
  </si>
  <si>
    <t>X003R9QRT5</t>
  </si>
  <si>
    <t>L229USF-ShanHei-150</t>
  </si>
  <si>
    <t>X003R9QRY5</t>
  </si>
  <si>
    <t>L229USF-ShanFen-150</t>
  </si>
  <si>
    <t>X003R9QTB1</t>
  </si>
  <si>
    <t>L229USF-ShanFen-140</t>
  </si>
  <si>
    <t>X003RA0745</t>
  </si>
  <si>
    <t>Y233USF-set4-120</t>
  </si>
  <si>
    <t>X003R36R8H</t>
  </si>
  <si>
    <t>Y233USF-set3-130</t>
  </si>
  <si>
    <t>X003R3DC0D</t>
  </si>
  <si>
    <t>Y233USF-set2-140</t>
  </si>
  <si>
    <t>X003R35K85</t>
  </si>
  <si>
    <t>L232USF-Purple-120</t>
  </si>
  <si>
    <t>X003R9M6YZ</t>
  </si>
  <si>
    <t>L232USF-Purple-140</t>
  </si>
  <si>
    <t>X003R9FHAZ</t>
  </si>
  <si>
    <t>L232USF-Purple-110</t>
  </si>
  <si>
    <t>X003R9FGW9</t>
  </si>
  <si>
    <t>L232USF-Purple-150</t>
  </si>
  <si>
    <t>X003R9KJYT</t>
  </si>
  <si>
    <t>L229USF-ShanZi-130</t>
  </si>
  <si>
    <t>X003R9T4TF</t>
  </si>
  <si>
    <t>L229USF-ShanZi-110</t>
  </si>
  <si>
    <t>X003R9QS21</t>
  </si>
  <si>
    <t>L232USF-Purple-130</t>
  </si>
  <si>
    <t>X003R9FGVF</t>
  </si>
  <si>
    <t>L229USF-ShanZi-140</t>
  </si>
  <si>
    <t>X003R9QS1R</t>
  </si>
  <si>
    <t>L229USF-ShanZi-150</t>
  </si>
  <si>
    <t>X003R9QTFH</t>
  </si>
  <si>
    <t>L229USF-ShanZi-120</t>
  </si>
  <si>
    <t>X003R9QTFR</t>
  </si>
  <si>
    <t>HD001F-set13-75</t>
  </si>
  <si>
    <t>X002XN4S1F</t>
  </si>
  <si>
    <t>HD001F-set13-85</t>
  </si>
  <si>
    <t>X002XN1XM7</t>
  </si>
  <si>
    <t>HL213F-set6-130</t>
  </si>
  <si>
    <t>X003ESPELL</t>
  </si>
  <si>
    <t>HL213F-set6-140</t>
  </si>
  <si>
    <t>X003ESOZNT</t>
  </si>
  <si>
    <t>HL213F-set5-150_1</t>
  </si>
  <si>
    <t>X003KMWBCL</t>
  </si>
  <si>
    <t>HL213F-set6-120</t>
  </si>
  <si>
    <t>X003ESIFMV</t>
  </si>
  <si>
    <t>HL213F-set6-150_1</t>
  </si>
  <si>
    <t>X003KMSLPR</t>
  </si>
  <si>
    <t>HL213F-set6-110</t>
  </si>
  <si>
    <t>X003ESPDUN</t>
  </si>
  <si>
    <t>HL213F-set5-130</t>
  </si>
  <si>
    <t>X003ESPDR1</t>
  </si>
  <si>
    <t>HL213F-set5-110</t>
  </si>
  <si>
    <t>X003ESPDCB</t>
  </si>
  <si>
    <t>HL213F-set5-120</t>
  </si>
  <si>
    <t>X003ESPDQR</t>
  </si>
  <si>
    <t>HL213F-set5-140</t>
  </si>
  <si>
    <t>X003ESRE8R</t>
  </si>
  <si>
    <t>L229USF-Purple-150</t>
  </si>
  <si>
    <t>X003K9W8B3</t>
  </si>
  <si>
    <t>L229USF-Purple-140</t>
  </si>
  <si>
    <t>X003K9O0WD</t>
  </si>
  <si>
    <t>L229USF-Purple-120</t>
  </si>
  <si>
    <t>X003K9SN1H</t>
  </si>
  <si>
    <t>L229USF-Pink-130</t>
  </si>
  <si>
    <t>X003K9W1K1</t>
  </si>
  <si>
    <t>L229USF-Purple-110</t>
  </si>
  <si>
    <t>X003K9W1OH</t>
  </si>
  <si>
    <t>L229USF-Purple-130</t>
  </si>
  <si>
    <t>X003K9SN2V</t>
  </si>
  <si>
    <t>L229USF-Black-120</t>
  </si>
  <si>
    <t>X003K9O0O1</t>
  </si>
  <si>
    <t>L229USF-Pink-110</t>
  </si>
  <si>
    <t>X003K9QHJH</t>
  </si>
  <si>
    <t>L213usf-set3-120</t>
  </si>
  <si>
    <t>X003746IXP</t>
  </si>
  <si>
    <t>L213usf-set3-140</t>
  </si>
  <si>
    <t>X003740OY9</t>
  </si>
  <si>
    <t>L229USF-Black-150</t>
  </si>
  <si>
    <t>X003K9O13L</t>
  </si>
  <si>
    <t>L229USF-Black-130</t>
  </si>
  <si>
    <t>X003K9O0R3</t>
  </si>
  <si>
    <t>L229USF-Black-110</t>
  </si>
  <si>
    <t>X003K9O0VT</t>
  </si>
  <si>
    <t>L229USF-Black-140</t>
  </si>
  <si>
    <t>X003K9O0T1</t>
  </si>
  <si>
    <t>L213usf-set3-130</t>
  </si>
  <si>
    <t>X003742NL1</t>
  </si>
  <si>
    <t>L229USF-Pink-150</t>
  </si>
  <si>
    <t>X003K9W8BD</t>
  </si>
  <si>
    <t>L229USF-Pink-140</t>
  </si>
  <si>
    <t>X003K9W88V</t>
  </si>
  <si>
    <t>L213USF-set9-120</t>
  </si>
  <si>
    <t>X003F5XXNT</t>
  </si>
  <si>
    <t>L213USF-set9-140</t>
  </si>
  <si>
    <t>X003F65XX1</t>
  </si>
  <si>
    <t>L213USF-set9-130</t>
  </si>
  <si>
    <t>X003F5XUJ1</t>
  </si>
  <si>
    <t>L213USF-set9-110</t>
  </si>
  <si>
    <t>X003F65Y03</t>
  </si>
  <si>
    <t>L213USF-set1-140</t>
  </si>
  <si>
    <t>X0036T9NQ5</t>
  </si>
  <si>
    <t>fsku</t>
  </si>
  <si>
    <t>R221USF-set7-120</t>
  </si>
  <si>
    <t>X003D37O5L</t>
  </si>
  <si>
    <t>R221USF-set7-110</t>
  </si>
  <si>
    <t>X003D3C9UB</t>
  </si>
  <si>
    <t>R221USF-set1-150</t>
  </si>
  <si>
    <t>X0034OJCQ3</t>
  </si>
  <si>
    <t>R221USF-set10-120</t>
  </si>
  <si>
    <t>X003GUOMGZ</t>
  </si>
  <si>
    <t>R221USF-set10-140</t>
  </si>
  <si>
    <t>X003GVBY6F</t>
  </si>
  <si>
    <t>R221USF-set8-120</t>
  </si>
  <si>
    <t>X003ESDA1H</t>
  </si>
  <si>
    <t>R221USF-set10-150</t>
  </si>
  <si>
    <t>X003GVBY4R</t>
  </si>
  <si>
    <t>R221USF-set10-110</t>
  </si>
  <si>
    <t>X003GUOMOH</t>
  </si>
  <si>
    <t>R221USF-set10-130</t>
  </si>
  <si>
    <t>X003GVBXZH</t>
  </si>
  <si>
    <t>R221DUSF-Pink-110</t>
  </si>
  <si>
    <t>X0035ROD5T</t>
  </si>
  <si>
    <t>R221DUSF-Pink-120</t>
  </si>
  <si>
    <t>X0035RFL3R</t>
  </si>
  <si>
    <t>R221DUSF-Pink-130</t>
  </si>
  <si>
    <t>X0035RQG5T</t>
  </si>
  <si>
    <t>R221DUSF-Purple-110</t>
  </si>
  <si>
    <t>X0035RNV1L</t>
  </si>
  <si>
    <t>R221DUSF-Purple-130</t>
  </si>
  <si>
    <t>X0035RQG9Z</t>
  </si>
  <si>
    <t>R221DUSF-Rose-140</t>
  </si>
  <si>
    <t>X0035ROD3V</t>
  </si>
  <si>
    <t>R221DUSF-Rose-150</t>
  </si>
  <si>
    <t>X0035RQGAJ</t>
  </si>
  <si>
    <t>R221DUSF-Purple-140</t>
  </si>
  <si>
    <t>X0035RQG7H</t>
  </si>
  <si>
    <t>R221DUSF-Purple-120</t>
  </si>
  <si>
    <t>X0035RNUZ3</t>
  </si>
  <si>
    <t>4_1</t>
  </si>
  <si>
    <t>L213-set2-150</t>
  </si>
  <si>
    <t>L-20221217-17</t>
  </si>
  <si>
    <t>L213-set2-110</t>
  </si>
  <si>
    <t>L213USF-set1-110</t>
  </si>
  <si>
    <t>D001usf-taozhuang13-80</t>
  </si>
  <si>
    <t>R221USF-set1-130</t>
  </si>
  <si>
    <t>R221USF-set1-120</t>
  </si>
  <si>
    <t>R221USF-set7-130</t>
  </si>
  <si>
    <t>R221DUSF-Black-150</t>
  </si>
  <si>
    <t>L213-set2-130</t>
  </si>
  <si>
    <t>R221USF-set7-140</t>
  </si>
  <si>
    <t>R221DUSF-Black-140</t>
  </si>
  <si>
    <t>13_</t>
  </si>
  <si>
    <t>R221USF-set9-110</t>
  </si>
  <si>
    <t>001</t>
  </si>
  <si>
    <t>R221USF-set8-150</t>
  </si>
  <si>
    <t>003</t>
  </si>
  <si>
    <t>R221USF-set8-140</t>
  </si>
  <si>
    <t>005</t>
  </si>
  <si>
    <t>R221USF-set7-150</t>
  </si>
  <si>
    <t>R221USF-set8-110</t>
  </si>
  <si>
    <t>006</t>
  </si>
  <si>
    <t>007</t>
  </si>
  <si>
    <t>008</t>
  </si>
  <si>
    <t>009</t>
  </si>
  <si>
    <t>011</t>
  </si>
  <si>
    <t>R221USF-set9-120</t>
  </si>
  <si>
    <t>R221USF-set9-140</t>
  </si>
  <si>
    <t>014</t>
  </si>
  <si>
    <t>016</t>
  </si>
  <si>
    <t>R221USF-set9-150</t>
  </si>
  <si>
    <t>R221USF-set9-130</t>
  </si>
  <si>
    <t>017</t>
  </si>
  <si>
    <t>020</t>
  </si>
  <si>
    <t>L213-set2-140</t>
  </si>
  <si>
    <t>L213-set2-120</t>
  </si>
  <si>
    <t>jj</t>
  </si>
  <si>
    <t>002</t>
  </si>
  <si>
    <t>R221USF-set1-110</t>
  </si>
  <si>
    <t>R221USF-set1-140</t>
  </si>
  <si>
    <t>004</t>
  </si>
  <si>
    <t>R221USF-set8-130</t>
  </si>
  <si>
    <t>010</t>
  </si>
  <si>
    <t>012</t>
  </si>
  <si>
    <t>013</t>
  </si>
  <si>
    <t>015</t>
  </si>
  <si>
    <t>019</t>
  </si>
  <si>
    <t>R221DUSF-Black-110</t>
  </si>
  <si>
    <t>fnsku</t>
  </si>
  <si>
    <t>L213USF-heise-130</t>
  </si>
  <si>
    <t>X003EMK68D</t>
  </si>
  <si>
    <t>X003IHLPMF</t>
  </si>
  <si>
    <t>L213USF-heise-120</t>
  </si>
  <si>
    <t>X003EMK3DV</t>
  </si>
  <si>
    <t>L213USF-set1-130</t>
  </si>
  <si>
    <t>X0036T3V1D</t>
  </si>
  <si>
    <t>L213USF-set1-120</t>
  </si>
  <si>
    <t>X0036TF89V</t>
  </si>
  <si>
    <t>X0036TF88H</t>
  </si>
  <si>
    <t>款号-颜色</t>
  </si>
  <si>
    <t>尺码</t>
  </si>
  <si>
    <t>简称</t>
  </si>
  <si>
    <t>中文SKU</t>
  </si>
  <si>
    <t>d03hei</t>
  </si>
  <si>
    <t>d03fen</t>
  </si>
  <si>
    <t>d03zang</t>
  </si>
  <si>
    <t>d03hui</t>
  </si>
  <si>
    <t>6-1029</t>
  </si>
  <si>
    <t>d01s2(1)</t>
  </si>
  <si>
    <t>d01s2(1)85</t>
  </si>
  <si>
    <t>D001套装2(新)-85</t>
  </si>
  <si>
    <t>D001USF-taozhuang2(1)-85</t>
  </si>
  <si>
    <t>17-1029</t>
  </si>
  <si>
    <t>d01s1(1)</t>
  </si>
  <si>
    <t>d01s1(1)85</t>
  </si>
  <si>
    <t>D001套装1(1)-85</t>
  </si>
  <si>
    <t>19-1029</t>
  </si>
  <si>
    <t>d01s1(1)65</t>
  </si>
  <si>
    <t>D001套装1(1)-65</t>
  </si>
  <si>
    <t>D001USF-taozhuang1(1)-65</t>
  </si>
  <si>
    <t>22-1029</t>
  </si>
  <si>
    <t>d01s1(1)70</t>
  </si>
  <si>
    <t>D001套装1(1)-70</t>
  </si>
  <si>
    <t>D001USF-taozhuang1(1)-70</t>
  </si>
  <si>
    <t>23-1029</t>
  </si>
  <si>
    <t>31-1029</t>
  </si>
  <si>
    <t>d01s1(1)80</t>
  </si>
  <si>
    <t>D001套装1(1)-80</t>
  </si>
  <si>
    <t>D001USF-taozhuang1(1)-80</t>
  </si>
  <si>
    <t>38-1029</t>
  </si>
  <si>
    <t>d01s24</t>
  </si>
  <si>
    <t>39-1029</t>
  </si>
  <si>
    <t>62-1029</t>
  </si>
  <si>
    <t>60-1029</t>
  </si>
  <si>
    <t>d01s2(1)80</t>
  </si>
  <si>
    <t/>
  </si>
  <si>
    <t>D001套装2(新)-80</t>
  </si>
  <si>
    <t>D001USF-taozhuang2(1)-80</t>
  </si>
  <si>
    <t>d01s2(1)65</t>
  </si>
  <si>
    <t>D001套装2(新)-65</t>
  </si>
  <si>
    <t>19-1104_1</t>
  </si>
  <si>
    <t>d01s13</t>
  </si>
  <si>
    <t>20-1104_1</t>
  </si>
  <si>
    <t>21-1104_1</t>
  </si>
  <si>
    <t>22-1104_1</t>
  </si>
  <si>
    <t>23-1104_1</t>
  </si>
  <si>
    <t>24-1104_1</t>
  </si>
  <si>
    <t>25-1104_1</t>
  </si>
  <si>
    <t>26-1104_1</t>
  </si>
  <si>
    <t>27-1104_1</t>
  </si>
  <si>
    <t>28-1104_1</t>
  </si>
  <si>
    <t>85_1</t>
  </si>
  <si>
    <t>29-1104_1</t>
  </si>
  <si>
    <t>1-1104_2</t>
  </si>
  <si>
    <t>d01s2(1)75</t>
  </si>
  <si>
    <t>D001套装2(新)-75</t>
  </si>
  <si>
    <t>8-1104_2</t>
  </si>
  <si>
    <t>9-1104_2</t>
  </si>
  <si>
    <t>d01s2(1)70</t>
  </si>
  <si>
    <t>D001套装2(新)-70</t>
  </si>
  <si>
    <t>10-1104_2</t>
  </si>
  <si>
    <t>15-1104_2</t>
  </si>
  <si>
    <t>16-1104_2</t>
  </si>
  <si>
    <t>29-1104_2</t>
  </si>
  <si>
    <t>r221s10</t>
  </si>
  <si>
    <t>r221s10120</t>
  </si>
  <si>
    <t>R221USF套装10-120</t>
  </si>
  <si>
    <t>20221104_1</t>
  </si>
  <si>
    <t>20221104_2</t>
  </si>
  <si>
    <t>r221s8</t>
  </si>
  <si>
    <t>r221s1</t>
  </si>
  <si>
    <t>r221s7</t>
  </si>
  <si>
    <t>家里库存</t>
  </si>
  <si>
    <t>发走库存</t>
  </si>
  <si>
    <t>r221s9</t>
  </si>
  <si>
    <t>r221hei</t>
  </si>
  <si>
    <t>r221fen</t>
  </si>
  <si>
    <t>fba发走了</t>
  </si>
  <si>
    <t>d228fen</t>
  </si>
  <si>
    <t>d228zang</t>
  </si>
  <si>
    <t>d228hui</t>
  </si>
  <si>
    <t>d01s1(2)</t>
  </si>
  <si>
    <t>d01s9</t>
  </si>
  <si>
    <t>d228hei</t>
  </si>
  <si>
    <t>d01s23</t>
  </si>
  <si>
    <t>d01s4</t>
  </si>
  <si>
    <t>d01s26</t>
  </si>
  <si>
    <t>fl213s3</t>
  </si>
  <si>
    <t>fl213s9</t>
  </si>
  <si>
    <t>fl213s5</t>
  </si>
  <si>
    <t>fl213s6</t>
  </si>
  <si>
    <t>d01s19</t>
  </si>
  <si>
    <t>d01s14</t>
  </si>
  <si>
    <t>d01s16</t>
  </si>
  <si>
    <t>r221mei</t>
  </si>
  <si>
    <t>d01s8</t>
  </si>
  <si>
    <t>r221lan</t>
  </si>
  <si>
    <t>LBL02-HC393-NewAir13-1</t>
  </si>
  <si>
    <t>LBL09-YH91_2-Air14</t>
  </si>
  <si>
    <t>LBL09-CYT171-Air14</t>
  </si>
  <si>
    <t>LBL09-SMH16-Air14</t>
  </si>
  <si>
    <t>LBL09-DLS371-Air14</t>
  </si>
  <si>
    <t>LBL09-HC392-Air14</t>
  </si>
  <si>
    <t>LBL01-HC393-Touch13-1</t>
  </si>
  <si>
    <t>LBL09-HC393-Air14</t>
  </si>
  <si>
    <t>LBL02-HC406-NewAir13</t>
  </si>
  <si>
    <t>LBL01-QT236-Touch13</t>
  </si>
  <si>
    <t>LBL01-YH99-Touch13</t>
  </si>
  <si>
    <t>LBL01-HC406-Touch13</t>
  </si>
  <si>
    <t>LBL02-DLS349-NewAir13-1</t>
  </si>
  <si>
    <t>LBL09-HC396-Air14</t>
  </si>
  <si>
    <t>LBL01-HC405-Touch13</t>
  </si>
  <si>
    <t>LBL09-HC414-Air14</t>
  </si>
  <si>
    <t>LBL02-HC405-NewAir13</t>
  </si>
  <si>
    <t>LBL09-DLS349-Air14</t>
  </si>
  <si>
    <t>SKU简称</t>
  </si>
  <si>
    <t>款号-手动</t>
  </si>
  <si>
    <t>颜色</t>
  </si>
  <si>
    <t>颜色2</t>
  </si>
  <si>
    <t>颜色简写</t>
  </si>
  <si>
    <t>款号2</t>
  </si>
  <si>
    <t>款号简写</t>
  </si>
  <si>
    <t>款号-前缀</t>
  </si>
  <si>
    <t>款号-生成</t>
  </si>
  <si>
    <t>列1</t>
  </si>
  <si>
    <t>USF</t>
  </si>
  <si>
    <t>简写款号</t>
  </si>
  <si>
    <t>颜色3</t>
  </si>
  <si>
    <t>简写</t>
  </si>
  <si>
    <t>D001USF-HuaSe2-65</t>
  </si>
  <si>
    <t>D001花色2-65</t>
  </si>
  <si>
    <t>X001UE28OH</t>
  </si>
  <si>
    <t>d01</t>
  </si>
  <si>
    <t>hs2</t>
  </si>
  <si>
    <t>L213USF</t>
  </si>
  <si>
    <t>fl</t>
  </si>
  <si>
    <t>HuaSe</t>
  </si>
  <si>
    <t>hs</t>
  </si>
  <si>
    <t>D001USF-HuaSe2-70</t>
  </si>
  <si>
    <t>D001花色2-70</t>
  </si>
  <si>
    <t>X001UDJEGD</t>
  </si>
  <si>
    <t>taozhuang</t>
  </si>
  <si>
    <t>s</t>
  </si>
  <si>
    <t>D001USF-HuaSe2-75</t>
  </si>
  <si>
    <t>D001花色2-75</t>
  </si>
  <si>
    <t>X001UE2BWB</t>
  </si>
  <si>
    <t>Set</t>
  </si>
  <si>
    <t>D001USF-HuaSe2-80</t>
  </si>
  <si>
    <t>D001花色2-80</t>
  </si>
  <si>
    <t>X001UDNKDL</t>
  </si>
  <si>
    <t>set</t>
  </si>
  <si>
    <t>D001USF-HuaSe2-85</t>
  </si>
  <si>
    <t>D001花色2-85</t>
  </si>
  <si>
    <t>X001UE2X01</t>
  </si>
  <si>
    <t>heise</t>
  </si>
  <si>
    <t>hei</t>
  </si>
  <si>
    <t>D001USF-HuaSe3-65</t>
  </si>
  <si>
    <t>D001花色3-65</t>
  </si>
  <si>
    <t>X001UE29KP</t>
  </si>
  <si>
    <t>hs3</t>
  </si>
  <si>
    <t>huise</t>
  </si>
  <si>
    <t>hui</t>
  </si>
  <si>
    <t>D001USF-HuaSe3-70</t>
  </si>
  <si>
    <t>D001花色3-70</t>
  </si>
  <si>
    <t>X001UDJEFT</t>
  </si>
  <si>
    <t>jiuhongse</t>
  </si>
  <si>
    <t>jiu</t>
  </si>
  <si>
    <t>D001USF-HuaSe3-75</t>
  </si>
  <si>
    <t>D001花色3-75</t>
  </si>
  <si>
    <t>X001UE29FF</t>
  </si>
  <si>
    <t>zanglan</t>
  </si>
  <si>
    <t>zang</t>
  </si>
  <si>
    <t>D001USF-HuaSe3-80</t>
  </si>
  <si>
    <t>D001花色3-80</t>
  </si>
  <si>
    <t>X001UE3WKL</t>
  </si>
  <si>
    <t>Black</t>
  </si>
  <si>
    <t>D001USF-HuaSe3-85</t>
  </si>
  <si>
    <t>D001花色3-85</t>
  </si>
  <si>
    <t>X001UE4D8B</t>
  </si>
  <si>
    <t>Blue</t>
  </si>
  <si>
    <t>lan</t>
  </si>
  <si>
    <t>D001USF-HuaSe4-65</t>
  </si>
  <si>
    <t>D001花色4-65</t>
  </si>
  <si>
    <t>X001UE2AK9</t>
  </si>
  <si>
    <t>hs4</t>
  </si>
  <si>
    <t>Pink</t>
  </si>
  <si>
    <t>fen</t>
  </si>
  <si>
    <t>D001USF-HuaSe4-70</t>
  </si>
  <si>
    <t>D001花色4-70</t>
  </si>
  <si>
    <t>X001UDJEG3</t>
  </si>
  <si>
    <t>Purple</t>
  </si>
  <si>
    <t>zi</t>
  </si>
  <si>
    <t>D001USF-HuaSe4-75</t>
  </si>
  <si>
    <t>D001花色4-75</t>
  </si>
  <si>
    <t>X001UE2BW1</t>
  </si>
  <si>
    <t>Rose</t>
  </si>
  <si>
    <t>mei</t>
  </si>
  <si>
    <t>D001USF-HuaSe4-80</t>
  </si>
  <si>
    <t>D001花色4-80</t>
  </si>
  <si>
    <t>X001UE2D47</t>
  </si>
  <si>
    <t>Silver</t>
  </si>
  <si>
    <t>yin</t>
  </si>
  <si>
    <t>D001USF-HuaSe4-85</t>
  </si>
  <si>
    <t>D001花色4-85</t>
  </si>
  <si>
    <t>X001UE29KF</t>
  </si>
  <si>
    <t>Gold</t>
  </si>
  <si>
    <t>jin</t>
  </si>
  <si>
    <t>D001USF-HuaSe5-65</t>
  </si>
  <si>
    <t>D001花色5-65</t>
  </si>
  <si>
    <t>X001UE28O7</t>
  </si>
  <si>
    <t>hs5</t>
  </si>
  <si>
    <t>Grey</t>
  </si>
  <si>
    <t>D001USF-HuaSe5-70</t>
  </si>
  <si>
    <t>D001花色5-70</t>
  </si>
  <si>
    <t>X001UE3JS1</t>
  </si>
  <si>
    <t>Navy</t>
  </si>
  <si>
    <t>D001USF-HuaSe5-75</t>
  </si>
  <si>
    <t>D001花色5-75</t>
  </si>
  <si>
    <t>X001UE3AET</t>
  </si>
  <si>
    <t>fense</t>
  </si>
  <si>
    <t>D001USF-HuaSe5-80</t>
  </si>
  <si>
    <t>D001花色5-80</t>
  </si>
  <si>
    <t>X001UE29KZ</t>
  </si>
  <si>
    <t>zanglanse</t>
  </si>
  <si>
    <t>D001USF-HuaSe5-85</t>
  </si>
  <si>
    <t>D001花色5-85</t>
  </si>
  <si>
    <t>X001UE2D3N</t>
  </si>
  <si>
    <t>X002CRP8GB</t>
  </si>
  <si>
    <t>g1(1)</t>
  </si>
  <si>
    <t>X002CRT9TN</t>
  </si>
  <si>
    <t>D001套装1(1)-75</t>
  </si>
  <si>
    <t>X002CRT9VL</t>
  </si>
  <si>
    <t>X002CRT9T3</t>
  </si>
  <si>
    <t>D001USF-taozhuang10-65</t>
  </si>
  <si>
    <t>D001套装10-65</t>
  </si>
  <si>
    <t>X001Z5GR9X</t>
  </si>
  <si>
    <t>g10</t>
  </si>
  <si>
    <t>D001USF-taozhuang10-70</t>
  </si>
  <si>
    <t>D001套装10-70</t>
  </si>
  <si>
    <t>X001Z5K9RT</t>
  </si>
  <si>
    <t>D001USF-taozhuang10-75</t>
  </si>
  <si>
    <t>D001套装10-75</t>
  </si>
  <si>
    <t>X001Z5GR9D</t>
  </si>
  <si>
    <t>D001USF-taozhuang10-80</t>
  </si>
  <si>
    <t>D001套装10-80</t>
  </si>
  <si>
    <t>X001Z5K9SD</t>
  </si>
  <si>
    <t>D001USF-taozhuang10-85</t>
  </si>
  <si>
    <t>D001套装10-85</t>
  </si>
  <si>
    <t>X001Z5GR9N</t>
  </si>
  <si>
    <t>D001USF-taozhuang11-65</t>
  </si>
  <si>
    <t>D001套装11-65</t>
  </si>
  <si>
    <t>X001Z6C8KT</t>
  </si>
  <si>
    <t>g11</t>
  </si>
  <si>
    <t>D001USF-taozhuang11-70</t>
  </si>
  <si>
    <t>D001套装11-70</t>
  </si>
  <si>
    <t>X001Z5K9SN</t>
  </si>
  <si>
    <t>D001USF-taozhuang11-75</t>
  </si>
  <si>
    <t>D001套装11-75</t>
  </si>
  <si>
    <t>X001Z7CDFD</t>
  </si>
  <si>
    <t>D001USF-taozhuang11-80</t>
  </si>
  <si>
    <t>D001套装11-80</t>
  </si>
  <si>
    <t>X001Z7DUMN</t>
  </si>
  <si>
    <t>D001USF-taozhuang11-85</t>
  </si>
  <si>
    <t>D001套装11-85</t>
  </si>
  <si>
    <t>X001Z7EX15</t>
  </si>
  <si>
    <t>D001usf-taozhuang12-65</t>
  </si>
  <si>
    <t>D001套装12-65(New)</t>
  </si>
  <si>
    <t>X002CRR76F</t>
  </si>
  <si>
    <t>g12</t>
  </si>
  <si>
    <t>D001USF-taozhuang12-70</t>
  </si>
  <si>
    <t>D001套装12-70</t>
  </si>
  <si>
    <t>X001Z7EX1F</t>
  </si>
  <si>
    <t>D001USF-taozhuang12-75</t>
  </si>
  <si>
    <t>D001套装12-75</t>
  </si>
  <si>
    <t>X001Z5J65P</t>
  </si>
  <si>
    <t>D001USF-taozhuang12-80</t>
  </si>
  <si>
    <t>D001套装12-80</t>
  </si>
  <si>
    <t>X001Z5J7TP</t>
  </si>
  <si>
    <t>D001USF-taozhuang13-65</t>
  </si>
  <si>
    <t>D001套装13-65</t>
  </si>
  <si>
    <t>X0020DO24L</t>
  </si>
  <si>
    <t>g13</t>
  </si>
  <si>
    <t>D001usf-taozhuang13-70</t>
  </si>
  <si>
    <t>D001套装13-70</t>
  </si>
  <si>
    <t>X002EH5HQ5</t>
  </si>
  <si>
    <t>D001套装13-75</t>
  </si>
  <si>
    <t>D001套装13-80(New)</t>
  </si>
  <si>
    <t>X002CRRZSZ</t>
  </si>
  <si>
    <t>D001套装13-85</t>
  </si>
  <si>
    <t>D001USF-taozhuang14-60</t>
  </si>
  <si>
    <t>D001套装14-60</t>
  </si>
  <si>
    <t>X00237ZJJV</t>
  </si>
  <si>
    <t>g14</t>
  </si>
  <si>
    <t>D001USF-taozhuang14-65</t>
  </si>
  <si>
    <t>D001套装14-65</t>
  </si>
  <si>
    <t>X002371P67</t>
  </si>
  <si>
    <t>D001USF-taozhuang14-70</t>
  </si>
  <si>
    <t>D001套装14-70</t>
  </si>
  <si>
    <t>X0023648NF</t>
  </si>
  <si>
    <t>D001USF-taozhuang14-75</t>
  </si>
  <si>
    <t>D001套装14-75</t>
  </si>
  <si>
    <t>X00237ZEEV</t>
  </si>
  <si>
    <t>D001USF-taozhuang14-80</t>
  </si>
  <si>
    <t>D001套装14-80</t>
  </si>
  <si>
    <t>X00237ZJKF</t>
  </si>
  <si>
    <t>D001USF-taozhuang14-85</t>
  </si>
  <si>
    <t>D001套装14-85</t>
  </si>
  <si>
    <t>X00237ZEEL</t>
  </si>
  <si>
    <t>D001USF-taozhuang15-60</t>
  </si>
  <si>
    <t>D001套装15-60</t>
  </si>
  <si>
    <t>X002371P5X</t>
  </si>
  <si>
    <t>g15</t>
  </si>
  <si>
    <t>D001USF-taozhuang15-65</t>
  </si>
  <si>
    <t>D001套装15-65</t>
  </si>
  <si>
    <t>X00238USVJ</t>
  </si>
  <si>
    <t>D001USF-taozhuang15-70</t>
  </si>
  <si>
    <t>D001套装15-70</t>
  </si>
  <si>
    <t>X00237ZCEN</t>
  </si>
  <si>
    <t>D001USF-taozhuang15-75</t>
  </si>
  <si>
    <t>D001套装15-75</t>
  </si>
  <si>
    <t>X00238USVT</t>
  </si>
  <si>
    <t>D001USF-taozhuang15-80</t>
  </si>
  <si>
    <t>D001套装15-80</t>
  </si>
  <si>
    <t>X00237ZMUH</t>
  </si>
  <si>
    <t>D001USF-taozhuang15-85</t>
  </si>
  <si>
    <t>D001套装15-85</t>
  </si>
  <si>
    <t>X0023647ZJ</t>
  </si>
  <si>
    <t>D001USF-taozhuang16-60</t>
  </si>
  <si>
    <t>D001套装16-60</t>
  </si>
  <si>
    <t>X00237ZG0D</t>
  </si>
  <si>
    <t>g16</t>
  </si>
  <si>
    <t>D001USF-taozhuang16-65</t>
  </si>
  <si>
    <t>D001套装16-65</t>
  </si>
  <si>
    <t>X00237ZYZ5</t>
  </si>
  <si>
    <t>D001USF-taozhuang16-70</t>
  </si>
  <si>
    <t>D001套装16-70</t>
  </si>
  <si>
    <t>X00237ZG0N</t>
  </si>
  <si>
    <t>D001USF-taozhuang16-75</t>
  </si>
  <si>
    <t>D001套装16-75</t>
  </si>
  <si>
    <t>X00237ZMUR</t>
  </si>
  <si>
    <t>D001usf-taozhuang16-80</t>
  </si>
  <si>
    <t>D001套装16-80(New)</t>
  </si>
  <si>
    <t>X002CRRZSP</t>
  </si>
  <si>
    <t>D001USF-taozhuang16-85</t>
  </si>
  <si>
    <t>D001套装16-85</t>
  </si>
  <si>
    <t>X0023721D3</t>
  </si>
  <si>
    <t>D001USF-taozhuang17(1)-65</t>
  </si>
  <si>
    <t>D001套装17(1)-65</t>
  </si>
  <si>
    <t>X0029Y6XHP</t>
  </si>
  <si>
    <t>g17(1)</t>
  </si>
  <si>
    <t>D001USF-taozhuang17(1)-70</t>
  </si>
  <si>
    <t>D001套装17(1)-70</t>
  </si>
  <si>
    <t>X0029RD89X</t>
  </si>
  <si>
    <t>D001USF-taozhuang17(1)-75</t>
  </si>
  <si>
    <t>D001套装17(1)-75</t>
  </si>
  <si>
    <t>X0029OOSFT</t>
  </si>
  <si>
    <t>D001USF-taozhuang17(1)-80</t>
  </si>
  <si>
    <t>D001套装17(1)-80</t>
  </si>
  <si>
    <t>X0029NMK91</t>
  </si>
  <si>
    <t>D001USF-taozhuang17(1)-85</t>
  </si>
  <si>
    <t>D001套装17(1)-85</t>
  </si>
  <si>
    <t>X0029RBVZL</t>
  </si>
  <si>
    <t>D001USF-taozhuang17-60</t>
  </si>
  <si>
    <t>D001套装17-60</t>
  </si>
  <si>
    <t>X0024N8LUX</t>
  </si>
  <si>
    <t>g17</t>
  </si>
  <si>
    <t>D001USF-taozhuang18(1)-65</t>
  </si>
  <si>
    <t>D001套装18(1)-65</t>
  </si>
  <si>
    <t>X0029PLQKX</t>
  </si>
  <si>
    <t>g18(1)</t>
  </si>
  <si>
    <t>D001USF-taozhuang18(1)-70</t>
  </si>
  <si>
    <t>D001套装18(1)-70</t>
  </si>
  <si>
    <t>X0029RCX9J</t>
  </si>
  <si>
    <t>D001USF-taozhuang18(1)-75</t>
  </si>
  <si>
    <t>D001套装18(1)-75</t>
  </si>
  <si>
    <t>X0029OOSG3</t>
  </si>
  <si>
    <t>D001USF-taozhuang18(1)-80</t>
  </si>
  <si>
    <t>D001套装18(1)-80</t>
  </si>
  <si>
    <t>X0029NMK8R</t>
  </si>
  <si>
    <t>D001USF-taozhuang18(1)-85</t>
  </si>
  <si>
    <t>D001套装18(1)-85</t>
  </si>
  <si>
    <t>X0029PLQL7</t>
  </si>
  <si>
    <t>D001USF-taozhuang19-60</t>
  </si>
  <si>
    <t>D001套装19-60</t>
  </si>
  <si>
    <t>X0027R7WYR</t>
  </si>
  <si>
    <t>g19</t>
  </si>
  <si>
    <t>D001USF-taozhuang19-65</t>
  </si>
  <si>
    <t>D001套装19-65</t>
  </si>
  <si>
    <t>X0027PH6QN</t>
  </si>
  <si>
    <t>D001USF-taozhuang19-70</t>
  </si>
  <si>
    <t>D001套装19-70</t>
  </si>
  <si>
    <t>X0027TRQJB</t>
  </si>
  <si>
    <t>D001USF-taozhuang19-75</t>
  </si>
  <si>
    <t>D001套装19-75</t>
  </si>
  <si>
    <t>X0027TRM59</t>
  </si>
  <si>
    <t>D001USF-taozhuang19-80</t>
  </si>
  <si>
    <t>D001套装19-80</t>
  </si>
  <si>
    <t>X0027T1HIH</t>
  </si>
  <si>
    <t>D001USF-taozhuang19-85</t>
  </si>
  <si>
    <t>D001套装19-85</t>
  </si>
  <si>
    <t>X0027TRM4Z</t>
  </si>
  <si>
    <t>g2(1)</t>
  </si>
  <si>
    <t>X001WIPJLP</t>
  </si>
  <si>
    <t>X001WINGDD</t>
  </si>
  <si>
    <t>D001USF-taozhuang20-60</t>
  </si>
  <si>
    <t>D001套装20-60</t>
  </si>
  <si>
    <t>X0027QFWGD</t>
  </si>
  <si>
    <t>g20</t>
  </si>
  <si>
    <t>D001USF-taozhuang21-60</t>
  </si>
  <si>
    <t>D001套装21-60</t>
  </si>
  <si>
    <t>X0027T1HHX</t>
  </si>
  <si>
    <t>g21</t>
  </si>
  <si>
    <t>D001USF-taozhuang23-60</t>
  </si>
  <si>
    <t>D001套装23-60</t>
  </si>
  <si>
    <t>X0027TRQJ1</t>
  </si>
  <si>
    <t>g23</t>
  </si>
  <si>
    <t>D001USF-taozhuang23-65</t>
  </si>
  <si>
    <t>D001套装23-65</t>
  </si>
  <si>
    <t>X0027PH6R7</t>
  </si>
  <si>
    <t>D001USF-taozhuang23-70</t>
  </si>
  <si>
    <t>D001套装23-70</t>
  </si>
  <si>
    <t>X0027QFPUV</t>
  </si>
  <si>
    <t>D001USF-taozhuang23-75</t>
  </si>
  <si>
    <t>D001套装23-75</t>
  </si>
  <si>
    <t>X0027TRM5J</t>
  </si>
  <si>
    <t>D001USF-taozhuang23-80</t>
  </si>
  <si>
    <t>D001套装23-80</t>
  </si>
  <si>
    <t>X0027TS1VX</t>
  </si>
  <si>
    <t>D001USF-taozhuang23-85</t>
  </si>
  <si>
    <t>D001套装23-85</t>
  </si>
  <si>
    <t>X0027T1HH3</t>
  </si>
  <si>
    <t>D001USF-taozhuang24-60</t>
  </si>
  <si>
    <t>D001套装24-60</t>
  </si>
  <si>
    <t>X0027PH6QX</t>
  </si>
  <si>
    <t>g24</t>
  </si>
  <si>
    <t>D001USF-taozhuang24-65</t>
  </si>
  <si>
    <t>D001套装24-65</t>
  </si>
  <si>
    <t>X0027TRM4F</t>
  </si>
  <si>
    <t>D001套装24-70(New)</t>
  </si>
  <si>
    <t>D001USF-taozhuang24-75</t>
  </si>
  <si>
    <t>D001套装24-75</t>
  </si>
  <si>
    <t>X0027T1HI7</t>
  </si>
  <si>
    <t>D001USF-taozhuang24-80</t>
  </si>
  <si>
    <t>D001套装24-80</t>
  </si>
  <si>
    <t>X0027QFWFT</t>
  </si>
  <si>
    <t>D001套装24-85</t>
  </si>
  <si>
    <t>D001USF-taozhuang25-60</t>
  </si>
  <si>
    <t>D001套装25-60</t>
  </si>
  <si>
    <t>X0027QFYRZ</t>
  </si>
  <si>
    <t>g25</t>
  </si>
  <si>
    <t>D001USF-taozhuang2-65</t>
  </si>
  <si>
    <t>D001套装2-65</t>
  </si>
  <si>
    <t>X001U37Z05</t>
  </si>
  <si>
    <t>g2</t>
  </si>
  <si>
    <t>D001USF-taozhuang26-65</t>
  </si>
  <si>
    <t>D001套装26-65</t>
  </si>
  <si>
    <t>X002CRT9U7</t>
  </si>
  <si>
    <t>g26</t>
  </si>
  <si>
    <t>D001USF-taozhuang26-70</t>
  </si>
  <si>
    <t>D001套装26-70</t>
  </si>
  <si>
    <t>X002CRT9TX</t>
  </si>
  <si>
    <t>D001USF-taozhuang26-75</t>
  </si>
  <si>
    <t>D001套装26-75</t>
  </si>
  <si>
    <t>X002CRTD3F</t>
  </si>
  <si>
    <t>D001USF-taozhuang26-80</t>
  </si>
  <si>
    <t>D001套装26-80</t>
  </si>
  <si>
    <t>X002CRTD35</t>
  </si>
  <si>
    <t>D001USF-taozhuang26-85</t>
  </si>
  <si>
    <t>D001套装26-85</t>
  </si>
  <si>
    <t>X002CRT9UR</t>
  </si>
  <si>
    <t>D001USF-taozhuang2-70</t>
  </si>
  <si>
    <t>D001套装2-70</t>
  </si>
  <si>
    <t>X001U4VME9</t>
  </si>
  <si>
    <t>D001USFf-Set2-75</t>
  </si>
  <si>
    <t>D001套装2-75</t>
  </si>
  <si>
    <t>X001VQ6JK3</t>
  </si>
  <si>
    <t>D001USF-taozhuang2-80</t>
  </si>
  <si>
    <t>D001套装2-80</t>
  </si>
  <si>
    <t>X001U4BAJV</t>
  </si>
  <si>
    <t>D001USF-taozhuang2-85</t>
  </si>
  <si>
    <t>D001套装2-85</t>
  </si>
  <si>
    <t>X001U37Z0F</t>
  </si>
  <si>
    <t>D001USF-taozhuang4-65</t>
  </si>
  <si>
    <t>D001套装4-65</t>
  </si>
  <si>
    <t>X001WIWSRD</t>
  </si>
  <si>
    <t>g4</t>
  </si>
  <si>
    <t>D001USF-taozhuang4-70</t>
  </si>
  <si>
    <t>D001套装4-70</t>
  </si>
  <si>
    <t>X001WMXWBP</t>
  </si>
  <si>
    <t>D001USF-taozhuang4-75</t>
  </si>
  <si>
    <t>D001套装4-75</t>
  </si>
  <si>
    <t>X001WMXWBF</t>
  </si>
  <si>
    <t>D001USF-taozhuang4-80</t>
  </si>
  <si>
    <t>D001套装4-80</t>
  </si>
  <si>
    <t>X001WMXWB5</t>
  </si>
  <si>
    <t>D001USF-taozhuang4-85</t>
  </si>
  <si>
    <t>D001套装4-85</t>
  </si>
  <si>
    <t>X001WIPKO1</t>
  </si>
  <si>
    <t>D001USF-taozhuang6(1)-65</t>
  </si>
  <si>
    <t>D001套装6(新)-65</t>
  </si>
  <si>
    <t>X001XR5S43</t>
  </si>
  <si>
    <t>g6(1)</t>
  </si>
  <si>
    <t>D001USF-taozhuang6(1)-70</t>
  </si>
  <si>
    <t>D001套装6(新)-70</t>
  </si>
  <si>
    <t>X001XQJ6M9</t>
  </si>
  <si>
    <t>D001USF-taozhuang6(1)-75</t>
  </si>
  <si>
    <t>D001套装6(新)-75</t>
  </si>
  <si>
    <t>X001XQVJZV</t>
  </si>
  <si>
    <t>D001USF-taozhuang6(1)-80</t>
  </si>
  <si>
    <t>D001套装6(新)-80</t>
  </si>
  <si>
    <t>X001XQO3UT</t>
  </si>
  <si>
    <t>D001USF-taozhuang6(1)-85</t>
  </si>
  <si>
    <t>D001套装6(新)-85</t>
  </si>
  <si>
    <t>X001XQ7KEF</t>
  </si>
  <si>
    <t>D001USF-taozhuang7(1)-65</t>
  </si>
  <si>
    <t>D001套装7(新)-65</t>
  </si>
  <si>
    <t>X001XQVPOL</t>
  </si>
  <si>
    <t>g7(1)</t>
  </si>
  <si>
    <t>D001USF-taozhuang7(1)-70</t>
  </si>
  <si>
    <t>D001套装7(新)-70</t>
  </si>
  <si>
    <t>X001XQO3V3</t>
  </si>
  <si>
    <t>D001USF-taozhuang7(1)-75</t>
  </si>
  <si>
    <t>D001套装7(新)-75</t>
  </si>
  <si>
    <t>X001XQ7KI1</t>
  </si>
  <si>
    <t>D001USF-taozhuang7(1)-80</t>
  </si>
  <si>
    <t>D001套装7(新)-80</t>
  </si>
  <si>
    <t>X001XQO40D</t>
  </si>
  <si>
    <t>D001USF-taozhuang7(1)-85</t>
  </si>
  <si>
    <t>D001套装7(新)-85</t>
  </si>
  <si>
    <t>X001XQVKDR</t>
  </si>
  <si>
    <t>D001USF-taozhuang9-65</t>
  </si>
  <si>
    <t>D001套装9-65</t>
  </si>
  <si>
    <t>X001Z5J655</t>
  </si>
  <si>
    <t>g9</t>
  </si>
  <si>
    <t>D001USF-taozhuang9-70</t>
  </si>
  <si>
    <t>D001套装9-70</t>
  </si>
  <si>
    <t>X001Z5J7TZ</t>
  </si>
  <si>
    <t>D001USF-taozhuang9-75</t>
  </si>
  <si>
    <t>D001套装9-75</t>
  </si>
  <si>
    <t>X001Z7FFJ9</t>
  </si>
  <si>
    <t>D001USF-taozhuang9-80</t>
  </si>
  <si>
    <t>D001套装9-80</t>
  </si>
  <si>
    <t>X001Z5K9SX</t>
  </si>
  <si>
    <t>D001USF-taozhuang9-85</t>
  </si>
  <si>
    <t>D001套装9-85</t>
  </si>
  <si>
    <t>X001Z7EEO1</t>
  </si>
  <si>
    <t>D002usf-heise-65</t>
  </si>
  <si>
    <t>D002黑色-65</t>
  </si>
  <si>
    <t>X002ALITD3</t>
  </si>
  <si>
    <t>d02</t>
  </si>
  <si>
    <t>D002usf-heise-70</t>
  </si>
  <si>
    <t>D002黑色-70</t>
  </si>
  <si>
    <t>X002ANMKQD</t>
  </si>
  <si>
    <t>D002usf-heise-75</t>
  </si>
  <si>
    <t>D002黑色-75</t>
  </si>
  <si>
    <t>X002AKX5JH</t>
  </si>
  <si>
    <t>D002usf-heise-80</t>
  </si>
  <si>
    <t>D002黑色-80</t>
  </si>
  <si>
    <t>X002AMKLS3</t>
  </si>
  <si>
    <t>D002usf-huise-65</t>
  </si>
  <si>
    <t>D002灰色-65</t>
  </si>
  <si>
    <t>X002ANMKQN</t>
  </si>
  <si>
    <t>D002usf-huise-70</t>
  </si>
  <si>
    <t>D002灰色-70</t>
  </si>
  <si>
    <t>X002AMKLSD</t>
  </si>
  <si>
    <t>D002usf-huise-75</t>
  </si>
  <si>
    <t>D002灰色-75</t>
  </si>
  <si>
    <t>X002AISYTZ</t>
  </si>
  <si>
    <t>D002usf-huise-80</t>
  </si>
  <si>
    <t>D002灰色-80</t>
  </si>
  <si>
    <t>X002AMKLSN</t>
  </si>
  <si>
    <t>D002usf-jiuhongse-65</t>
  </si>
  <si>
    <t>D002酒红色-65</t>
  </si>
  <si>
    <t>X002AJR9YZ</t>
  </si>
  <si>
    <t>D002usf-jiuhongse-70</t>
  </si>
  <si>
    <t>D002酒红色-70</t>
  </si>
  <si>
    <t>X002ALITZV</t>
  </si>
  <si>
    <t>D002usf-jiuhongse-75</t>
  </si>
  <si>
    <t>D002酒红色-75</t>
  </si>
  <si>
    <t>X002ALIR0X</t>
  </si>
  <si>
    <t>D002usf-jiuhongse-80</t>
  </si>
  <si>
    <t>D002酒红色-80</t>
  </si>
  <si>
    <t>X002ALIUD7</t>
  </si>
  <si>
    <t>D002usf-zanglanse-65</t>
  </si>
  <si>
    <t>D002藏蓝色-65</t>
  </si>
  <si>
    <t>X002LVD8ZB</t>
  </si>
  <si>
    <t>D002usf-zanglanse-70</t>
  </si>
  <si>
    <t>D002藏蓝色-70</t>
  </si>
  <si>
    <t>X002LVD5O5</t>
  </si>
  <si>
    <t>D002usf-zanglanse-75</t>
  </si>
  <si>
    <t>D002藏蓝色-75</t>
  </si>
  <si>
    <t>X002LVD5OF</t>
  </si>
  <si>
    <t>D002usf-zanglanse-80</t>
  </si>
  <si>
    <t>D002藏蓝色-80</t>
  </si>
  <si>
    <t>X002LVD5P9</t>
  </si>
  <si>
    <t>D001uzsf-taozhuang12-85</t>
  </si>
  <si>
    <t>D001套装12-85</t>
  </si>
  <si>
    <t>X002QHRNBZ</t>
  </si>
  <si>
    <t>D211USF-taozhuang80-65</t>
  </si>
  <si>
    <t>D211套装80-65</t>
  </si>
  <si>
    <t>X002S2WLJR</t>
  </si>
  <si>
    <t>d21</t>
  </si>
  <si>
    <t>g80</t>
  </si>
  <si>
    <t>D211USF-taozhuang80-70</t>
  </si>
  <si>
    <t>D211套装80-70</t>
  </si>
  <si>
    <t>X002S2XUO7</t>
  </si>
  <si>
    <t>D211USF-taozhuang80-75</t>
  </si>
  <si>
    <t>D211套装80-75</t>
  </si>
  <si>
    <t>X002S2XUID</t>
  </si>
  <si>
    <t>D211USF-taozhuang80-80</t>
  </si>
  <si>
    <t>D211套装80-80</t>
  </si>
  <si>
    <t>X002S2WLFB</t>
  </si>
  <si>
    <t>D211USF-taozhuang80-85</t>
  </si>
  <si>
    <t>D211套装80-85</t>
  </si>
  <si>
    <t>X002S2XUGZ</t>
  </si>
  <si>
    <t>D211USF-taozhuang81-65</t>
  </si>
  <si>
    <t>D211套装81-65</t>
  </si>
  <si>
    <t>X002S2XUGP</t>
  </si>
  <si>
    <t>g81</t>
  </si>
  <si>
    <t>D211USF-taozhuang81-70</t>
  </si>
  <si>
    <t>D211套装81-70</t>
  </si>
  <si>
    <t>X002S2WLFV</t>
  </si>
  <si>
    <t>D211USF-taozhuang81-75</t>
  </si>
  <si>
    <t>D211套装81-75</t>
  </si>
  <si>
    <t>X002S2WLG5</t>
  </si>
  <si>
    <t>D211USF-taozhuang81-80</t>
  </si>
  <si>
    <t>D211套装81-80</t>
  </si>
  <si>
    <t>X002S2WLFL</t>
  </si>
  <si>
    <t>D211USF-taozhuang81-85</t>
  </si>
  <si>
    <t>D211套装81-85</t>
  </si>
  <si>
    <t>X002S2SDPD</t>
  </si>
  <si>
    <t>D211USF-taozhuang82-65</t>
  </si>
  <si>
    <t>D211套装82-65</t>
  </si>
  <si>
    <t>X002S2N8B7</t>
  </si>
  <si>
    <t>g82</t>
  </si>
  <si>
    <t>D211USF-taozhuang82-70</t>
  </si>
  <si>
    <t>D211套装82-70</t>
  </si>
  <si>
    <t>X002S2SDQR</t>
  </si>
  <si>
    <t>D211USF-taozhuang82-75</t>
  </si>
  <si>
    <t>D211套装82-75</t>
  </si>
  <si>
    <t>X002S2N8F3</t>
  </si>
  <si>
    <t>D211USF-taozhuang82-80</t>
  </si>
  <si>
    <t>D211套装82-80</t>
  </si>
  <si>
    <t>X002S2SDQ7</t>
  </si>
  <si>
    <t>D211USF-taozhuang82-85</t>
  </si>
  <si>
    <t>D211套装82-85</t>
  </si>
  <si>
    <t>X002S2N8AX</t>
  </si>
  <si>
    <t>D211USF-taozhuang83-65</t>
  </si>
  <si>
    <t>D211套装83-65</t>
  </si>
  <si>
    <t>X002S2SDPN</t>
  </si>
  <si>
    <t>g83</t>
  </si>
  <si>
    <t>D211USF-taozhuang83-70</t>
  </si>
  <si>
    <t>D211套装83-70</t>
  </si>
  <si>
    <t>X002S2XUJH</t>
  </si>
  <si>
    <t>D211USF-taozhuang83-75</t>
  </si>
  <si>
    <t>D211套装83-75</t>
  </si>
  <si>
    <t>X002S2SDQH</t>
  </si>
  <si>
    <t>D211USF-taozhuang83-80</t>
  </si>
  <si>
    <t>D211套装83-80</t>
  </si>
  <si>
    <t>X002S2N8DF</t>
  </si>
  <si>
    <t>D211USF-taozhuang83-85</t>
  </si>
  <si>
    <t>D211套装83-85</t>
  </si>
  <si>
    <t>X002S2SDPX</t>
  </si>
  <si>
    <t>D001USF-taozhuang25-65</t>
  </si>
  <si>
    <t>D211套装25-65</t>
  </si>
  <si>
    <t>X0027S4WLH</t>
  </si>
  <si>
    <t>D001USF-taozhuang25-70</t>
  </si>
  <si>
    <t>D211套装25-70</t>
  </si>
  <si>
    <t>X0027TRQJL</t>
  </si>
  <si>
    <t>D001USF-taozhuang25-75</t>
  </si>
  <si>
    <t>D211套装25-75</t>
  </si>
  <si>
    <t>X0027S4WMB</t>
  </si>
  <si>
    <t>D001USF-taozhuang25-80</t>
  </si>
  <si>
    <t>D211套装25-80</t>
  </si>
  <si>
    <t>X0027S4WLR</t>
  </si>
  <si>
    <t>D001USF-taozhuang25-85</t>
  </si>
  <si>
    <t>D211套装25-85</t>
  </si>
  <si>
    <t>X0027PH01T</t>
  </si>
  <si>
    <t>D001USF-taozhuang21-65</t>
  </si>
  <si>
    <t>D211套装21-65</t>
  </si>
  <si>
    <t>X0027T1HHN</t>
  </si>
  <si>
    <t>D001USF-taozhuang21-70</t>
  </si>
  <si>
    <t>D211套装21-70</t>
  </si>
  <si>
    <t>X0027QFPUL</t>
  </si>
  <si>
    <t>D001USF-taozhuang21-75</t>
  </si>
  <si>
    <t>D211套装21-75</t>
  </si>
  <si>
    <t>X0027S4WM1</t>
  </si>
  <si>
    <t>D001USF-taozhuang21-80</t>
  </si>
  <si>
    <t>D211套装21-80</t>
  </si>
  <si>
    <t>X0027T1HHD</t>
  </si>
  <si>
    <t>D001USF-taozhuang21-85</t>
  </si>
  <si>
    <t>D211套装21-85</t>
  </si>
  <si>
    <t>X0027QFPU1</t>
  </si>
  <si>
    <t>D001USF-taozhuang1-65</t>
  </si>
  <si>
    <t>D211套装1-65</t>
  </si>
  <si>
    <t>X001U37YZV</t>
  </si>
  <si>
    <t>g1</t>
  </si>
  <si>
    <t>D001USF-taozhuang1-70</t>
  </si>
  <si>
    <t>D211套装1-70</t>
  </si>
  <si>
    <t>X001U4BACD</t>
  </si>
  <si>
    <t>D001USF-taozhuang1-75</t>
  </si>
  <si>
    <t>D211套装1-75</t>
  </si>
  <si>
    <t>X001U4BAJL</t>
  </si>
  <si>
    <t>D001USF-taozhuang1-80</t>
  </si>
  <si>
    <t>D211套装1-80</t>
  </si>
  <si>
    <t>X001U4BAJB</t>
  </si>
  <si>
    <t>D001usf-taozhuang1-85</t>
  </si>
  <si>
    <t>D211套装1-85</t>
  </si>
  <si>
    <t>X003EH7XBB</t>
  </si>
  <si>
    <t>D001USF-taozhuang3(1)-65</t>
  </si>
  <si>
    <t>D211套装3-65</t>
  </si>
  <si>
    <t>X001WINGGP</t>
  </si>
  <si>
    <t>g3(1)</t>
  </si>
  <si>
    <t>D001USF-taozhuang3(1)-70</t>
  </si>
  <si>
    <t>D211套装3-70</t>
  </si>
  <si>
    <t>X001WNWIAP</t>
  </si>
  <si>
    <t>D001USF-taozhuang3(1)-75</t>
  </si>
  <si>
    <t>D211套装3-75</t>
  </si>
  <si>
    <t>X001WMX3PP</t>
  </si>
  <si>
    <t>D001USF-taozhuang3(1)-80</t>
  </si>
  <si>
    <t>D211套装3-80</t>
  </si>
  <si>
    <t>X001WM9IKT</t>
  </si>
  <si>
    <t>D001USF-taozhuang3(1)-85</t>
  </si>
  <si>
    <t>D211套装3-85</t>
  </si>
  <si>
    <t>X001WINGCT</t>
  </si>
  <si>
    <t>D001USF-taozhuang5-65</t>
  </si>
  <si>
    <t>D211套装5-65</t>
  </si>
  <si>
    <t>X001WIWSRN</t>
  </si>
  <si>
    <t>g5</t>
  </si>
  <si>
    <t>D001USF-taozhuang5-70</t>
  </si>
  <si>
    <t>D211套装5-70</t>
  </si>
  <si>
    <t>X001WIWSRX</t>
  </si>
  <si>
    <t>D001USF-taozhuang5-75</t>
  </si>
  <si>
    <t>D211套装5-75</t>
  </si>
  <si>
    <t>X001WIPKOB</t>
  </si>
  <si>
    <t>D001USF-taozhuang5-80</t>
  </si>
  <si>
    <t>D211套装5-80</t>
  </si>
  <si>
    <t>X001WM9IKJ</t>
  </si>
  <si>
    <t>D001USF-taozhuang5-85</t>
  </si>
  <si>
    <t>D211套装5-85</t>
  </si>
  <si>
    <t>X001WM9IL3</t>
  </si>
  <si>
    <t>D001USF-taozhuang20-65</t>
  </si>
  <si>
    <t>D211套装20-65</t>
  </si>
  <si>
    <t>X0027TRM4P</t>
  </si>
  <si>
    <t>D001USF-taozhuang20-70</t>
  </si>
  <si>
    <t>D211套装20-70</t>
  </si>
  <si>
    <t>X0027QFYRP</t>
  </si>
  <si>
    <t>D001USF-taozhuang20-75</t>
  </si>
  <si>
    <t>D211套装20-75</t>
  </si>
  <si>
    <t>X0027TROOD</t>
  </si>
  <si>
    <t>D001USF-taozhuang20-80</t>
  </si>
  <si>
    <t>D211套装20-80</t>
  </si>
  <si>
    <t>X0027S4Y29</t>
  </si>
  <si>
    <t>D001USF-taozhuang20-85</t>
  </si>
  <si>
    <t>D211套装20-85</t>
  </si>
  <si>
    <t>X0027TROON</t>
  </si>
  <si>
    <t>D001USF-HuaSe2-60</t>
  </si>
  <si>
    <t>D212-套装2-60</t>
  </si>
  <si>
    <t>X002XJ88QF</t>
  </si>
  <si>
    <t>D001USF-HuaSe3-60</t>
  </si>
  <si>
    <t>D212-套装3-60</t>
  </si>
  <si>
    <t>X002XJ830B</t>
  </si>
  <si>
    <t>D001USF-HuaSe4-60</t>
  </si>
  <si>
    <t>D212-套装4-60</t>
  </si>
  <si>
    <t>X002XJDHPH</t>
  </si>
  <si>
    <t>L213-set2-100</t>
  </si>
  <si>
    <t>L213套装2-100</t>
  </si>
  <si>
    <t>X0033IJD9V</t>
  </si>
  <si>
    <t>l23</t>
  </si>
  <si>
    <t>t2</t>
  </si>
  <si>
    <t>L213套装2-110</t>
  </si>
  <si>
    <t>X0033IJDAP</t>
  </si>
  <si>
    <t>L213套装2-120</t>
  </si>
  <si>
    <t>X0033IKEK3</t>
  </si>
  <si>
    <t>L213套装2-130</t>
  </si>
  <si>
    <t>X0033IKEMB</t>
  </si>
  <si>
    <t>L213套装2-140</t>
  </si>
  <si>
    <t>X0033IJDAZ</t>
  </si>
  <si>
    <t>K214-taozhuang1-65</t>
  </si>
  <si>
    <t>K214套装1-65</t>
  </si>
  <si>
    <t>X0033KU63V</t>
  </si>
  <si>
    <t>k24</t>
  </si>
  <si>
    <t>t1</t>
  </si>
  <si>
    <t>K214-taozhuang1-70</t>
  </si>
  <si>
    <t>K214套装1-70</t>
  </si>
  <si>
    <t>X0033KZSGV</t>
  </si>
  <si>
    <t>K214-taozhuang1-75</t>
  </si>
  <si>
    <t>K214套装1-75</t>
  </si>
  <si>
    <t>X0033KY7QN</t>
  </si>
  <si>
    <t>K214-taozhuang1-80</t>
  </si>
  <si>
    <t>K214套装1-80</t>
  </si>
  <si>
    <t>X0033KU63B</t>
  </si>
  <si>
    <t>K214-taozhuang1-85</t>
  </si>
  <si>
    <t>K214套装1-85</t>
  </si>
  <si>
    <t>X0033KZSGL</t>
  </si>
  <si>
    <t>R221套装1-110</t>
  </si>
  <si>
    <t>X0034ONLK1</t>
  </si>
  <si>
    <t>r21</t>
  </si>
  <si>
    <t>R221套装1-120</t>
  </si>
  <si>
    <t>X0034ONLJ7</t>
  </si>
  <si>
    <t>R221套装1-130</t>
  </si>
  <si>
    <t>X0034ORS0F</t>
  </si>
  <si>
    <t>R221套装1-140</t>
  </si>
  <si>
    <t>X0034OOZ9R</t>
  </si>
  <si>
    <t>R221套装1-150</t>
  </si>
  <si>
    <t>R221USF-set2-110</t>
  </si>
  <si>
    <t>R221套装2-110</t>
  </si>
  <si>
    <t>X0034ORS23</t>
  </si>
  <si>
    <t>R221USF-set2-120</t>
  </si>
  <si>
    <t>R221套装2-120</t>
  </si>
  <si>
    <t>X0034OJCQX</t>
  </si>
  <si>
    <t>R221USF-set2-130</t>
  </si>
  <si>
    <t>R221套装2-130</t>
  </si>
  <si>
    <t>X0034ORS0P</t>
  </si>
  <si>
    <t>R221USF-set2-140</t>
  </si>
  <si>
    <t>R221套装2-140</t>
  </si>
  <si>
    <t>X0034OS06L</t>
  </si>
  <si>
    <t>R221USF-set2-150</t>
  </si>
  <si>
    <t>R221套装2-150</t>
  </si>
  <si>
    <t>X0034OS1UB</t>
  </si>
  <si>
    <t>R221USF-set3-110</t>
  </si>
  <si>
    <t>R221套装3-110</t>
  </si>
  <si>
    <t>X0034ONLIX</t>
  </si>
  <si>
    <t>t3</t>
  </si>
  <si>
    <t>R221USF-set3-120</t>
  </si>
  <si>
    <t>R221套装3-120</t>
  </si>
  <si>
    <t>X0034ORRZL</t>
  </si>
  <si>
    <t>R221USF-set3-130</t>
  </si>
  <si>
    <t>R221套装3-130</t>
  </si>
  <si>
    <t>X0034ONLJH</t>
  </si>
  <si>
    <t>R221USF-set3-140</t>
  </si>
  <si>
    <t>R221套装3-140</t>
  </si>
  <si>
    <t>X0034OS84P</t>
  </si>
  <si>
    <t>R221USF-set3-150</t>
  </si>
  <si>
    <t>R221套装3-150</t>
  </si>
  <si>
    <t>X0034OS1SX</t>
  </si>
  <si>
    <t>R221USF-set4-110</t>
  </si>
  <si>
    <t>R221套装4-110</t>
  </si>
  <si>
    <t>X0034OJCPJ</t>
  </si>
  <si>
    <t>t4</t>
  </si>
  <si>
    <t>R221USF-set4-120</t>
  </si>
  <si>
    <t>R221套装4-120</t>
  </si>
  <si>
    <t>X0034OS1W9</t>
  </si>
  <si>
    <t>R221USF-set4-130</t>
  </si>
  <si>
    <t>R221套装4-130</t>
  </si>
  <si>
    <t>X0034OJCS1</t>
  </si>
  <si>
    <t>R221USF-set4-140</t>
  </si>
  <si>
    <t>R221套装4-140</t>
  </si>
  <si>
    <t>X0034OS87H</t>
  </si>
  <si>
    <t>R221USF-set4-150</t>
  </si>
  <si>
    <t>R221套装4-150</t>
  </si>
  <si>
    <t>X0034ONLIN</t>
  </si>
  <si>
    <t>R221USF-set5-110</t>
  </si>
  <si>
    <t>R221套装5-110</t>
  </si>
  <si>
    <t>X0034ONLID</t>
  </si>
  <si>
    <t>t5</t>
  </si>
  <si>
    <t>R221USF-set5-120</t>
  </si>
  <si>
    <t>R221套装5-120</t>
  </si>
  <si>
    <t>X0034OIT9T</t>
  </si>
  <si>
    <t>R221USF-set5-130</t>
  </si>
  <si>
    <t>R221套装5-130</t>
  </si>
  <si>
    <t>X0034OS1TH</t>
  </si>
  <si>
    <t>R221USF-set5-140</t>
  </si>
  <si>
    <t>R221套装5-140</t>
  </si>
  <si>
    <t>X0034OP1LN</t>
  </si>
  <si>
    <t>R221USF-set5-150</t>
  </si>
  <si>
    <t>R221套装5-150</t>
  </si>
  <si>
    <t>X0034OIT7L</t>
  </si>
  <si>
    <t>R221USF-set6-110</t>
  </si>
  <si>
    <t>R221套装6-110</t>
  </si>
  <si>
    <t>X0034ORS0Z</t>
  </si>
  <si>
    <t>t6</t>
  </si>
  <si>
    <t>R221USF-set6-120</t>
  </si>
  <si>
    <t>R221套装6-120</t>
  </si>
  <si>
    <t>X0034OV5PT</t>
  </si>
  <si>
    <t>R221USF-set6-130</t>
  </si>
  <si>
    <t>R221套装6-130</t>
  </si>
  <si>
    <t>X0034ORS2N</t>
  </si>
  <si>
    <t>R221USF-set6-140</t>
  </si>
  <si>
    <t>R221套装6-140</t>
  </si>
  <si>
    <t>X0034OS06V</t>
  </si>
  <si>
    <t>R221USF-set6-150</t>
  </si>
  <si>
    <t>R221套装6-150</t>
  </si>
  <si>
    <t>X0034OOT0H</t>
  </si>
  <si>
    <t>R221(单)黑色-110</t>
  </si>
  <si>
    <t>X0035RNUXZ</t>
  </si>
  <si>
    <t>R221(单)黑色-120</t>
  </si>
  <si>
    <t>R221(单)黑色-130</t>
  </si>
  <si>
    <t>R221(单)黑色-140</t>
  </si>
  <si>
    <t>X0035RQG7R</t>
  </si>
  <si>
    <t>R221(单)黑色-150</t>
  </si>
  <si>
    <t>X0035RNV3T</t>
  </si>
  <si>
    <t>R221DUSF-Blue-110</t>
  </si>
  <si>
    <t>R221(单)蓝色-110</t>
  </si>
  <si>
    <t>X0035ROD3L</t>
  </si>
  <si>
    <t>R221DUSF-Blue-120</t>
  </si>
  <si>
    <t>R221(单)蓝色-120</t>
  </si>
  <si>
    <t>X0035RNUYJ</t>
  </si>
  <si>
    <t>R221DUSF-Blue-130</t>
  </si>
  <si>
    <t>R221(单)蓝色-130</t>
  </si>
  <si>
    <t>X0035RQG81</t>
  </si>
  <si>
    <t>R221DUSF-Blue-140</t>
  </si>
  <si>
    <t>R221(单)蓝色-140</t>
  </si>
  <si>
    <t>X0035RFL19</t>
  </si>
  <si>
    <t>R221DUSF-Blue-150</t>
  </si>
  <si>
    <t>R221(单)蓝色-150</t>
  </si>
  <si>
    <t>X0035RQGBD</t>
  </si>
  <si>
    <t>R221(单)粉色-110</t>
  </si>
  <si>
    <t>R221(单)粉色-120</t>
  </si>
  <si>
    <t>R221(单)粉色-130</t>
  </si>
  <si>
    <t>R221DUSF-Pink-140</t>
  </si>
  <si>
    <t>R221(单)粉色-140</t>
  </si>
  <si>
    <t>X0035RQG6N</t>
  </si>
  <si>
    <t>R221DUSF-Pink-150</t>
  </si>
  <si>
    <t>R221(单)粉色-150</t>
  </si>
  <si>
    <t>X0035RQG8V</t>
  </si>
  <si>
    <t>R221(单)紫色-110</t>
  </si>
  <si>
    <t>R221(单)紫色-120</t>
  </si>
  <si>
    <t>R221(单)紫色-130</t>
  </si>
  <si>
    <t>R221(单)紫色-140</t>
  </si>
  <si>
    <t>R221DUSF-Purple-150</t>
  </si>
  <si>
    <t>R221(单)紫色-150</t>
  </si>
  <si>
    <t>X0035RQGB3</t>
  </si>
  <si>
    <t>R221DUSF-Rose-110</t>
  </si>
  <si>
    <t>R221(单)玫红-110</t>
  </si>
  <si>
    <t>X0035RNV07</t>
  </si>
  <si>
    <t>R221DUSF-Rose-120</t>
  </si>
  <si>
    <t>R221(单)玫红-120</t>
  </si>
  <si>
    <t>X0035RFL2X</t>
  </si>
  <si>
    <t>R221DUSF-Rose-130</t>
  </si>
  <si>
    <t>R221(单)玫红-130</t>
  </si>
  <si>
    <t>X0035RQH7L</t>
  </si>
  <si>
    <t>R221(单)玫红-140</t>
  </si>
  <si>
    <t>R221(单)玫红-150</t>
  </si>
  <si>
    <t>R221DUSF-Silver-110</t>
  </si>
  <si>
    <t>R221(单)银色-110</t>
  </si>
  <si>
    <t>X0035RQG6D</t>
  </si>
  <si>
    <t>R221DUSF-Silver-120</t>
  </si>
  <si>
    <t>R221(单)银色-120</t>
  </si>
  <si>
    <t>X0035RFL0F</t>
  </si>
  <si>
    <t>R221DUSF-Silver-130</t>
  </si>
  <si>
    <t>R221(单)银色-130</t>
  </si>
  <si>
    <t>X0035RQG9F</t>
  </si>
  <si>
    <t>R221DUSF-Silver-140</t>
  </si>
  <si>
    <t>R221(单)银色-140</t>
  </si>
  <si>
    <t>X0035ROD13</t>
  </si>
  <si>
    <t>R221DUSF-Silver-150</t>
  </si>
  <si>
    <t>R221(单)银色-150</t>
  </si>
  <si>
    <t>X0035RFL2D</t>
  </si>
  <si>
    <t>L213USF-set1-100</t>
  </si>
  <si>
    <t>L213USF套装1-100</t>
  </si>
  <si>
    <t>X0036TF8C3</t>
  </si>
  <si>
    <t>l23f</t>
  </si>
  <si>
    <t>L213USF套装1-110</t>
  </si>
  <si>
    <t>L213USF套装1-120</t>
  </si>
  <si>
    <t>L213USF套装1-130</t>
  </si>
  <si>
    <t>L213USF套装1-140</t>
  </si>
  <si>
    <t>L213usf-set3-100</t>
  </si>
  <si>
    <t>L213usf套装3-100</t>
  </si>
  <si>
    <t>X003740OYJ</t>
  </si>
  <si>
    <t>L213usf套装3-110</t>
  </si>
  <si>
    <t>L213usf套装3-120</t>
  </si>
  <si>
    <t>L213usf套装3-130</t>
  </si>
  <si>
    <t>L213usf套装3-140</t>
  </si>
  <si>
    <t>L213USF-set4-100</t>
  </si>
  <si>
    <t>L213USF套装4-100</t>
  </si>
  <si>
    <t>X0036TF8CN</t>
  </si>
  <si>
    <t>L213USF-set4-110</t>
  </si>
  <si>
    <t>L213USF套装4-110</t>
  </si>
  <si>
    <t>X0036TCF8D</t>
  </si>
  <si>
    <t>L213USF-set4-120</t>
  </si>
  <si>
    <t>L213USF套装4-120</t>
  </si>
  <si>
    <t>X0036T6BBP</t>
  </si>
  <si>
    <t>L213USF-set4-130</t>
  </si>
  <si>
    <t>L213USF套装4-130</t>
  </si>
  <si>
    <t>X0036TCF47</t>
  </si>
  <si>
    <t>L213USF-set4-140</t>
  </si>
  <si>
    <t>L213USF套装4-140</t>
  </si>
  <si>
    <t>X0036T3UZF</t>
  </si>
  <si>
    <t>L213USF-set5-100</t>
  </si>
  <si>
    <t>L213USF套装5-100</t>
  </si>
  <si>
    <t>X0035T75R5</t>
  </si>
  <si>
    <t>L213USF套装5-110</t>
  </si>
  <si>
    <t>L213USF套装5-120</t>
  </si>
  <si>
    <t>L213USF套装5-130</t>
  </si>
  <si>
    <t>L213USF套装5-140</t>
  </si>
  <si>
    <t>L213USF-set6-100</t>
  </si>
  <si>
    <t>L213USF套装6-100</t>
  </si>
  <si>
    <t>X0036T3UWN</t>
  </si>
  <si>
    <t>L213USF套装6-110</t>
  </si>
  <si>
    <t>L213USF套装6-120</t>
  </si>
  <si>
    <t>L213USF套装6-130</t>
  </si>
  <si>
    <t>L213USF套装6-140</t>
  </si>
  <si>
    <t>L213USF-set7-100</t>
  </si>
  <si>
    <t>L213USF套装7-100</t>
  </si>
  <si>
    <t>X0037934IR</t>
  </si>
  <si>
    <t>t7</t>
  </si>
  <si>
    <t>L213USF-set7-110</t>
  </si>
  <si>
    <t>L213USF套装7-110</t>
  </si>
  <si>
    <t>X0037934MN</t>
  </si>
  <si>
    <t>L213USF-set7-120</t>
  </si>
  <si>
    <t>L213USF套装7-120</t>
  </si>
  <si>
    <t>X0037934JL</t>
  </si>
  <si>
    <t>L213USF-set7-130</t>
  </si>
  <si>
    <t>L213USF套装7-130</t>
  </si>
  <si>
    <t>X00378Y0R7</t>
  </si>
  <si>
    <t>L213USF-set7-140</t>
  </si>
  <si>
    <t>L213USF套装7-140</t>
  </si>
  <si>
    <t>X003791ELB</t>
  </si>
  <si>
    <t>L213USF-set8-100</t>
  </si>
  <si>
    <t>L213USF套装8-100</t>
  </si>
  <si>
    <t>X00378Y0T5</t>
  </si>
  <si>
    <t>t8</t>
  </si>
  <si>
    <t>L213USF-set8-110</t>
  </si>
  <si>
    <t>L213USF套装8-110</t>
  </si>
  <si>
    <t>X00378XYZ1</t>
  </si>
  <si>
    <t>L213USF-set8-120</t>
  </si>
  <si>
    <t>L213USF套装8-120</t>
  </si>
  <si>
    <t>X00378XZ0F</t>
  </si>
  <si>
    <t>L213USF-set8-130</t>
  </si>
  <si>
    <t>L213USF套装8-130</t>
  </si>
  <si>
    <t>X0037934KF</t>
  </si>
  <si>
    <t>L213USF-set8-140</t>
  </si>
  <si>
    <t>L213USF套装8-140</t>
  </si>
  <si>
    <t>X003791EMF</t>
  </si>
  <si>
    <t>S222USF-set3-110</t>
  </si>
  <si>
    <t>S222USF套装3-110</t>
  </si>
  <si>
    <t>X0037Y7W8P</t>
  </si>
  <si>
    <t>s22</t>
  </si>
  <si>
    <t>S222USF-set3-120</t>
  </si>
  <si>
    <t>S222USF套装3-120</t>
  </si>
  <si>
    <t>X0037Y2K8R</t>
  </si>
  <si>
    <t>S222USF-set3-130</t>
  </si>
  <si>
    <t>S222USF套装3-130</t>
  </si>
  <si>
    <t>X0037Y2K87</t>
  </si>
  <si>
    <t>S222USF-set3-140</t>
  </si>
  <si>
    <t>S222USF套装3-140</t>
  </si>
  <si>
    <t>X0037XRF1Z</t>
  </si>
  <si>
    <t>S222USF-set5-110</t>
  </si>
  <si>
    <t>S222USF套装5-110</t>
  </si>
  <si>
    <t>X0037XRF29</t>
  </si>
  <si>
    <t>S222USF-set5-120</t>
  </si>
  <si>
    <t>S222USF套装5-120</t>
  </si>
  <si>
    <t>X0037XRC2R</t>
  </si>
  <si>
    <t>S222USF-set5-130</t>
  </si>
  <si>
    <t>S222USF套装5-130</t>
  </si>
  <si>
    <t>X0037Y7W9J</t>
  </si>
  <si>
    <t>S222USF-set5-140</t>
  </si>
  <si>
    <t>S222USF套装5-140</t>
  </si>
  <si>
    <t>X0037XRC0T</t>
  </si>
  <si>
    <t>S222USF-set6-110</t>
  </si>
  <si>
    <t>S222USF套装6-110</t>
  </si>
  <si>
    <t>X0037Y7W7L</t>
  </si>
  <si>
    <t>S222USF-set6-120</t>
  </si>
  <si>
    <t>S222USF套装6-120</t>
  </si>
  <si>
    <t>X0037XRC1X</t>
  </si>
  <si>
    <t>S222USF-set6-130</t>
  </si>
  <si>
    <t>S222USF套装6-130</t>
  </si>
  <si>
    <t>X0037Y2K5Z</t>
  </si>
  <si>
    <t>S222USF-set6-140</t>
  </si>
  <si>
    <t>S222USF套装6-140</t>
  </si>
  <si>
    <t>X0037XRF3N</t>
  </si>
  <si>
    <t>R221DUSF-Gold-110</t>
  </si>
  <si>
    <t>R221(单)金色-110</t>
  </si>
  <si>
    <t>X0038SBC9F</t>
  </si>
  <si>
    <t>R221DUSF-Gold-120</t>
  </si>
  <si>
    <t>R221(单)金色-120</t>
  </si>
  <si>
    <t>X0038SDRJN</t>
  </si>
  <si>
    <t>R221DUSF-Gold-130</t>
  </si>
  <si>
    <t>R221(单)金色-130</t>
  </si>
  <si>
    <t>X0038S9K2L</t>
  </si>
  <si>
    <t>R221DUSF-Gold-140</t>
  </si>
  <si>
    <t>R221(单)金色-140</t>
  </si>
  <si>
    <t>X0038SBC6N</t>
  </si>
  <si>
    <t>R221DUSF-Gold-150</t>
  </si>
  <si>
    <t>R221(单)金色-150</t>
  </si>
  <si>
    <t>X0038SF06V</t>
  </si>
  <si>
    <t>R221DUSF-Black-S</t>
  </si>
  <si>
    <t>R221(单)黑色-S</t>
  </si>
  <si>
    <t>X0038SRBLN</t>
  </si>
  <si>
    <t>R221DUSF-Black-M</t>
  </si>
  <si>
    <t>R221(单)黑色-M</t>
  </si>
  <si>
    <t>X0038SLPFL</t>
  </si>
  <si>
    <t>R221DUSF-Black-L</t>
  </si>
  <si>
    <t>R221(单)黑色-L</t>
  </si>
  <si>
    <t>X0038SLPID</t>
  </si>
  <si>
    <t>R221DUSF-Purple-L</t>
  </si>
  <si>
    <t>R221(单)紫色-S</t>
  </si>
  <si>
    <t>X0039HN79X</t>
  </si>
  <si>
    <t>R221DUSF-Purple-M</t>
  </si>
  <si>
    <t>R221(单)紫色-M</t>
  </si>
  <si>
    <t>X0039HG8P3</t>
  </si>
  <si>
    <t>R221DUSF-Purple-S</t>
  </si>
  <si>
    <t>R221(单)紫色-L</t>
  </si>
  <si>
    <t>X0039HG8OJ</t>
  </si>
  <si>
    <t>D001USF-taozhuang1(2)-65</t>
  </si>
  <si>
    <t>D001套装1(2)-65</t>
  </si>
  <si>
    <t>X003BOZ8PF</t>
  </si>
  <si>
    <t>g1(2)</t>
  </si>
  <si>
    <t>D001套装1(2)-70</t>
  </si>
  <si>
    <t>D001套装1(2)-75</t>
  </si>
  <si>
    <t>D001套装1(2)-80</t>
  </si>
  <si>
    <t>D001套装1(2)-85</t>
  </si>
  <si>
    <t>D001套装1(3)-65</t>
  </si>
  <si>
    <t>g1(3)</t>
  </si>
  <si>
    <t>D001套装1(3)-70</t>
  </si>
  <si>
    <t>D001套装1(3)-75</t>
  </si>
  <si>
    <t>D001套装1(3)-80</t>
  </si>
  <si>
    <t>D001套装1(3)-85</t>
  </si>
  <si>
    <t>Y224套装1-110</t>
  </si>
  <si>
    <t>Y24</t>
  </si>
  <si>
    <t>Y224USF-set1-120</t>
  </si>
  <si>
    <t>Y224套装1-120</t>
  </si>
  <si>
    <t>X003CAYK9X</t>
  </si>
  <si>
    <t>Y224USF-set1-130</t>
  </si>
  <si>
    <t>Y224套装1-130</t>
  </si>
  <si>
    <t>X003CAUOCF</t>
  </si>
  <si>
    <t>Y224套装1-140</t>
  </si>
  <si>
    <t>Y224套装2-110</t>
  </si>
  <si>
    <t>Y224USF-set2-120</t>
  </si>
  <si>
    <t>Y224套装2-120</t>
  </si>
  <si>
    <t>X003CAYK9D</t>
  </si>
  <si>
    <t>Y224套装2-130</t>
  </si>
  <si>
    <t>Y224套装2-140</t>
  </si>
  <si>
    <t>Y224套装3-110</t>
  </si>
  <si>
    <t>Y224套装3-120</t>
  </si>
  <si>
    <t>Y224套装3-130</t>
  </si>
  <si>
    <t>Y224USF-set3-140</t>
  </si>
  <si>
    <t>Y224套装3-140</t>
  </si>
  <si>
    <t>X003CAYKA7</t>
  </si>
  <si>
    <t>Y224套装4-110</t>
  </si>
  <si>
    <t>Y224套装4-120</t>
  </si>
  <si>
    <t>Y224套装4-130</t>
  </si>
  <si>
    <t>Y224USF-set4-140</t>
  </si>
  <si>
    <t>Y224套装4-140</t>
  </si>
  <si>
    <t>X003CAYMQJ</t>
  </si>
  <si>
    <t>Y224USF-set5-110</t>
  </si>
  <si>
    <t>Y224套装5-110</t>
  </si>
  <si>
    <t>X003CAYK9N</t>
  </si>
  <si>
    <t>Y224USF-set5-120</t>
  </si>
  <si>
    <t>Y224套装5-120</t>
  </si>
  <si>
    <t>X003CAYMP5</t>
  </si>
  <si>
    <t>Y224USF-set5-130</t>
  </si>
  <si>
    <t>Y224套装5-130</t>
  </si>
  <si>
    <t>X003CAUL69</t>
  </si>
  <si>
    <t>Y224套装5-140</t>
  </si>
  <si>
    <t>R221套装7-110</t>
  </si>
  <si>
    <t>R221套装7-120</t>
  </si>
  <si>
    <t>R221套装7-130</t>
  </si>
  <si>
    <t>X003D3C9IN</t>
  </si>
  <si>
    <t>R221套装7-140</t>
  </si>
  <si>
    <t>X003D37NJX</t>
  </si>
  <si>
    <t>R221套装7-150</t>
  </si>
  <si>
    <t>X003D3IFHR</t>
  </si>
  <si>
    <t>D228USF-Black-65</t>
  </si>
  <si>
    <t>D228黑色-65</t>
  </si>
  <si>
    <t>X003D6TW35</t>
  </si>
  <si>
    <t>d28</t>
  </si>
  <si>
    <t>D228USF-Black-70</t>
  </si>
  <si>
    <t>D228黑色-70</t>
  </si>
  <si>
    <t>X003D6TW3Z</t>
  </si>
  <si>
    <t>D228USF-Black-75</t>
  </si>
  <si>
    <t>D228黑色-75</t>
  </si>
  <si>
    <t>X003D71GZ1</t>
  </si>
  <si>
    <t>D228USF-Black-80</t>
  </si>
  <si>
    <t>D228黑色-80</t>
  </si>
  <si>
    <t>X003D71R9B</t>
  </si>
  <si>
    <t>D228USF-Black-85</t>
  </si>
  <si>
    <t>D228黑色-85</t>
  </si>
  <si>
    <t>X003D6TW3F</t>
  </si>
  <si>
    <t>D228USF-Grey-65</t>
  </si>
  <si>
    <t>D228灰色-65</t>
  </si>
  <si>
    <t>X003D6TW2L</t>
  </si>
  <si>
    <t>D228USF-Grey-70</t>
  </si>
  <si>
    <t>D228灰色-70</t>
  </si>
  <si>
    <t>X003D71R73</t>
  </si>
  <si>
    <t>D228USF-Grey-75</t>
  </si>
  <si>
    <t>D228灰色-75</t>
  </si>
  <si>
    <t>X003D71R87</t>
  </si>
  <si>
    <t>D228USF-Grey-80</t>
  </si>
  <si>
    <t>D228灰色-80</t>
  </si>
  <si>
    <t>X003D6TW1R</t>
  </si>
  <si>
    <t>D228USF-Grey-85</t>
  </si>
  <si>
    <t>D228灰色-85</t>
  </si>
  <si>
    <t>X003D71GXN</t>
  </si>
  <si>
    <t>D228USF-Navy-65</t>
  </si>
  <si>
    <t>D228藏蓝-65</t>
  </si>
  <si>
    <t>X003D71GYR</t>
  </si>
  <si>
    <t>D228USF-Navy-70</t>
  </si>
  <si>
    <t>D228藏蓝-70</t>
  </si>
  <si>
    <t>X003D6WGD3</t>
  </si>
  <si>
    <t>D228USF-Navy-75</t>
  </si>
  <si>
    <t>D228藏蓝-75</t>
  </si>
  <si>
    <t>X003D6WGBZ</t>
  </si>
  <si>
    <t>D228USF-Navy-80</t>
  </si>
  <si>
    <t>D228藏蓝-80</t>
  </si>
  <si>
    <t>X003D6WGCT</t>
  </si>
  <si>
    <t>D228USF-Navy-85</t>
  </si>
  <si>
    <t>D228藏蓝-85</t>
  </si>
  <si>
    <t>X003D6WGC9</t>
  </si>
  <si>
    <t>D228USF-Pink-65</t>
  </si>
  <si>
    <t>D228粉色-65</t>
  </si>
  <si>
    <t>X003D6WGBF</t>
  </si>
  <si>
    <t>D228USF-Pink-70</t>
  </si>
  <si>
    <t>D228粉色-70</t>
  </si>
  <si>
    <t>X003D71R91</t>
  </si>
  <si>
    <t>D228USF-Pink-75</t>
  </si>
  <si>
    <t>D228粉色-75</t>
  </si>
  <si>
    <t>X003D71GY7</t>
  </si>
  <si>
    <t>D228USF-Pink-80</t>
  </si>
  <si>
    <t>D228粉色-80</t>
  </si>
  <si>
    <t>X003D71GZV</t>
  </si>
  <si>
    <t>D228USF-Pink-85</t>
  </si>
  <si>
    <t>D228粉色-85</t>
  </si>
  <si>
    <t>X003D71R7N</t>
  </si>
  <si>
    <t>D001USF-taozhuang27-65</t>
  </si>
  <si>
    <t>D001套装27-65</t>
  </si>
  <si>
    <t>X003DWG309</t>
  </si>
  <si>
    <t>g27</t>
  </si>
  <si>
    <t>D001USF-taozhuang27-70</t>
  </si>
  <si>
    <t>D001套装27-70</t>
  </si>
  <si>
    <t>X003DWF0ML</t>
  </si>
  <si>
    <t>D001USF-taozhuang27-75</t>
  </si>
  <si>
    <t>D001套装27-75</t>
  </si>
  <si>
    <t>X003DWG331</t>
  </si>
  <si>
    <t>D001USF-taozhuang27-80</t>
  </si>
  <si>
    <t>D001套装27-80</t>
  </si>
  <si>
    <t>X003DW7UE7</t>
  </si>
  <si>
    <t>D001USF-taozhuang27-85</t>
  </si>
  <si>
    <t>D001套装27-85</t>
  </si>
  <si>
    <t>X003DW7UGZ</t>
  </si>
  <si>
    <t>D001USF-taozhuang28-65</t>
  </si>
  <si>
    <t>D001套装28-65</t>
  </si>
  <si>
    <t>X003DWG2PP</t>
  </si>
  <si>
    <t>g28</t>
  </si>
  <si>
    <t>D001USF-taozhuang28-70</t>
  </si>
  <si>
    <t>D001套装28-70</t>
  </si>
  <si>
    <t>X003DWG2OL</t>
  </si>
  <si>
    <t>D001USF-taozhuang28-75</t>
  </si>
  <si>
    <t>D001套装28-75</t>
  </si>
  <si>
    <t>X003DWF0T9</t>
  </si>
  <si>
    <t>D001USF-taozhuang28-80</t>
  </si>
  <si>
    <t>D001套装28-80</t>
  </si>
  <si>
    <t>X003DWG2RX</t>
  </si>
  <si>
    <t>D001USF-taozhuang28-85</t>
  </si>
  <si>
    <t>D001套装28-85</t>
  </si>
  <si>
    <t>X003DW7UDD</t>
  </si>
  <si>
    <t>D001USF-taozhuang29-65</t>
  </si>
  <si>
    <t>D001套装29-65</t>
  </si>
  <si>
    <t>X003DWF0KN</t>
  </si>
  <si>
    <t>g29</t>
  </si>
  <si>
    <t>D001USF-taozhuang29-70</t>
  </si>
  <si>
    <t>D001套装29-70</t>
  </si>
  <si>
    <t>X003DWF0RB</t>
  </si>
  <si>
    <t>D001USF-taozhuang29-75</t>
  </si>
  <si>
    <t>D001套装29-75</t>
  </si>
  <si>
    <t>X003DWF111</t>
  </si>
  <si>
    <t>D001USF-taozhuang29-80</t>
  </si>
  <si>
    <t>D001套装29-80</t>
  </si>
  <si>
    <t>X003DWDPH3</t>
  </si>
  <si>
    <t>D001USF-taozhuang29-85</t>
  </si>
  <si>
    <t>D001套装29-85</t>
  </si>
  <si>
    <t>X003DWDP4B</t>
  </si>
  <si>
    <t>D001USF-taozhuang30-65</t>
  </si>
  <si>
    <t>D001套装30-65</t>
  </si>
  <si>
    <t>X003DWG2YL</t>
  </si>
  <si>
    <t>g30</t>
  </si>
  <si>
    <t>D001USF-taozhuang30-70</t>
  </si>
  <si>
    <t>D001套装30-70</t>
  </si>
  <si>
    <t>X003DWDP3H</t>
  </si>
  <si>
    <t>D001USF-taozhuang30-75</t>
  </si>
  <si>
    <t>D001套装30-75</t>
  </si>
  <si>
    <t>X003DWDP8H</t>
  </si>
  <si>
    <t>D001USF-taozhuang30-80</t>
  </si>
  <si>
    <t>D001套装30-80</t>
  </si>
  <si>
    <t>X003DW7UKV</t>
  </si>
  <si>
    <t>D001USF-taozhuang30-85</t>
  </si>
  <si>
    <t>D001套装30-85</t>
  </si>
  <si>
    <t>X003DWDP23</t>
  </si>
  <si>
    <t>D003usf-fense-65</t>
  </si>
  <si>
    <t>D003粉色-65</t>
  </si>
  <si>
    <t>X003E5ZJMD</t>
  </si>
  <si>
    <t>d03</t>
  </si>
  <si>
    <t>D003usf-fense-70</t>
  </si>
  <si>
    <t>D003粉色-70</t>
  </si>
  <si>
    <t>X003E67RW7</t>
  </si>
  <si>
    <t>D003usf-fense-75</t>
  </si>
  <si>
    <t>D003粉色-75</t>
  </si>
  <si>
    <t>X003E5VNX7</t>
  </si>
  <si>
    <t>D003usf-fense-80</t>
  </si>
  <si>
    <t>D003粉色-80</t>
  </si>
  <si>
    <t>X003E67AXD</t>
  </si>
  <si>
    <t>D003usf-fense-85</t>
  </si>
  <si>
    <t>D003粉色-85</t>
  </si>
  <si>
    <t>X003E67S3Z</t>
  </si>
  <si>
    <t>D003usf-heise-65</t>
  </si>
  <si>
    <t>D003黑色-65</t>
  </si>
  <si>
    <t>X003E67RVX</t>
  </si>
  <si>
    <t>D003usf-heise-70</t>
  </si>
  <si>
    <t>D003黑色-70</t>
  </si>
  <si>
    <t>X003E67RTZ</t>
  </si>
  <si>
    <t>D003usf-heise-75</t>
  </si>
  <si>
    <t>D003黑色-75</t>
  </si>
  <si>
    <t>X003E67SLR</t>
  </si>
  <si>
    <t>D003usf-heise-80</t>
  </si>
  <si>
    <t>D003黑色-80</t>
  </si>
  <si>
    <t>X003E67B55</t>
  </si>
  <si>
    <t>D003usf-heise-85</t>
  </si>
  <si>
    <t>D003黑色-85</t>
  </si>
  <si>
    <t>X003E67B7D</t>
  </si>
  <si>
    <t>D003usf-huise-65</t>
  </si>
  <si>
    <t>D003灰色-65</t>
  </si>
  <si>
    <t>X003E5ZJK5</t>
  </si>
  <si>
    <t>D003usf-huise-70</t>
  </si>
  <si>
    <t>D003灰色-70</t>
  </si>
  <si>
    <t>X003E5ZJO1</t>
  </si>
  <si>
    <t>D003usf-huise-75</t>
  </si>
  <si>
    <t>D003灰色-75</t>
  </si>
  <si>
    <t>X003E67AV5</t>
  </si>
  <si>
    <t>D003usf-huise-80</t>
  </si>
  <si>
    <t>D003灰色-80</t>
  </si>
  <si>
    <t>X003E5VO0T</t>
  </si>
  <si>
    <t>D003usf-huise-85</t>
  </si>
  <si>
    <t>D003灰色-85</t>
  </si>
  <si>
    <t>X003E5VO6X</t>
  </si>
  <si>
    <t>D003usf-zanglan-65</t>
  </si>
  <si>
    <t>D003藏蓝-65</t>
  </si>
  <si>
    <t>X003E67S4J</t>
  </si>
  <si>
    <t>D003usf-zanglan-70</t>
  </si>
  <si>
    <t>D003藏蓝-70</t>
  </si>
  <si>
    <t>X003E5VO13</t>
  </si>
  <si>
    <t>D003usf-zanglan-75</t>
  </si>
  <si>
    <t>D003藏蓝-75</t>
  </si>
  <si>
    <t>X003E67AVP</t>
  </si>
  <si>
    <t>D003usf-zanglan-80</t>
  </si>
  <si>
    <t>D003藏蓝-80</t>
  </si>
  <si>
    <t>X003E5VQW5</t>
  </si>
  <si>
    <t>D003usf-zanglan-85</t>
  </si>
  <si>
    <t>D003藏蓝-85</t>
  </si>
  <si>
    <t>X003E5VOO5</t>
  </si>
  <si>
    <t>D002USF-heise-85</t>
  </si>
  <si>
    <t>D002黑色85</t>
  </si>
  <si>
    <t>X003EAUTXH</t>
  </si>
  <si>
    <t>D002USF-huise-85</t>
  </si>
  <si>
    <t>D002灰色85</t>
  </si>
  <si>
    <t>X003EAVBVB</t>
  </si>
  <si>
    <t>D002USF-jiuhongse-85</t>
  </si>
  <si>
    <t>D002酒红85</t>
  </si>
  <si>
    <t>X003EAURUH</t>
  </si>
  <si>
    <t>D002USF-zanglanse-85</t>
  </si>
  <si>
    <t>D002藏蓝85</t>
  </si>
  <si>
    <t>X003EAT6O5</t>
  </si>
  <si>
    <t>D001BUSF-taozhuang22-65</t>
  </si>
  <si>
    <t>D001-套装22(new)-65</t>
  </si>
  <si>
    <t>X003CT97G5</t>
  </si>
  <si>
    <t>D001BUSF-taozhuang22-70</t>
  </si>
  <si>
    <t>D001-套装22(new)-70</t>
  </si>
  <si>
    <t>X003CT9A85</t>
  </si>
  <si>
    <t>D001BUSF-taozhuang22-75</t>
  </si>
  <si>
    <t>D001-套装22(new)-75</t>
  </si>
  <si>
    <t>X003CT2Q81</t>
  </si>
  <si>
    <t>D001BUSF-taozhuang22-80</t>
  </si>
  <si>
    <t>D001-套装22(new)-80</t>
  </si>
  <si>
    <t>X003CT98B9</t>
  </si>
  <si>
    <t>D001BUSF-taozhuang22-85</t>
  </si>
  <si>
    <t>D001-套装22(new)-85</t>
  </si>
  <si>
    <t>X003CT97BF</t>
  </si>
  <si>
    <t>D001BUSF-taozhuang8-65</t>
  </si>
  <si>
    <t>D001-套装8(new)-65</t>
  </si>
  <si>
    <t>X003CT97KL</t>
  </si>
  <si>
    <t>D001BUSF-taozhuang8-70</t>
  </si>
  <si>
    <t>D001-套装8(new)-70</t>
  </si>
  <si>
    <t>X003CSUW97</t>
  </si>
  <si>
    <t>D001BUSF-taozhuang8-75</t>
  </si>
  <si>
    <t>D001-套装8(new)-75</t>
  </si>
  <si>
    <t>X003CT97DD</t>
  </si>
  <si>
    <t>D001BUSF-taozhuang8-80</t>
  </si>
  <si>
    <t>D001-套装8(new)-80</t>
  </si>
  <si>
    <t>X003CT2QB3</t>
  </si>
  <si>
    <t>D001BUSF-taozhuang8-85</t>
  </si>
  <si>
    <t>D001-套装8(new)-85</t>
  </si>
  <si>
    <t>X003CT984V</t>
  </si>
  <si>
    <t>L213USF-heise-110</t>
  </si>
  <si>
    <t>L213黑色-110</t>
  </si>
  <si>
    <t>X003EMK60L</t>
  </si>
  <si>
    <t>L213黑色-120</t>
  </si>
  <si>
    <t>L213黑色-130</t>
  </si>
  <si>
    <t>L213黑色-140</t>
  </si>
  <si>
    <t>X003EMMZRN</t>
  </si>
  <si>
    <t>R221套装8-110</t>
  </si>
  <si>
    <t>X003ESLSK7</t>
  </si>
  <si>
    <t>R221套装8-120</t>
  </si>
  <si>
    <t>R221套装8-130</t>
  </si>
  <si>
    <t>X003ESLKXR</t>
  </si>
  <si>
    <t>R221套装8-140</t>
  </si>
  <si>
    <t>X003ESLL1X</t>
  </si>
  <si>
    <t>R221套装8-150</t>
  </si>
  <si>
    <t>X003ESJHMD</t>
  </si>
  <si>
    <t>L213USF套装9-110</t>
  </si>
  <si>
    <t>L213USF套装9-120</t>
  </si>
  <si>
    <t>L213USF套装9-130</t>
  </si>
  <si>
    <t>L213USF套装9-140</t>
  </si>
  <si>
    <t>R221USF套装10-110</t>
  </si>
  <si>
    <t>R221USF套装10-130</t>
  </si>
  <si>
    <t>R221USF套装10-140</t>
  </si>
  <si>
    <t>R221USF套装10-150</t>
  </si>
  <si>
    <t>R221USF套装9-110</t>
  </si>
  <si>
    <t>X003GUZGCJ</t>
  </si>
  <si>
    <t>R221USF套装9-120</t>
  </si>
  <si>
    <t>X003GUOMGF</t>
  </si>
  <si>
    <t>R221USF套装9-130</t>
  </si>
  <si>
    <t>X003GUOMID</t>
  </si>
  <si>
    <t>R221USF套装9-140</t>
  </si>
  <si>
    <t>X003GVBY51</t>
  </si>
  <si>
    <t>R221USF套装9-150</t>
  </si>
  <si>
    <t>X003GUZGHJ</t>
  </si>
  <si>
    <t>长/CM</t>
  </si>
  <si>
    <t>宽/CM</t>
  </si>
  <si>
    <t>高/CM</t>
  </si>
  <si>
    <t>包装箱宽度（英寸）：</t>
  </si>
  <si>
    <t>包装箱长度（英寸）：</t>
  </si>
  <si>
    <t>包装箱高度（英寸）：</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</si>
</sst>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39">
    <font>
      <sz val="11"/>
      <color theme="1"/>
      <name val="宋体"/>
      <charset val="134"/>
      <scheme val="minor"/>
    </font>
    <font>
      <b/>
      <sz val="11"/>
      <color theme="0"/>
      <name val="宋体"/>
      <charset val="134"/>
      <scheme val="minor"/>
    </font>
    <font>
      <sz val="11"/>
      <name val="宋体"/>
      <charset val="134"/>
    </font>
    <font>
      <sz val="11"/>
      <color indexed="8"/>
      <name val="宋体"/>
      <charset val="134"/>
    </font>
    <font>
      <sz val="11"/>
      <color indexed="8"/>
      <name val="宋体"/>
      <charset val="134"/>
      <scheme val="major"/>
    </font>
    <font>
      <sz val="12"/>
      <color theme="1"/>
      <name val="宋体"/>
      <charset val="134"/>
      <scheme val="major"/>
    </font>
    <font>
      <sz val="12"/>
      <name val="宋体"/>
      <charset val="134"/>
      <scheme val="major"/>
    </font>
    <font>
      <sz val="12"/>
      <name val="宋体"/>
      <charset val="134"/>
    </font>
    <font>
      <sz val="11"/>
      <color rgb="FF000000"/>
      <name val="Calibri"/>
      <charset val="0"/>
    </font>
    <font>
      <sz val="11.25"/>
      <color rgb="FF111111"/>
      <name val="Arial"/>
      <charset val="134"/>
    </font>
    <font>
      <sz val="9"/>
      <color rgb="FF111111"/>
      <name val="Arial"/>
      <charset val="134"/>
    </font>
    <font>
      <sz val="9"/>
      <color rgb="FF0F1111"/>
      <name val="Arial"/>
      <charset val="134"/>
    </font>
    <font>
      <sz val="11"/>
      <color indexed="8"/>
      <name val="宋体"/>
      <charset val="134"/>
      <scheme val="minor"/>
    </font>
    <font>
      <sz val="12"/>
      <color theme="1"/>
      <name val="宋体"/>
      <charset val="134"/>
      <scheme val="minor"/>
    </font>
    <font>
      <sz val="11"/>
      <color rgb="FFFF0000"/>
      <name val="宋体"/>
      <charset val="134"/>
      <scheme val="minor"/>
    </font>
    <font>
      <sz val="11"/>
      <name val="宋体"/>
      <charset val="134"/>
      <scheme val="minor"/>
    </font>
    <font>
      <sz val="10"/>
      <color theme="1"/>
      <name val="Arial Unicode MS"/>
      <charset val="134"/>
    </font>
    <font>
      <sz val="10"/>
      <color rgb="FFFF0000"/>
      <name val="Arial Unicode MS"/>
      <charset val="134"/>
    </font>
    <font>
      <sz val="10"/>
      <color rgb="FF000000"/>
      <name val="Arial Unicode MS"/>
      <charset val="134"/>
    </font>
    <font>
      <sz val="11"/>
      <color rgb="FF000000"/>
      <name val="宋体"/>
      <charset val="134"/>
    </font>
    <font>
      <sz val="11"/>
      <color theme="1"/>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s>
  <fills count="44">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indexed="65"/>
        <bgColor rgb="FFFFFFFF"/>
      </patternFill>
    </fill>
    <fill>
      <patternFill patternType="solid">
        <fgColor rgb="FFFFFF00"/>
        <bgColor indexed="64"/>
      </patternFill>
    </fill>
    <fill>
      <patternFill patternType="solid">
        <fgColor theme="5" tint="0.799951170384838"/>
        <bgColor indexed="64"/>
      </patternFill>
    </fill>
    <fill>
      <patternFill patternType="solid">
        <fgColor theme="0" tint="-0.25"/>
        <bgColor indexed="64"/>
      </patternFill>
    </fill>
    <fill>
      <patternFill patternType="solid">
        <fgColor theme="5"/>
        <bgColor indexed="64"/>
      </patternFill>
    </fill>
    <fill>
      <patternFill patternType="solid">
        <fgColor rgb="FF00B050"/>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theme="7"/>
        <bgColor indexed="64"/>
      </patternFill>
    </fill>
    <fill>
      <patternFill patternType="solid">
        <fgColor rgb="FFFFC000"/>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3">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thin">
        <color rgb="FF008000"/>
      </left>
      <right style="thin">
        <color rgb="FF008000"/>
      </right>
      <top style="thin">
        <color rgb="FF008000"/>
      </top>
      <bottom style="thin">
        <color rgb="FF008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176" fontId="0" fillId="0" borderId="0" applyFont="0" applyFill="0" applyBorder="0" applyAlignment="0" applyProtection="0">
      <alignment vertical="center"/>
    </xf>
    <xf numFmtId="0" fontId="20" fillId="21" borderId="0" applyNumberFormat="0" applyBorder="0" applyAlignment="0" applyProtection="0">
      <alignment vertical="center"/>
    </xf>
    <xf numFmtId="0" fontId="29" fillId="25" borderId="7"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0" fillId="22" borderId="0" applyNumberFormat="0" applyBorder="0" applyAlignment="0" applyProtection="0">
      <alignment vertical="center"/>
    </xf>
    <xf numFmtId="0" fontId="24" fillId="19" borderId="0" applyNumberFormat="0" applyBorder="0" applyAlignment="0" applyProtection="0">
      <alignment vertical="center"/>
    </xf>
    <xf numFmtId="179" fontId="0" fillId="0" borderId="0" applyFont="0" applyFill="0" applyBorder="0" applyAlignment="0" applyProtection="0">
      <alignment vertical="center"/>
    </xf>
    <xf numFmtId="0" fontId="28" fillId="32"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27" borderId="10" applyNumberFormat="0" applyFont="0" applyAlignment="0" applyProtection="0">
      <alignment vertical="center"/>
    </xf>
    <xf numFmtId="0" fontId="28" fillId="35" borderId="0" applyNumberFormat="0" applyBorder="0" applyAlignment="0" applyProtection="0">
      <alignment vertical="center"/>
    </xf>
    <xf numFmtId="0" fontId="3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2" fillId="0" borderId="6" applyNumberFormat="0" applyFill="0" applyAlignment="0" applyProtection="0">
      <alignment vertical="center"/>
    </xf>
    <xf numFmtId="0" fontId="23" fillId="0" borderId="6" applyNumberFormat="0" applyFill="0" applyAlignment="0" applyProtection="0">
      <alignment vertical="center"/>
    </xf>
    <xf numFmtId="0" fontId="28" fillId="31" borderId="0" applyNumberFormat="0" applyBorder="0" applyAlignment="0" applyProtection="0">
      <alignment vertical="center"/>
    </xf>
    <xf numFmtId="0" fontId="31" fillId="0" borderId="9" applyNumberFormat="0" applyFill="0" applyAlignment="0" applyProtection="0">
      <alignment vertical="center"/>
    </xf>
    <xf numFmtId="0" fontId="28" fillId="38" borderId="0" applyNumberFormat="0" applyBorder="0" applyAlignment="0" applyProtection="0">
      <alignment vertical="center"/>
    </xf>
    <xf numFmtId="0" fontId="36" fillId="37" borderId="12" applyNumberFormat="0" applyAlignment="0" applyProtection="0">
      <alignment vertical="center"/>
    </xf>
    <xf numFmtId="0" fontId="38" fillId="37" borderId="7" applyNumberFormat="0" applyAlignment="0" applyProtection="0">
      <alignment vertical="center"/>
    </xf>
    <xf numFmtId="0" fontId="22" fillId="18" borderId="5" applyNumberFormat="0" applyAlignment="0" applyProtection="0">
      <alignment vertical="center"/>
    </xf>
    <xf numFmtId="0" fontId="20" fillId="24" borderId="0" applyNumberFormat="0" applyBorder="0" applyAlignment="0" applyProtection="0">
      <alignment vertical="center"/>
    </xf>
    <xf numFmtId="0" fontId="28" fillId="8" borderId="0" applyNumberFormat="0" applyBorder="0" applyAlignment="0" applyProtection="0">
      <alignment vertical="center"/>
    </xf>
    <xf numFmtId="0" fontId="33" fillId="0" borderId="11" applyNumberFormat="0" applyFill="0" applyAlignment="0" applyProtection="0">
      <alignment vertical="center"/>
    </xf>
    <xf numFmtId="0" fontId="30" fillId="0" borderId="8" applyNumberFormat="0" applyFill="0" applyAlignment="0" applyProtection="0">
      <alignment vertical="center"/>
    </xf>
    <xf numFmtId="0" fontId="25" fillId="23" borderId="0" applyNumberFormat="0" applyBorder="0" applyAlignment="0" applyProtection="0">
      <alignment vertical="center"/>
    </xf>
    <xf numFmtId="0" fontId="21" fillId="17" borderId="0" applyNumberFormat="0" applyBorder="0" applyAlignment="0" applyProtection="0">
      <alignment vertical="center"/>
    </xf>
    <xf numFmtId="0" fontId="20" fillId="30" borderId="0" applyNumberFormat="0" applyBorder="0" applyAlignment="0" applyProtection="0">
      <alignment vertical="center"/>
    </xf>
    <xf numFmtId="0" fontId="28" fillId="40" borderId="0" applyNumberFormat="0" applyBorder="0" applyAlignment="0" applyProtection="0">
      <alignment vertical="center"/>
    </xf>
    <xf numFmtId="0" fontId="20" fillId="16" borderId="0" applyNumberFormat="0" applyBorder="0" applyAlignment="0" applyProtection="0">
      <alignment vertical="center"/>
    </xf>
    <xf numFmtId="0" fontId="20" fillId="36" borderId="0" applyNumberFormat="0" applyBorder="0" applyAlignment="0" applyProtection="0">
      <alignment vertical="center"/>
    </xf>
    <xf numFmtId="0" fontId="20" fillId="15" borderId="0" applyNumberFormat="0" applyBorder="0" applyAlignment="0" applyProtection="0">
      <alignment vertical="center"/>
    </xf>
    <xf numFmtId="0" fontId="20" fillId="29" borderId="0" applyNumberFormat="0" applyBorder="0" applyAlignment="0" applyProtection="0">
      <alignment vertical="center"/>
    </xf>
    <xf numFmtId="0" fontId="28" fillId="34" borderId="0" applyNumberFormat="0" applyBorder="0" applyAlignment="0" applyProtection="0">
      <alignment vertical="center"/>
    </xf>
    <xf numFmtId="0" fontId="28" fillId="13" borderId="0" applyNumberFormat="0" applyBorder="0" applyAlignment="0" applyProtection="0">
      <alignment vertical="center"/>
    </xf>
    <xf numFmtId="0" fontId="20" fillId="33" borderId="0" applyNumberFormat="0" applyBorder="0" applyAlignment="0" applyProtection="0">
      <alignment vertical="center"/>
    </xf>
    <xf numFmtId="0" fontId="20" fillId="20" borderId="0" applyNumberFormat="0" applyBorder="0" applyAlignment="0" applyProtection="0">
      <alignment vertical="center"/>
    </xf>
    <xf numFmtId="0" fontId="28" fillId="41" borderId="0" applyNumberFormat="0" applyBorder="0" applyAlignment="0" applyProtection="0">
      <alignment vertical="center"/>
    </xf>
    <xf numFmtId="0" fontId="20" fillId="42" borderId="0" applyNumberFormat="0" applyBorder="0" applyAlignment="0" applyProtection="0">
      <alignment vertical="center"/>
    </xf>
    <xf numFmtId="0" fontId="28" fillId="26" borderId="0" applyNumberFormat="0" applyBorder="0" applyAlignment="0" applyProtection="0">
      <alignment vertical="center"/>
    </xf>
    <xf numFmtId="0" fontId="28" fillId="39" borderId="0" applyNumberFormat="0" applyBorder="0" applyAlignment="0" applyProtection="0">
      <alignment vertical="center"/>
    </xf>
    <xf numFmtId="0" fontId="20" fillId="43" borderId="0" applyNumberFormat="0" applyBorder="0" applyAlignment="0" applyProtection="0">
      <alignment vertical="center"/>
    </xf>
    <xf numFmtId="0" fontId="28" fillId="28" borderId="0" applyNumberFormat="0" applyBorder="0" applyAlignment="0" applyProtection="0">
      <alignment vertical="center"/>
    </xf>
    <xf numFmtId="0" fontId="12" fillId="0" borderId="0"/>
  </cellStyleXfs>
  <cellXfs count="88">
    <xf numFmtId="0" fontId="0" fillId="0" borderId="0" xfId="0">
      <alignment vertical="center"/>
    </xf>
    <xf numFmtId="0" fontId="1" fillId="2" borderId="1" xfId="0" applyNumberFormat="1" applyFont="1" applyFill="1" applyBorder="1" applyAlignment="1" applyProtection="1">
      <alignment vertical="center"/>
    </xf>
    <xf numFmtId="0" fontId="1" fillId="2" borderId="2" xfId="0" applyNumberFormat="1" applyFont="1" applyFill="1" applyBorder="1" applyAlignment="1" applyProtection="1">
      <alignment vertical="center"/>
    </xf>
    <xf numFmtId="0" fontId="0" fillId="3" borderId="1" xfId="0" applyNumberFormat="1" applyFont="1" applyFill="1" applyBorder="1" applyAlignment="1" applyProtection="1">
      <alignment vertical="center"/>
    </xf>
    <xf numFmtId="0" fontId="2" fillId="3" borderId="2" xfId="0" applyNumberFormat="1" applyFont="1" applyFill="1" applyBorder="1" applyAlignment="1" applyProtection="1">
      <alignment vertical="center"/>
    </xf>
    <xf numFmtId="0" fontId="0" fillId="3" borderId="2" xfId="0" applyNumberFormat="1" applyFont="1" applyFill="1" applyBorder="1" applyAlignment="1" applyProtection="1">
      <alignment vertical="center"/>
    </xf>
    <xf numFmtId="0" fontId="0" fillId="0" borderId="1" xfId="0" applyNumberFormat="1" applyFont="1" applyFill="1" applyBorder="1" applyAlignment="1" applyProtection="1">
      <alignment vertical="center"/>
    </xf>
    <xf numFmtId="0" fontId="2" fillId="0" borderId="2" xfId="0" applyNumberFormat="1" applyFont="1" applyFill="1" applyBorder="1" applyAlignment="1" applyProtection="1">
      <alignment vertical="center"/>
    </xf>
    <xf numFmtId="0" fontId="0" fillId="0" borderId="2" xfId="0" applyNumberFormat="1" applyFont="1" applyFill="1" applyBorder="1" applyAlignment="1" applyProtection="1">
      <alignment vertical="center"/>
    </xf>
    <xf numFmtId="0" fontId="3" fillId="0" borderId="2" xfId="0" applyNumberFormat="1" applyFont="1" applyFill="1" applyBorder="1" applyAlignment="1" applyProtection="1">
      <alignment vertical="center" wrapText="1"/>
    </xf>
    <xf numFmtId="0" fontId="3" fillId="0" borderId="2" xfId="0" applyNumberFormat="1" applyFont="1" applyFill="1" applyBorder="1" applyAlignment="1" applyProtection="1">
      <alignment vertical="center"/>
    </xf>
    <xf numFmtId="0" fontId="3" fillId="3" borderId="2" xfId="0" applyNumberFormat="1" applyFont="1" applyFill="1" applyBorder="1" applyAlignment="1" applyProtection="1">
      <alignment vertical="center" wrapText="1"/>
    </xf>
    <xf numFmtId="0" fontId="3" fillId="3" borderId="2" xfId="0" applyNumberFormat="1" applyFont="1" applyFill="1" applyBorder="1" applyAlignment="1" applyProtection="1">
      <alignment vertical="center"/>
    </xf>
    <xf numFmtId="0" fontId="1" fillId="2" borderId="3" xfId="0" applyNumberFormat="1" applyFont="1" applyFill="1" applyBorder="1" applyAlignment="1" applyProtection="1">
      <alignment vertical="center"/>
    </xf>
    <xf numFmtId="0" fontId="0" fillId="3" borderId="3" xfId="0" applyNumberFormat="1" applyFont="1" applyFill="1" applyBorder="1" applyAlignment="1" applyProtection="1">
      <alignment vertical="center"/>
    </xf>
    <xf numFmtId="0" fontId="0" fillId="0" borderId="0" xfId="0" applyFill="1" applyAlignment="1">
      <alignment vertical="center"/>
    </xf>
    <xf numFmtId="0" fontId="4" fillId="0" borderId="2" xfId="0" applyNumberFormat="1" applyFont="1" applyFill="1" applyBorder="1" applyAlignment="1" applyProtection="1">
      <alignment vertical="center"/>
    </xf>
    <xf numFmtId="0" fontId="5" fillId="0" borderId="2" xfId="0" applyNumberFormat="1" applyFont="1" applyFill="1" applyBorder="1" applyAlignment="1" applyProtection="1">
      <alignment vertical="center"/>
    </xf>
    <xf numFmtId="0" fontId="6" fillId="0" borderId="2" xfId="0" applyNumberFormat="1" applyFont="1" applyFill="1" applyBorder="1" applyAlignment="1" applyProtection="1">
      <alignment horizontal="center" vertical="center"/>
    </xf>
    <xf numFmtId="0" fontId="4" fillId="3" borderId="2" xfId="0" applyNumberFormat="1" applyFont="1" applyFill="1" applyBorder="1" applyAlignment="1" applyProtection="1">
      <alignment vertical="center"/>
    </xf>
    <xf numFmtId="0" fontId="5" fillId="3" borderId="2" xfId="0" applyNumberFormat="1" applyFont="1" applyFill="1" applyBorder="1" applyAlignment="1" applyProtection="1">
      <alignment vertical="center"/>
    </xf>
    <xf numFmtId="0" fontId="6" fillId="3" borderId="2" xfId="0" applyNumberFormat="1" applyFont="1" applyFill="1" applyBorder="1" applyAlignment="1" applyProtection="1">
      <alignment horizontal="center" vertical="center"/>
    </xf>
    <xf numFmtId="0" fontId="7" fillId="0" borderId="2" xfId="0" applyNumberFormat="1" applyFont="1" applyFill="1" applyBorder="1" applyAlignment="1" applyProtection="1">
      <alignment vertical="center"/>
    </xf>
    <xf numFmtId="0" fontId="7" fillId="3" borderId="2" xfId="0" applyNumberFormat="1" applyFont="1" applyFill="1" applyBorder="1" applyAlignment="1" applyProtection="1">
      <alignment vertical="center"/>
    </xf>
    <xf numFmtId="49" fontId="8" fillId="4" borderId="4" xfId="0" applyNumberFormat="1" applyFont="1" applyFill="1" applyBorder="1" applyAlignment="1" applyProtection="1">
      <protection locked="0"/>
    </xf>
    <xf numFmtId="0" fontId="9" fillId="3" borderId="2" xfId="0" applyNumberFormat="1" applyFont="1" applyFill="1" applyBorder="1" applyAlignment="1" applyProtection="1">
      <alignment vertical="center"/>
    </xf>
    <xf numFmtId="0" fontId="9" fillId="0" borderId="2" xfId="0" applyNumberFormat="1" applyFont="1" applyFill="1" applyBorder="1" applyAlignment="1" applyProtection="1">
      <alignment vertical="center"/>
    </xf>
    <xf numFmtId="0" fontId="10" fillId="3" borderId="2" xfId="0" applyNumberFormat="1" applyFont="1" applyFill="1" applyBorder="1" applyAlignment="1" applyProtection="1">
      <alignment vertical="center"/>
    </xf>
    <xf numFmtId="0" fontId="10" fillId="0" borderId="2" xfId="0" applyNumberFormat="1" applyFont="1" applyFill="1" applyBorder="1" applyAlignment="1" applyProtection="1">
      <alignment vertical="center"/>
    </xf>
    <xf numFmtId="0" fontId="11" fillId="0" borderId="2" xfId="0" applyNumberFormat="1" applyFont="1" applyFill="1" applyBorder="1" applyAlignment="1" applyProtection="1">
      <alignment vertical="center"/>
    </xf>
    <xf numFmtId="0" fontId="11" fillId="3" borderId="2" xfId="0" applyNumberFormat="1" applyFont="1" applyFill="1" applyBorder="1" applyAlignment="1" applyProtection="1">
      <alignment vertical="center"/>
    </xf>
    <xf numFmtId="0" fontId="0" fillId="5" borderId="2" xfId="0" applyNumberFormat="1" applyFont="1" applyFill="1" applyBorder="1" applyAlignment="1" applyProtection="1">
      <alignment vertical="center"/>
    </xf>
    <xf numFmtId="0" fontId="2" fillId="5" borderId="2" xfId="0" applyNumberFormat="1" applyFont="1" applyFill="1" applyBorder="1" applyAlignment="1" applyProtection="1">
      <alignment vertical="center"/>
    </xf>
    <xf numFmtId="0" fontId="11" fillId="5" borderId="2" xfId="0" applyNumberFormat="1" applyFont="1" applyFill="1" applyBorder="1" applyAlignment="1" applyProtection="1">
      <alignment vertical="center"/>
    </xf>
    <xf numFmtId="49" fontId="12" fillId="6" borderId="2" xfId="49" applyNumberFormat="1" applyFont="1" applyFill="1" applyBorder="1" applyAlignment="1" applyProtection="1">
      <protection locked="0"/>
    </xf>
    <xf numFmtId="0" fontId="2" fillId="0" borderId="0" xfId="0" applyNumberFormat="1" applyFont="1" applyFill="1" applyBorder="1" applyAlignment="1">
      <alignment vertical="center"/>
    </xf>
    <xf numFmtId="0" fontId="0" fillId="0" borderId="0" xfId="0" applyFont="1" applyFill="1" applyAlignment="1">
      <alignment vertical="center"/>
    </xf>
    <xf numFmtId="0" fontId="3" fillId="0" borderId="0" xfId="0" applyFont="1" applyFill="1" applyAlignment="1">
      <alignment vertical="center"/>
    </xf>
    <xf numFmtId="0" fontId="3" fillId="0" borderId="0" xfId="0" applyNumberFormat="1" applyFont="1" applyFill="1" applyAlignment="1">
      <alignment vertical="center"/>
    </xf>
    <xf numFmtId="0" fontId="0" fillId="0" borderId="0" xfId="0" applyFill="1">
      <alignment vertical="center"/>
    </xf>
    <xf numFmtId="0" fontId="0" fillId="7" borderId="0" xfId="0" applyFill="1">
      <alignment vertical="center"/>
    </xf>
    <xf numFmtId="0" fontId="3" fillId="5" borderId="0" xfId="0" applyFont="1" applyFill="1" applyAlignment="1">
      <alignment vertical="center"/>
    </xf>
    <xf numFmtId="0" fontId="0" fillId="5" borderId="0" xfId="0" applyFill="1">
      <alignment vertical="center"/>
    </xf>
    <xf numFmtId="0" fontId="3" fillId="7" borderId="0" xfId="0" applyNumberFormat="1" applyFont="1" applyFill="1" applyAlignment="1">
      <alignment vertical="center"/>
    </xf>
    <xf numFmtId="0" fontId="3" fillId="7" borderId="0" xfId="0" applyFont="1" applyFill="1" applyAlignment="1">
      <alignment vertical="center"/>
    </xf>
    <xf numFmtId="0" fontId="13" fillId="0" borderId="0" xfId="0" applyFont="1">
      <alignment vertical="center"/>
    </xf>
    <xf numFmtId="0" fontId="0" fillId="8" borderId="0" xfId="0" applyFill="1">
      <alignment vertical="center"/>
    </xf>
    <xf numFmtId="0" fontId="0" fillId="9" borderId="0" xfId="0" applyFill="1">
      <alignment vertical="center"/>
    </xf>
    <xf numFmtId="0" fontId="0" fillId="9" borderId="0" xfId="0" applyFill="1" applyAlignment="1">
      <alignment horizontal="center" vertical="center"/>
    </xf>
    <xf numFmtId="0" fontId="0" fillId="8" borderId="0" xfId="0" applyFill="1" applyAlignment="1">
      <alignment horizontal="center" vertical="center"/>
    </xf>
    <xf numFmtId="0" fontId="0" fillId="10"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1" borderId="0" xfId="0" applyFill="1" applyAlignment="1">
      <alignment horizontal="center" vertical="center"/>
    </xf>
    <xf numFmtId="0" fontId="0" fillId="12" borderId="0" xfId="0" applyFill="1">
      <alignment vertical="center"/>
    </xf>
    <xf numFmtId="0" fontId="14" fillId="8" borderId="0" xfId="0" applyFont="1" applyFill="1">
      <alignment vertical="center"/>
    </xf>
    <xf numFmtId="0" fontId="14" fillId="0" borderId="0" xfId="0" applyFont="1">
      <alignment vertical="center"/>
    </xf>
    <xf numFmtId="0" fontId="14" fillId="7" borderId="0" xfId="0" applyFont="1" applyFill="1">
      <alignment vertical="center"/>
    </xf>
    <xf numFmtId="0" fontId="0" fillId="13" borderId="0" xfId="0" applyFill="1">
      <alignment vertical="center"/>
    </xf>
    <xf numFmtId="0" fontId="0" fillId="5" borderId="0" xfId="0" applyFill="1" applyAlignment="1">
      <alignment horizontal="center" vertical="center"/>
    </xf>
    <xf numFmtId="0" fontId="0" fillId="0" borderId="0" xfId="0" applyFill="1" applyAlignment="1">
      <alignment horizontal="center" vertical="center"/>
    </xf>
    <xf numFmtId="0" fontId="15" fillId="0" borderId="0" xfId="0" applyFont="1" applyFill="1">
      <alignment vertical="center"/>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0" fillId="0" borderId="0" xfId="0" applyFill="1" applyAlignment="1">
      <alignment vertical="center" wrapText="1"/>
    </xf>
    <xf numFmtId="0" fontId="0" fillId="14" borderId="0" xfId="0" applyFill="1" applyAlignment="1">
      <alignment vertical="center"/>
    </xf>
    <xf numFmtId="0" fontId="0" fillId="14" borderId="2" xfId="0" applyFont="1" applyFill="1" applyBorder="1" applyAlignment="1">
      <alignment vertical="center"/>
    </xf>
    <xf numFmtId="0" fontId="0" fillId="14" borderId="3" xfId="0" applyFont="1" applyFill="1" applyBorder="1" applyAlignment="1">
      <alignment vertical="center"/>
    </xf>
    <xf numFmtId="0" fontId="0" fillId="13" borderId="2" xfId="0" applyFont="1" applyFill="1" applyBorder="1" applyAlignment="1">
      <alignment vertical="center"/>
    </xf>
    <xf numFmtId="0" fontId="0" fillId="13" borderId="3" xfId="0" applyFont="1" applyFill="1" applyBorder="1" applyAlignment="1">
      <alignment vertical="center"/>
    </xf>
    <xf numFmtId="0" fontId="16" fillId="5" borderId="0" xfId="0" applyFont="1" applyFill="1" applyAlignment="1">
      <alignment vertical="center" wrapText="1"/>
    </xf>
    <xf numFmtId="0" fontId="16" fillId="5" borderId="2" xfId="0" applyFont="1" applyFill="1" applyBorder="1" applyAlignment="1">
      <alignment vertical="center" wrapText="1"/>
    </xf>
    <xf numFmtId="0" fontId="16" fillId="3" borderId="2" xfId="0" applyFont="1" applyFill="1" applyBorder="1" applyAlignment="1">
      <alignment vertical="center" wrapText="1"/>
    </xf>
    <xf numFmtId="0" fontId="16" fillId="3" borderId="3" xfId="0" applyFont="1" applyFill="1" applyBorder="1" applyAlignment="1">
      <alignment vertical="center" wrapText="1"/>
    </xf>
    <xf numFmtId="0" fontId="16" fillId="0" borderId="2" xfId="0" applyFont="1" applyBorder="1" applyAlignment="1">
      <alignment vertical="center" wrapText="1"/>
    </xf>
    <xf numFmtId="0" fontId="16" fillId="0" borderId="3" xfId="0" applyFont="1" applyBorder="1" applyAlignment="1">
      <alignment vertical="center" wrapText="1"/>
    </xf>
    <xf numFmtId="0" fontId="0" fillId="8" borderId="2" xfId="0" applyFont="1" applyFill="1" applyBorder="1" applyAlignment="1">
      <alignment vertical="center"/>
    </xf>
    <xf numFmtId="0" fontId="0" fillId="8" borderId="3" xfId="0" applyFont="1" applyFill="1" applyBorder="1" applyAlignment="1">
      <alignment vertical="center"/>
    </xf>
    <xf numFmtId="0" fontId="0" fillId="8" borderId="2" xfId="0" applyFont="1" applyFill="1" applyBorder="1">
      <alignment vertical="center"/>
    </xf>
    <xf numFmtId="0" fontId="16" fillId="13" borderId="2" xfId="0" applyFont="1" applyFill="1" applyBorder="1" applyAlignment="1">
      <alignment vertical="center" wrapText="1"/>
    </xf>
    <xf numFmtId="0" fontId="0" fillId="5" borderId="2" xfId="0" applyFont="1" applyFill="1" applyBorder="1">
      <alignment vertical="center"/>
    </xf>
    <xf numFmtId="0" fontId="16" fillId="5" borderId="3" xfId="0" applyFont="1" applyFill="1" applyBorder="1" applyAlignment="1">
      <alignment vertical="center" wrapText="1"/>
    </xf>
    <xf numFmtId="0" fontId="17" fillId="13" borderId="2" xfId="0" applyFont="1" applyFill="1" applyBorder="1" applyAlignment="1">
      <alignment vertical="center" wrapText="1"/>
    </xf>
    <xf numFmtId="0" fontId="16" fillId="8" borderId="2" xfId="0" applyFont="1" applyFill="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7" fillId="0" borderId="0" xfId="0" applyFont="1" applyFill="1" applyAlignment="1">
      <alignment vertical="center" wrapText="1"/>
    </xf>
    <xf numFmtId="0" fontId="0" fillId="8" borderId="1" xfId="0" applyFont="1" applyFill="1" applyBorder="1">
      <alignment vertical="center"/>
    </xf>
    <xf numFmtId="0" fontId="0" fillId="13" borderId="2" xfId="0" applyFont="1" applyFill="1" applyBorder="1" applyAlignment="1"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dxfs count="25">
    <dxf>
      <fill>
        <patternFill patternType="solid">
          <bgColor rgb="FFFF9900"/>
        </patternFill>
      </fill>
    </dxf>
    <dxf>
      <fill>
        <patternFill patternType="solid">
          <bgColor theme="6" tint="0.8"/>
        </patternFill>
      </fill>
    </dxf>
    <dxf>
      <fill>
        <patternFill patternType="solid">
          <fgColor rgb="FFED7D31"/>
          <bgColor rgb="FFED7D31"/>
        </patternFill>
      </fill>
    </dxf>
    <dxf>
      <fill>
        <patternFill patternType="none"/>
      </fill>
    </dxf>
    <dxf>
      <fill>
        <patternFill patternType="none"/>
      </fill>
    </dxf>
    <dxf>
      <fill>
        <patternFill patternType="none"/>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
      <fill>
        <patternFill patternType="solid">
          <bgColor theme="6" tint="0.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2" Type="http://schemas.openxmlformats.org/officeDocument/2006/relationships/sharedStrings" Target="sharedStrings.xml"/><Relationship Id="rId71" Type="http://schemas.openxmlformats.org/officeDocument/2006/relationships/styles" Target="styles.xml"/><Relationship Id="rId70" Type="http://schemas.openxmlformats.org/officeDocument/2006/relationships/theme" Target="theme/theme1.xml"/><Relationship Id="rId7" Type="http://schemas.openxmlformats.org/officeDocument/2006/relationships/worksheet" Target="worksheets/sheet7.xml"/><Relationship Id="rId69" Type="http://schemas.openxmlformats.org/officeDocument/2006/relationships/externalLink" Target="externalLinks/externalLink2.xml"/><Relationship Id="rId68" Type="http://schemas.openxmlformats.org/officeDocument/2006/relationships/externalLink" Target="externalLinks/externalLink1.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30446;&#24405;\&#26465;&#30721;\&#34013;&#30333;&#28572;(&#32654;&#22269;)-&#20122;&#39532;&#36874;&#20179;&#20648;\&#34013;&#30333;&#28572;-&#32654;&#22269;&#31449;-FSK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037;&#20316;&#30446;&#24405;\&#25615;&#39134;&#25196;\FBA-&#37041;\&#19978;&#20256;&#24191;&#21578;&#27169;&#26495;\D002\Leggings-D002-&#32654;&#22269;&#27169;&#26495;.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BA商品SKU"/>
      <sheetName val="汇总"/>
      <sheetName val="发货"/>
      <sheetName val="发货 (2)"/>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Images"/>
      <sheetName val="Example"/>
      <sheetName val="Data Definitions"/>
      <sheetName val="Dropdown Lists"/>
      <sheetName val="AttributePTDMAP"/>
      <sheetName val="Template"/>
      <sheetName val="Browse Data"/>
      <sheetName val="Conditions List"/>
      <sheetName val="Valid Valu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ables/table1.xml><?xml version="1.0" encoding="utf-8"?>
<table xmlns="http://schemas.openxmlformats.org/spreadsheetml/2006/main" id="2" name="表2" displayName="表2" ref="A1:S1000" totalsRowShown="0">
  <autoFilter ref="A1:S1000"/>
  <tableColumns count="19">
    <tableColumn id="1" name="款号-颜色" dataDxfId="6"/>
    <tableColumn id="2" name="SKU简称" dataDxfId="7"/>
    <tableColumn id="3" name="SKU" dataDxfId="8"/>
    <tableColumn id="4" name="中文SKU" dataDxfId="9"/>
    <tableColumn id="5" name="FSKU" dataDxfId="10"/>
    <tableColumn id="6" name="款号-手动" dataDxfId="11"/>
    <tableColumn id="7" name="颜色" dataDxfId="12"/>
    <tableColumn id="8" name="尺码" dataDxfId="13"/>
    <tableColumn id="9" name="颜色2" dataDxfId="14"/>
    <tableColumn id="10" name="颜色简写" dataDxfId="15"/>
    <tableColumn id="11" name="款号2" dataDxfId="16"/>
    <tableColumn id="12" name="款号简写" dataDxfId="17"/>
    <tableColumn id="13" name="款号-前缀" dataDxfId="18"/>
    <tableColumn id="14" name="款号-生成" dataDxfId="19"/>
    <tableColumn id="15" name="列1" dataDxfId="20"/>
    <tableColumn id="16" name="USF" dataDxfId="21"/>
    <tableColumn id="17" name="简写款号" dataDxfId="22"/>
    <tableColumn id="18" name="颜色3" dataDxfId="23"/>
    <tableColumn id="19" name="简写" dataDxfId="2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6"/>
  <dimension ref="A1:G23"/>
  <sheetViews>
    <sheetView workbookViewId="0">
      <pane xSplit="1" ySplit="1" topLeftCell="B2" activePane="bottomRight" state="frozen"/>
      <selection/>
      <selection pane="topRight"/>
      <selection pane="bottomLeft"/>
      <selection pane="bottomRight" activeCell="E21" sqref="E21"/>
    </sheetView>
  </sheetViews>
  <sheetFormatPr defaultColWidth="9" defaultRowHeight="13.5" outlineLevelCol="6"/>
  <cols>
    <col min="1" max="1" width="3.875" customWidth="1"/>
    <col min="2" max="2" width="22.125" customWidth="1"/>
    <col min="3" max="3" width="10.8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7</v>
      </c>
      <c r="C2" s="63" t="s">
        <v>8</v>
      </c>
      <c r="D2" s="63">
        <v>100</v>
      </c>
      <c r="E2" s="63">
        <v>21.8</v>
      </c>
      <c r="F2" s="63">
        <v>47.96</v>
      </c>
      <c r="G2">
        <v>1</v>
      </c>
    </row>
    <row r="3" spans="1:7">
      <c r="A3" s="63">
        <v>1</v>
      </c>
      <c r="B3" s="63" t="s">
        <v>9</v>
      </c>
      <c r="C3" s="63" t="s">
        <v>10</v>
      </c>
      <c r="D3" s="63">
        <v>29</v>
      </c>
      <c r="E3" s="63">
        <v>0</v>
      </c>
      <c r="F3" s="63">
        <v>0</v>
      </c>
      <c r="G3">
        <v>1</v>
      </c>
    </row>
    <row r="4" spans="1:7">
      <c r="A4" s="63">
        <v>1</v>
      </c>
      <c r="B4" s="63" t="s">
        <v>11</v>
      </c>
      <c r="C4" s="63" t="s">
        <v>12</v>
      </c>
      <c r="D4" s="63">
        <v>18</v>
      </c>
      <c r="E4" s="63">
        <v>0</v>
      </c>
      <c r="F4" s="63">
        <v>0</v>
      </c>
      <c r="G4">
        <v>1</v>
      </c>
    </row>
    <row r="5" spans="1:7">
      <c r="A5" s="63">
        <v>2</v>
      </c>
      <c r="B5" s="63" t="s">
        <v>9</v>
      </c>
      <c r="C5" s="63" t="s">
        <v>10</v>
      </c>
      <c r="D5" s="63">
        <v>21</v>
      </c>
      <c r="E5" s="63">
        <v>21.8</v>
      </c>
      <c r="F5" s="63">
        <v>47.96</v>
      </c>
      <c r="G5">
        <v>1</v>
      </c>
    </row>
    <row r="6" spans="1:7">
      <c r="A6" s="63">
        <v>2</v>
      </c>
      <c r="B6" s="63" t="s">
        <v>13</v>
      </c>
      <c r="C6" s="63" t="s">
        <v>14</v>
      </c>
      <c r="D6" s="63">
        <v>6</v>
      </c>
      <c r="E6" s="63">
        <v>0</v>
      </c>
      <c r="F6" s="63">
        <v>0</v>
      </c>
      <c r="G6">
        <v>1</v>
      </c>
    </row>
    <row r="7" spans="1:7">
      <c r="A7" s="63">
        <v>2</v>
      </c>
      <c r="B7" s="63" t="s">
        <v>15</v>
      </c>
      <c r="C7" s="63" t="s">
        <v>16</v>
      </c>
      <c r="D7" s="63">
        <v>70</v>
      </c>
      <c r="E7" s="63">
        <v>0</v>
      </c>
      <c r="F7" s="63">
        <v>0</v>
      </c>
      <c r="G7">
        <v>1</v>
      </c>
    </row>
    <row r="8" spans="1:7">
      <c r="A8" s="63">
        <v>2</v>
      </c>
      <c r="B8" s="63" t="s">
        <v>17</v>
      </c>
      <c r="C8" s="63" t="s">
        <v>18</v>
      </c>
      <c r="D8" s="63">
        <v>50</v>
      </c>
      <c r="E8" s="63">
        <v>0</v>
      </c>
      <c r="F8" s="63">
        <v>0</v>
      </c>
      <c r="G8">
        <v>1</v>
      </c>
    </row>
    <row r="9" spans="1:7">
      <c r="A9" s="63">
        <v>3</v>
      </c>
      <c r="B9" s="63" t="s">
        <v>19</v>
      </c>
      <c r="C9" s="63" t="s">
        <v>20</v>
      </c>
      <c r="D9" s="63">
        <v>70</v>
      </c>
      <c r="E9" s="63">
        <v>21.85</v>
      </c>
      <c r="F9" s="63">
        <v>48.07</v>
      </c>
      <c r="G9">
        <v>1</v>
      </c>
    </row>
    <row r="10" spans="1:7">
      <c r="A10" s="63">
        <v>3</v>
      </c>
      <c r="B10" s="63" t="s">
        <v>21</v>
      </c>
      <c r="C10" s="63" t="s">
        <v>22</v>
      </c>
      <c r="D10" s="63">
        <v>25</v>
      </c>
      <c r="E10" s="63">
        <v>0</v>
      </c>
      <c r="F10" s="63">
        <v>0</v>
      </c>
      <c r="G10">
        <v>1</v>
      </c>
    </row>
    <row r="11" spans="1:7">
      <c r="A11" s="63">
        <v>3</v>
      </c>
      <c r="B11" s="63" t="s">
        <v>13</v>
      </c>
      <c r="C11" s="63" t="s">
        <v>14</v>
      </c>
      <c r="D11" s="63">
        <v>19</v>
      </c>
      <c r="E11" s="63">
        <v>0</v>
      </c>
      <c r="F11" s="63">
        <v>0</v>
      </c>
      <c r="G11">
        <v>1</v>
      </c>
    </row>
    <row r="12" spans="1:7">
      <c r="A12" s="63">
        <v>4</v>
      </c>
      <c r="B12" s="63" t="s">
        <v>23</v>
      </c>
      <c r="C12" s="63" t="s">
        <v>24</v>
      </c>
      <c r="D12" s="63">
        <v>73</v>
      </c>
      <c r="E12" s="63">
        <v>21.75</v>
      </c>
      <c r="F12" s="63">
        <v>47.85</v>
      </c>
      <c r="G12">
        <v>1</v>
      </c>
    </row>
    <row r="13" spans="1:7">
      <c r="A13" s="63">
        <v>4</v>
      </c>
      <c r="B13" s="63" t="s">
        <v>25</v>
      </c>
      <c r="C13" s="63" t="s">
        <v>26</v>
      </c>
      <c r="D13" s="63">
        <v>70</v>
      </c>
      <c r="E13" s="63">
        <v>0</v>
      </c>
      <c r="F13" s="63">
        <v>0</v>
      </c>
      <c r="G13">
        <v>1</v>
      </c>
    </row>
    <row r="14" spans="1:7">
      <c r="A14" s="63">
        <v>5</v>
      </c>
      <c r="B14" s="63" t="s">
        <v>27</v>
      </c>
      <c r="C14" s="63" t="s">
        <v>28</v>
      </c>
      <c r="D14" s="63">
        <v>68</v>
      </c>
      <c r="E14" s="63">
        <v>21.9</v>
      </c>
      <c r="F14" s="63">
        <v>48.18</v>
      </c>
      <c r="G14">
        <v>1</v>
      </c>
    </row>
    <row r="15" spans="1:7">
      <c r="A15" s="63">
        <v>5</v>
      </c>
      <c r="B15" s="63" t="s">
        <v>29</v>
      </c>
      <c r="C15" s="63" t="s">
        <v>30</v>
      </c>
      <c r="D15" s="63">
        <v>25</v>
      </c>
      <c r="E15" s="63">
        <v>0</v>
      </c>
      <c r="F15" s="63">
        <v>0</v>
      </c>
      <c r="G15">
        <v>1</v>
      </c>
    </row>
    <row r="16" spans="1:7">
      <c r="A16" s="63">
        <v>5</v>
      </c>
      <c r="B16" s="63" t="s">
        <v>31</v>
      </c>
      <c r="C16" s="63" t="s">
        <v>32</v>
      </c>
      <c r="D16" s="63">
        <v>25</v>
      </c>
      <c r="E16" s="63">
        <v>0</v>
      </c>
      <c r="F16" s="63">
        <v>0</v>
      </c>
      <c r="G16">
        <v>1</v>
      </c>
    </row>
    <row r="17" spans="1:7">
      <c r="A17" s="63">
        <v>5</v>
      </c>
      <c r="B17" s="63" t="s">
        <v>33</v>
      </c>
      <c r="C17" s="63" t="s">
        <v>34</v>
      </c>
      <c r="D17" s="63">
        <v>26</v>
      </c>
      <c r="E17" s="63">
        <v>0</v>
      </c>
      <c r="F17" s="63">
        <v>0</v>
      </c>
      <c r="G17">
        <v>1</v>
      </c>
    </row>
    <row r="18" spans="1:7">
      <c r="A18" s="63">
        <v>6</v>
      </c>
      <c r="B18" s="63" t="s">
        <v>11</v>
      </c>
      <c r="C18" s="63" t="s">
        <v>12</v>
      </c>
      <c r="D18" s="63">
        <v>87</v>
      </c>
      <c r="E18" s="63">
        <v>21.65</v>
      </c>
      <c r="F18" s="63">
        <v>47.63</v>
      </c>
      <c r="G18">
        <v>1</v>
      </c>
    </row>
    <row r="19" spans="1:7">
      <c r="A19" s="63">
        <v>6</v>
      </c>
      <c r="B19" s="63" t="s">
        <v>35</v>
      </c>
      <c r="C19" s="63" t="s">
        <v>36</v>
      </c>
      <c r="D19" s="63">
        <v>50</v>
      </c>
      <c r="E19" s="63">
        <v>0</v>
      </c>
      <c r="F19" s="63">
        <v>0</v>
      </c>
      <c r="G19">
        <v>1</v>
      </c>
    </row>
    <row r="20" spans="1:7">
      <c r="A20" s="63">
        <v>7</v>
      </c>
      <c r="B20" s="63" t="s">
        <v>37</v>
      </c>
      <c r="C20" s="63" t="s">
        <v>38</v>
      </c>
      <c r="D20" s="63">
        <v>25</v>
      </c>
      <c r="E20" s="63">
        <v>21.6</v>
      </c>
      <c r="F20" s="63">
        <v>47.52</v>
      </c>
      <c r="G20">
        <v>1</v>
      </c>
    </row>
    <row r="21" spans="1:7">
      <c r="A21" s="63">
        <v>7</v>
      </c>
      <c r="B21" s="63" t="s">
        <v>39</v>
      </c>
      <c r="C21" s="63" t="s">
        <v>40</v>
      </c>
      <c r="D21" s="63">
        <v>70</v>
      </c>
      <c r="E21" s="63">
        <v>0</v>
      </c>
      <c r="F21" s="63">
        <v>0</v>
      </c>
      <c r="G21">
        <v>1</v>
      </c>
    </row>
    <row r="22" spans="1:7">
      <c r="A22" s="63">
        <v>7</v>
      </c>
      <c r="B22" s="63" t="s">
        <v>41</v>
      </c>
      <c r="C22" s="63" t="s">
        <v>42</v>
      </c>
      <c r="D22" s="63">
        <v>25</v>
      </c>
      <c r="E22" s="63">
        <v>0</v>
      </c>
      <c r="F22" s="63">
        <v>0</v>
      </c>
      <c r="G22">
        <v>1</v>
      </c>
    </row>
    <row r="23" spans="1:7">
      <c r="A23" s="63">
        <v>7</v>
      </c>
      <c r="B23" s="63" t="s">
        <v>43</v>
      </c>
      <c r="C23" s="63" t="s">
        <v>44</v>
      </c>
      <c r="D23" s="63">
        <v>25</v>
      </c>
      <c r="E23" s="63">
        <v>0</v>
      </c>
      <c r="F23" s="63">
        <v>0</v>
      </c>
      <c r="G23">
        <v>1</v>
      </c>
    </row>
  </sheetData>
  <autoFilter ref="A1:G2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G22"/>
  <sheetViews>
    <sheetView tabSelected="1" workbookViewId="0">
      <pane xSplit="1" ySplit="1" topLeftCell="B2" activePane="bottomRight" state="frozen"/>
      <selection/>
      <selection pane="topRight"/>
      <selection pane="bottomLeft"/>
      <selection pane="bottomRight" activeCell="D39" sqref="D39"/>
    </sheetView>
  </sheetViews>
  <sheetFormatPr defaultColWidth="9" defaultRowHeight="13.5" outlineLevelCol="6"/>
  <cols>
    <col min="1" max="1" width="3.875" customWidth="1"/>
    <col min="2" max="2" width="22.125" customWidth="1"/>
    <col min="3" max="3" width="10.8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31</v>
      </c>
      <c r="C2" s="63" t="s">
        <v>32</v>
      </c>
      <c r="D2" s="63">
        <v>20</v>
      </c>
      <c r="E2" s="63">
        <v>21.85</v>
      </c>
      <c r="F2" s="63">
        <v>48.07</v>
      </c>
      <c r="G2">
        <v>1</v>
      </c>
    </row>
    <row r="3" spans="1:7">
      <c r="A3" s="63">
        <v>1</v>
      </c>
      <c r="B3" s="63" t="s">
        <v>29</v>
      </c>
      <c r="C3" s="63" t="s">
        <v>30</v>
      </c>
      <c r="D3" s="63">
        <v>3</v>
      </c>
      <c r="E3" s="63">
        <v>0</v>
      </c>
      <c r="F3" s="63">
        <v>0</v>
      </c>
      <c r="G3">
        <v>1</v>
      </c>
    </row>
    <row r="4" spans="1:7">
      <c r="A4" s="63">
        <v>1</v>
      </c>
      <c r="B4" s="63" t="s">
        <v>33</v>
      </c>
      <c r="C4" s="63" t="s">
        <v>34</v>
      </c>
      <c r="D4" s="63">
        <v>20</v>
      </c>
      <c r="E4" s="63">
        <v>0</v>
      </c>
      <c r="F4" s="63">
        <v>0</v>
      </c>
      <c r="G4">
        <v>1</v>
      </c>
    </row>
    <row r="5" spans="1:7">
      <c r="A5" s="63">
        <v>1</v>
      </c>
      <c r="B5" s="63" t="s">
        <v>17</v>
      </c>
      <c r="C5" s="63" t="s">
        <v>18</v>
      </c>
      <c r="D5" s="63">
        <v>20</v>
      </c>
      <c r="E5" s="63">
        <v>0</v>
      </c>
      <c r="F5" s="63">
        <v>0</v>
      </c>
      <c r="G5">
        <v>1</v>
      </c>
    </row>
    <row r="6" spans="1:7">
      <c r="A6" s="63">
        <v>1</v>
      </c>
      <c r="B6" s="63" t="s">
        <v>11</v>
      </c>
      <c r="C6" s="63" t="s">
        <v>12</v>
      </c>
      <c r="D6" s="63">
        <v>20</v>
      </c>
      <c r="E6" s="63">
        <v>0</v>
      </c>
      <c r="F6" s="63">
        <v>0</v>
      </c>
      <c r="G6">
        <v>1</v>
      </c>
    </row>
    <row r="7" spans="1:7">
      <c r="A7" s="63">
        <v>1</v>
      </c>
      <c r="B7" s="63" t="s">
        <v>7</v>
      </c>
      <c r="C7" s="63" t="s">
        <v>8</v>
      </c>
      <c r="D7" s="63">
        <v>20</v>
      </c>
      <c r="E7" s="63">
        <v>0</v>
      </c>
      <c r="F7" s="63">
        <v>0</v>
      </c>
      <c r="G7">
        <v>1</v>
      </c>
    </row>
    <row r="8" spans="1:7">
      <c r="A8" s="63">
        <v>1</v>
      </c>
      <c r="B8" s="63" t="s">
        <v>35</v>
      </c>
      <c r="C8" s="63" t="s">
        <v>36</v>
      </c>
      <c r="D8" s="63">
        <v>6</v>
      </c>
      <c r="E8" s="63">
        <v>0</v>
      </c>
      <c r="F8" s="63">
        <v>0</v>
      </c>
      <c r="G8">
        <v>1</v>
      </c>
    </row>
    <row r="9" spans="1:7">
      <c r="A9" s="63">
        <v>2</v>
      </c>
      <c r="B9" s="63" t="s">
        <v>37</v>
      </c>
      <c r="C9" s="63" t="s">
        <v>38</v>
      </c>
      <c r="D9" s="63">
        <v>20</v>
      </c>
      <c r="E9" s="63">
        <v>21.75</v>
      </c>
      <c r="F9" s="63">
        <v>47.85</v>
      </c>
      <c r="G9">
        <v>1</v>
      </c>
    </row>
    <row r="10" spans="1:7">
      <c r="A10" s="63">
        <v>2</v>
      </c>
      <c r="B10" s="63" t="s">
        <v>43</v>
      </c>
      <c r="C10" s="63" t="s">
        <v>44</v>
      </c>
      <c r="D10" s="63">
        <v>15</v>
      </c>
      <c r="E10" s="63">
        <v>0</v>
      </c>
      <c r="F10" s="63">
        <v>0</v>
      </c>
      <c r="G10">
        <v>1</v>
      </c>
    </row>
    <row r="11" spans="1:7">
      <c r="A11" s="63">
        <v>2</v>
      </c>
      <c r="B11" s="63" t="s">
        <v>39</v>
      </c>
      <c r="C11" s="63" t="s">
        <v>40</v>
      </c>
      <c r="D11" s="63">
        <v>20</v>
      </c>
      <c r="E11" s="63">
        <v>0</v>
      </c>
      <c r="F11" s="63">
        <v>0</v>
      </c>
      <c r="G11">
        <v>1</v>
      </c>
    </row>
    <row r="12" spans="1:7">
      <c r="A12" s="63">
        <v>2</v>
      </c>
      <c r="B12" s="63" t="s">
        <v>25</v>
      </c>
      <c r="C12" s="63" t="s">
        <v>26</v>
      </c>
      <c r="D12" s="63">
        <v>20</v>
      </c>
      <c r="E12" s="63">
        <v>0</v>
      </c>
      <c r="F12" s="63">
        <v>0</v>
      </c>
      <c r="G12">
        <v>1</v>
      </c>
    </row>
    <row r="13" spans="1:7">
      <c r="A13" s="63">
        <v>2</v>
      </c>
      <c r="B13" s="63" t="s">
        <v>23</v>
      </c>
      <c r="C13" s="63" t="s">
        <v>24</v>
      </c>
      <c r="D13" s="63">
        <v>20</v>
      </c>
      <c r="E13" s="63">
        <v>0</v>
      </c>
      <c r="F13" s="63">
        <v>0</v>
      </c>
      <c r="G13">
        <v>1</v>
      </c>
    </row>
    <row r="14" spans="1:7">
      <c r="A14" s="63">
        <v>2</v>
      </c>
      <c r="B14" s="63" t="s">
        <v>27</v>
      </c>
      <c r="C14" s="63" t="s">
        <v>28</v>
      </c>
      <c r="D14" s="63">
        <v>20</v>
      </c>
      <c r="E14" s="63">
        <v>0</v>
      </c>
      <c r="F14" s="63">
        <v>0</v>
      </c>
      <c r="G14">
        <v>1</v>
      </c>
    </row>
    <row r="15" spans="1:7">
      <c r="A15" s="63">
        <v>2</v>
      </c>
      <c r="B15" s="63" t="s">
        <v>29</v>
      </c>
      <c r="C15" s="63" t="s">
        <v>30</v>
      </c>
      <c r="D15" s="63">
        <v>17</v>
      </c>
      <c r="E15" s="63">
        <v>0</v>
      </c>
      <c r="F15" s="63">
        <v>0</v>
      </c>
      <c r="G15">
        <v>1</v>
      </c>
    </row>
    <row r="16" spans="1:7">
      <c r="A16" s="63">
        <v>3</v>
      </c>
      <c r="B16" s="63" t="s">
        <v>43</v>
      </c>
      <c r="C16" s="63" t="s">
        <v>44</v>
      </c>
      <c r="D16" s="63">
        <v>5</v>
      </c>
      <c r="E16" s="63">
        <v>21.85</v>
      </c>
      <c r="F16" s="63">
        <v>48.07</v>
      </c>
      <c r="G16">
        <v>1</v>
      </c>
    </row>
    <row r="17" spans="1:7">
      <c r="A17" s="63">
        <v>3</v>
      </c>
      <c r="B17" s="63" t="s">
        <v>41</v>
      </c>
      <c r="C17" s="63" t="s">
        <v>42</v>
      </c>
      <c r="D17" s="63">
        <v>20</v>
      </c>
      <c r="E17" s="63">
        <v>0</v>
      </c>
      <c r="F17" s="63">
        <v>0</v>
      </c>
      <c r="G17">
        <v>1</v>
      </c>
    </row>
    <row r="18" spans="1:7">
      <c r="A18" s="63">
        <v>3</v>
      </c>
      <c r="B18" s="63" t="s">
        <v>19</v>
      </c>
      <c r="C18" s="63" t="s">
        <v>20</v>
      </c>
      <c r="D18" s="63">
        <v>21</v>
      </c>
      <c r="E18" s="63">
        <v>0</v>
      </c>
      <c r="F18" s="63">
        <v>0</v>
      </c>
      <c r="G18">
        <v>1</v>
      </c>
    </row>
    <row r="19" spans="1:7">
      <c r="A19" s="63">
        <v>3</v>
      </c>
      <c r="B19" s="63" t="s">
        <v>15</v>
      </c>
      <c r="C19" s="63" t="s">
        <v>16</v>
      </c>
      <c r="D19" s="63">
        <v>20</v>
      </c>
      <c r="E19" s="63">
        <v>0</v>
      </c>
      <c r="F19" s="63">
        <v>0</v>
      </c>
      <c r="G19">
        <v>1</v>
      </c>
    </row>
    <row r="20" spans="1:7">
      <c r="A20" s="63">
        <v>3</v>
      </c>
      <c r="B20" s="63" t="s">
        <v>13</v>
      </c>
      <c r="C20" s="63" t="s">
        <v>14</v>
      </c>
      <c r="D20" s="63">
        <v>20</v>
      </c>
      <c r="E20" s="63">
        <v>0</v>
      </c>
      <c r="F20" s="63">
        <v>0</v>
      </c>
      <c r="G20">
        <v>1</v>
      </c>
    </row>
    <row r="21" spans="1:7">
      <c r="A21" s="63">
        <v>3</v>
      </c>
      <c r="B21" s="63" t="s">
        <v>21</v>
      </c>
      <c r="C21" s="63" t="s">
        <v>22</v>
      </c>
      <c r="D21" s="63">
        <v>20</v>
      </c>
      <c r="E21" s="63">
        <v>0</v>
      </c>
      <c r="F21" s="63">
        <v>0</v>
      </c>
      <c r="G21">
        <v>1</v>
      </c>
    </row>
    <row r="22" spans="1:7">
      <c r="A22" s="63">
        <v>3</v>
      </c>
      <c r="B22" s="63" t="s">
        <v>45</v>
      </c>
      <c r="C22" s="63" t="s">
        <v>46</v>
      </c>
      <c r="D22" s="63">
        <v>20</v>
      </c>
      <c r="E22" s="63">
        <v>0</v>
      </c>
      <c r="F22" s="63">
        <v>0</v>
      </c>
      <c r="G22">
        <v>1</v>
      </c>
    </row>
  </sheetData>
  <autoFilter ref="A1:G22">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12"/>
  <sheetViews>
    <sheetView workbookViewId="0">
      <pane xSplit="1" ySplit="1" topLeftCell="B2" activePane="bottomRight" state="frozen"/>
      <selection/>
      <selection pane="topRight"/>
      <selection pane="bottomLeft"/>
      <selection pane="bottomRight" activeCell="B43" sqref="B43"/>
    </sheetView>
  </sheetViews>
  <sheetFormatPr defaultColWidth="9" defaultRowHeight="13.5" outlineLevelCol="6"/>
  <cols>
    <col min="1" max="1" width="3.875" customWidth="1"/>
    <col min="2" max="2" width="22.12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47</v>
      </c>
      <c r="C2" s="63" t="s">
        <v>48</v>
      </c>
      <c r="D2" s="63">
        <v>130</v>
      </c>
      <c r="E2" s="63">
        <v>21.9</v>
      </c>
      <c r="F2" s="63">
        <v>48.18</v>
      </c>
      <c r="G2">
        <v>1</v>
      </c>
    </row>
    <row r="3" spans="1:7">
      <c r="A3" s="63">
        <v>1</v>
      </c>
      <c r="B3" s="63" t="s">
        <v>49</v>
      </c>
      <c r="C3" s="63" t="s">
        <v>50</v>
      </c>
      <c r="D3" s="63">
        <v>9</v>
      </c>
      <c r="E3" s="63"/>
      <c r="F3" s="63">
        <v>45.76</v>
      </c>
      <c r="G3">
        <v>1</v>
      </c>
    </row>
    <row r="4" spans="1:7">
      <c r="A4" s="63">
        <v>2</v>
      </c>
      <c r="B4" s="63" t="s">
        <v>49</v>
      </c>
      <c r="C4" s="63" t="s">
        <v>50</v>
      </c>
      <c r="D4" s="63">
        <v>203</v>
      </c>
      <c r="E4" s="63">
        <v>20.8</v>
      </c>
      <c r="F4" s="63">
        <v>45.76</v>
      </c>
      <c r="G4">
        <v>1</v>
      </c>
    </row>
    <row r="5" spans="1:7">
      <c r="A5" s="63">
        <v>2</v>
      </c>
      <c r="B5" s="63" t="s">
        <v>47</v>
      </c>
      <c r="C5" s="63" t="s">
        <v>48</v>
      </c>
      <c r="D5" s="63">
        <v>9</v>
      </c>
      <c r="E5" s="63"/>
      <c r="F5" s="63"/>
      <c r="G5">
        <v>1</v>
      </c>
    </row>
    <row r="6" spans="1:7">
      <c r="A6" s="63">
        <v>3</v>
      </c>
      <c r="B6" s="63" t="s">
        <v>51</v>
      </c>
      <c r="C6" s="63" t="s">
        <v>52</v>
      </c>
      <c r="D6" s="63">
        <v>130</v>
      </c>
      <c r="E6" s="63">
        <v>21.75</v>
      </c>
      <c r="F6" s="63">
        <v>47.85</v>
      </c>
      <c r="G6">
        <v>1</v>
      </c>
    </row>
    <row r="7" spans="1:7">
      <c r="A7" s="63">
        <v>3</v>
      </c>
      <c r="B7" s="63" t="s">
        <v>53</v>
      </c>
      <c r="C7" s="63" t="s">
        <v>54</v>
      </c>
      <c r="D7" s="63">
        <v>4</v>
      </c>
      <c r="E7" s="63"/>
      <c r="F7" s="63"/>
      <c r="G7">
        <v>1</v>
      </c>
    </row>
    <row r="8" spans="1:7">
      <c r="A8" s="63">
        <v>3</v>
      </c>
      <c r="B8" s="63" t="s">
        <v>55</v>
      </c>
      <c r="C8" s="63" t="s">
        <v>56</v>
      </c>
      <c r="D8" s="63">
        <v>5</v>
      </c>
      <c r="E8" s="63"/>
      <c r="F8" s="63"/>
      <c r="G8">
        <v>1</v>
      </c>
    </row>
    <row r="9" spans="1:7">
      <c r="A9" s="63">
        <v>4</v>
      </c>
      <c r="B9" s="63" t="s">
        <v>53</v>
      </c>
      <c r="C9" s="63" t="s">
        <v>54</v>
      </c>
      <c r="D9" s="63">
        <v>170</v>
      </c>
      <c r="E9" s="63">
        <v>21.8</v>
      </c>
      <c r="F9" s="63">
        <v>47.96</v>
      </c>
      <c r="G9">
        <v>1</v>
      </c>
    </row>
    <row r="10" spans="1:6">
      <c r="A10" s="63">
        <v>4</v>
      </c>
      <c r="B10" s="63" t="s">
        <v>51</v>
      </c>
      <c r="C10" s="63" t="s">
        <v>52</v>
      </c>
      <c r="D10" s="63">
        <v>4</v>
      </c>
      <c r="E10" s="63"/>
      <c r="F10" s="63"/>
    </row>
    <row r="11" spans="1:7">
      <c r="A11" s="63">
        <v>5</v>
      </c>
      <c r="B11" s="63" t="s">
        <v>55</v>
      </c>
      <c r="C11" s="63" t="s">
        <v>56</v>
      </c>
      <c r="D11" s="63">
        <v>145</v>
      </c>
      <c r="E11" s="63">
        <v>21.85</v>
      </c>
      <c r="F11" s="63">
        <v>48.07</v>
      </c>
      <c r="G11">
        <v>1</v>
      </c>
    </row>
    <row r="12" spans="1:6">
      <c r="A12" s="63">
        <v>5</v>
      </c>
      <c r="B12" s="63" t="s">
        <v>51</v>
      </c>
      <c r="C12" s="63" t="s">
        <v>52</v>
      </c>
      <c r="D12" s="63">
        <v>6</v>
      </c>
      <c r="E12" s="63"/>
      <c r="F12" s="63"/>
    </row>
  </sheetData>
  <autoFilter ref="A1:G14">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pane xSplit="1" ySplit="1" topLeftCell="B2" activePane="bottomRight" state="frozen"/>
      <selection/>
      <selection pane="topRight"/>
      <selection pane="bottomLeft"/>
      <selection pane="bottomRight" activeCell="C42" sqref="C42"/>
    </sheetView>
  </sheetViews>
  <sheetFormatPr defaultColWidth="9" defaultRowHeight="13.5" outlineLevelCol="6"/>
  <cols>
    <col min="1" max="1" width="3.875" customWidth="1"/>
    <col min="2" max="2" width="22.12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55</v>
      </c>
      <c r="C2" s="63" t="s">
        <v>56</v>
      </c>
      <c r="D2" s="63">
        <v>161</v>
      </c>
      <c r="E2" s="63">
        <v>21.8</v>
      </c>
      <c r="F2" s="63">
        <v>47.96</v>
      </c>
      <c r="G2">
        <v>1</v>
      </c>
    </row>
    <row r="3" spans="1:7">
      <c r="A3" s="63">
        <v>2</v>
      </c>
      <c r="B3" s="63" t="s">
        <v>51</v>
      </c>
      <c r="C3" s="63" t="s">
        <v>52</v>
      </c>
      <c r="D3" s="63">
        <v>128</v>
      </c>
      <c r="E3" s="63">
        <v>20.5</v>
      </c>
      <c r="F3" s="63">
        <v>45.1</v>
      </c>
      <c r="G3">
        <v>1</v>
      </c>
    </row>
    <row r="4" spans="1:7">
      <c r="A4" s="63">
        <v>3</v>
      </c>
      <c r="B4" s="63" t="s">
        <v>57</v>
      </c>
      <c r="C4" s="63" t="s">
        <v>58</v>
      </c>
      <c r="D4" s="63">
        <v>113</v>
      </c>
      <c r="E4" s="63">
        <v>21.85</v>
      </c>
      <c r="F4" s="63">
        <v>48.07</v>
      </c>
      <c r="G4">
        <v>1</v>
      </c>
    </row>
    <row r="5" spans="1:7">
      <c r="A5" s="63">
        <v>3</v>
      </c>
      <c r="B5" s="63" t="s">
        <v>55</v>
      </c>
      <c r="C5" s="63" t="s">
        <v>56</v>
      </c>
      <c r="D5" s="63">
        <v>9</v>
      </c>
      <c r="E5" s="63">
        <v>0</v>
      </c>
      <c r="F5" s="63">
        <v>0</v>
      </c>
      <c r="G5">
        <v>1</v>
      </c>
    </row>
    <row r="6" spans="1:7">
      <c r="A6" s="63">
        <v>4</v>
      </c>
      <c r="B6" s="63" t="s">
        <v>59</v>
      </c>
      <c r="C6" s="63" t="s">
        <v>60</v>
      </c>
      <c r="D6" s="63">
        <v>120</v>
      </c>
      <c r="E6" s="63">
        <v>20.5</v>
      </c>
      <c r="F6" s="63">
        <v>45.1</v>
      </c>
      <c r="G6">
        <v>1</v>
      </c>
    </row>
    <row r="7" spans="1:7">
      <c r="A7" s="63">
        <v>4</v>
      </c>
      <c r="B7" s="63" t="s">
        <v>61</v>
      </c>
      <c r="C7" s="63" t="s">
        <v>62</v>
      </c>
      <c r="D7" s="63">
        <v>325</v>
      </c>
      <c r="E7" s="63">
        <v>0</v>
      </c>
      <c r="F7" s="63">
        <v>0</v>
      </c>
      <c r="G7">
        <v>1</v>
      </c>
    </row>
    <row r="8" spans="1:7">
      <c r="A8" s="63">
        <v>5</v>
      </c>
      <c r="B8" s="63" t="s">
        <v>63</v>
      </c>
      <c r="C8" s="63" t="s">
        <v>64</v>
      </c>
      <c r="D8" s="63">
        <v>30</v>
      </c>
      <c r="E8" s="63">
        <v>21.4</v>
      </c>
      <c r="F8" s="63">
        <v>47.08</v>
      </c>
      <c r="G8">
        <v>1</v>
      </c>
    </row>
    <row r="9" spans="1:7">
      <c r="A9" s="63">
        <v>5</v>
      </c>
      <c r="B9" s="63" t="s">
        <v>65</v>
      </c>
      <c r="C9" s="63" t="s">
        <v>66</v>
      </c>
      <c r="D9" s="63">
        <v>19</v>
      </c>
      <c r="E9" s="63">
        <v>0</v>
      </c>
      <c r="F9" s="63">
        <v>0</v>
      </c>
      <c r="G9">
        <v>1</v>
      </c>
    </row>
    <row r="10" spans="1:7">
      <c r="A10" s="63">
        <v>5</v>
      </c>
      <c r="B10" s="63" t="s">
        <v>67</v>
      </c>
      <c r="C10" s="63" t="s">
        <v>68</v>
      </c>
      <c r="D10" s="63">
        <v>21</v>
      </c>
      <c r="E10" s="63">
        <v>0</v>
      </c>
      <c r="F10" s="63">
        <v>0</v>
      </c>
      <c r="G10">
        <v>1</v>
      </c>
    </row>
    <row r="11" spans="1:7">
      <c r="A11" s="63">
        <v>6</v>
      </c>
      <c r="B11" s="63" t="s">
        <v>69</v>
      </c>
      <c r="C11" s="63" t="s">
        <v>70</v>
      </c>
      <c r="D11" s="63">
        <v>4</v>
      </c>
      <c r="E11" s="63">
        <v>21.9</v>
      </c>
      <c r="F11" s="63">
        <v>48.18</v>
      </c>
      <c r="G11">
        <v>1</v>
      </c>
    </row>
    <row r="12" spans="1:7">
      <c r="A12" s="63">
        <v>6</v>
      </c>
      <c r="B12" s="63" t="s">
        <v>71</v>
      </c>
      <c r="C12" s="63" t="s">
        <v>72</v>
      </c>
      <c r="D12" s="63">
        <v>30</v>
      </c>
      <c r="E12" s="63">
        <v>0</v>
      </c>
      <c r="F12" s="63">
        <v>0</v>
      </c>
      <c r="G12">
        <v>1</v>
      </c>
    </row>
    <row r="13" spans="1:7">
      <c r="A13" s="63">
        <v>6</v>
      </c>
      <c r="B13" s="63" t="s">
        <v>73</v>
      </c>
      <c r="C13" s="63" t="s">
        <v>74</v>
      </c>
      <c r="D13" s="63">
        <v>32</v>
      </c>
      <c r="E13" s="63">
        <v>0</v>
      </c>
      <c r="F13" s="63">
        <v>0</v>
      </c>
      <c r="G13">
        <v>1</v>
      </c>
    </row>
    <row r="14" spans="1:7">
      <c r="A14" s="63">
        <v>6</v>
      </c>
      <c r="B14" s="63" t="s">
        <v>65</v>
      </c>
      <c r="C14" s="63" t="s">
        <v>66</v>
      </c>
      <c r="D14" s="63">
        <v>31</v>
      </c>
      <c r="E14" s="63">
        <v>0</v>
      </c>
      <c r="F14" s="63">
        <v>0</v>
      </c>
      <c r="G14">
        <v>1</v>
      </c>
    </row>
    <row r="15" spans="1:7">
      <c r="A15" s="63">
        <v>7</v>
      </c>
      <c r="B15" s="63" t="s">
        <v>75</v>
      </c>
      <c r="C15" s="63" t="s">
        <v>76</v>
      </c>
      <c r="D15" s="63">
        <v>3</v>
      </c>
      <c r="E15" s="63">
        <v>21.85</v>
      </c>
      <c r="F15" s="63">
        <v>48.07</v>
      </c>
      <c r="G15">
        <v>1</v>
      </c>
    </row>
    <row r="16" spans="1:7">
      <c r="A16" s="63">
        <v>7</v>
      </c>
      <c r="B16" s="63" t="s">
        <v>73</v>
      </c>
      <c r="C16" s="63" t="s">
        <v>74</v>
      </c>
      <c r="D16" s="63">
        <v>28</v>
      </c>
      <c r="E16" s="63">
        <v>0</v>
      </c>
      <c r="F16" s="63">
        <v>0</v>
      </c>
      <c r="G16">
        <v>1</v>
      </c>
    </row>
    <row r="17" spans="1:7">
      <c r="A17" s="63">
        <v>7</v>
      </c>
      <c r="B17" s="63" t="s">
        <v>69</v>
      </c>
      <c r="C17" s="63" t="s">
        <v>70</v>
      </c>
      <c r="D17" s="63">
        <v>56</v>
      </c>
      <c r="E17" s="63">
        <v>0</v>
      </c>
      <c r="F17" s="63">
        <v>0</v>
      </c>
      <c r="G17">
        <v>1</v>
      </c>
    </row>
    <row r="18" spans="1:6">
      <c r="A18" s="63"/>
      <c r="B18" s="63"/>
      <c r="C18" s="63"/>
      <c r="D18" s="63"/>
      <c r="E18" s="63"/>
      <c r="F18" s="63"/>
    </row>
  </sheetData>
  <autoFilter ref="A1:G28">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G28"/>
  <sheetViews>
    <sheetView workbookViewId="0">
      <pane xSplit="1" ySplit="1" topLeftCell="B2" activePane="bottomRight" state="frozen"/>
      <selection/>
      <selection pane="topRight"/>
      <selection pane="bottomLeft"/>
      <selection pane="bottomRight" activeCell="C31" sqref="C31"/>
    </sheetView>
  </sheetViews>
  <sheetFormatPr defaultColWidth="9" defaultRowHeight="13.5" outlineLevelCol="6"/>
  <cols>
    <col min="1" max="1" width="3.875" customWidth="1"/>
    <col min="2" max="2" width="19.37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ht="24" spans="1:7">
      <c r="A2" s="63">
        <v>1</v>
      </c>
      <c r="B2" s="63" t="s">
        <v>77</v>
      </c>
      <c r="C2" s="63" t="s">
        <v>78</v>
      </c>
      <c r="D2" s="63">
        <v>48</v>
      </c>
      <c r="E2" s="63">
        <v>21.5</v>
      </c>
      <c r="F2" s="63">
        <v>47.3</v>
      </c>
      <c r="G2">
        <v>1</v>
      </c>
    </row>
    <row r="3" ht="24" spans="1:7">
      <c r="A3" s="63">
        <v>1</v>
      </c>
      <c r="B3" s="63" t="s">
        <v>79</v>
      </c>
      <c r="C3" s="63" t="s">
        <v>80</v>
      </c>
      <c r="D3" s="63">
        <v>50</v>
      </c>
      <c r="E3" s="63">
        <v>0</v>
      </c>
      <c r="F3" s="63">
        <v>0</v>
      </c>
      <c r="G3">
        <v>1</v>
      </c>
    </row>
    <row r="4" ht="24" spans="1:7">
      <c r="A4" s="63">
        <v>2</v>
      </c>
      <c r="B4" s="63" t="s">
        <v>81</v>
      </c>
      <c r="C4" s="63" t="s">
        <v>82</v>
      </c>
      <c r="D4" s="63">
        <v>31</v>
      </c>
      <c r="E4" s="63">
        <v>21.85</v>
      </c>
      <c r="F4" s="63">
        <v>48.07</v>
      </c>
      <c r="G4">
        <v>1</v>
      </c>
    </row>
    <row r="5" ht="24" spans="1:7">
      <c r="A5" s="63">
        <v>2</v>
      </c>
      <c r="B5" s="63" t="s">
        <v>75</v>
      </c>
      <c r="C5" s="63" t="s">
        <v>76</v>
      </c>
      <c r="D5" s="63">
        <v>50</v>
      </c>
      <c r="E5" s="63">
        <v>0</v>
      </c>
      <c r="F5" s="63">
        <v>0</v>
      </c>
      <c r="G5">
        <v>1</v>
      </c>
    </row>
    <row r="6" ht="24" spans="1:7">
      <c r="A6" s="63">
        <v>3</v>
      </c>
      <c r="B6" s="63" t="s">
        <v>79</v>
      </c>
      <c r="C6" s="63" t="s">
        <v>80</v>
      </c>
      <c r="D6" s="63">
        <v>10</v>
      </c>
      <c r="E6" s="63">
        <v>21.75</v>
      </c>
      <c r="F6" s="63">
        <v>47.85</v>
      </c>
      <c r="G6">
        <v>1</v>
      </c>
    </row>
    <row r="7" ht="24" spans="1:7">
      <c r="A7" s="63">
        <v>3</v>
      </c>
      <c r="B7" s="63" t="s">
        <v>81</v>
      </c>
      <c r="C7" s="63" t="s">
        <v>82</v>
      </c>
      <c r="D7" s="63">
        <v>16</v>
      </c>
      <c r="E7" s="63">
        <v>0</v>
      </c>
      <c r="F7" s="63">
        <v>0</v>
      </c>
      <c r="G7">
        <v>1</v>
      </c>
    </row>
    <row r="8" ht="24" spans="1:7">
      <c r="A8" s="63">
        <v>3</v>
      </c>
      <c r="B8" s="63" t="s">
        <v>83</v>
      </c>
      <c r="C8" s="63" t="s">
        <v>84</v>
      </c>
      <c r="D8" s="63">
        <v>50</v>
      </c>
      <c r="E8" s="63">
        <v>0</v>
      </c>
      <c r="F8" s="63">
        <v>0</v>
      </c>
      <c r="G8">
        <v>1</v>
      </c>
    </row>
    <row r="9" ht="24" spans="1:7">
      <c r="A9" s="63">
        <v>4</v>
      </c>
      <c r="B9" s="63" t="s">
        <v>85</v>
      </c>
      <c r="C9" s="63" t="s">
        <v>86</v>
      </c>
      <c r="D9" s="63">
        <v>50</v>
      </c>
      <c r="E9" s="63">
        <v>21.85</v>
      </c>
      <c r="F9" s="63">
        <v>48.07</v>
      </c>
      <c r="G9">
        <v>1</v>
      </c>
    </row>
    <row r="10" ht="24" spans="1:7">
      <c r="A10" s="63">
        <v>4</v>
      </c>
      <c r="B10" s="63" t="s">
        <v>87</v>
      </c>
      <c r="C10" s="63" t="s">
        <v>88</v>
      </c>
      <c r="D10" s="63">
        <v>37</v>
      </c>
      <c r="E10" s="63">
        <v>0</v>
      </c>
      <c r="F10" s="63">
        <v>0</v>
      </c>
      <c r="G10">
        <v>1</v>
      </c>
    </row>
    <row r="11" ht="24" spans="1:7">
      <c r="A11" s="63">
        <v>5</v>
      </c>
      <c r="B11" s="63" t="s">
        <v>87</v>
      </c>
      <c r="C11" s="63" t="s">
        <v>88</v>
      </c>
      <c r="D11" s="63">
        <v>23</v>
      </c>
      <c r="E11" s="63">
        <v>21.35</v>
      </c>
      <c r="F11" s="63">
        <v>46.97</v>
      </c>
      <c r="G11">
        <v>1</v>
      </c>
    </row>
    <row r="12" ht="24" spans="1:7">
      <c r="A12" s="63">
        <v>5</v>
      </c>
      <c r="B12" s="63" t="s">
        <v>89</v>
      </c>
      <c r="C12" s="63" t="s">
        <v>90</v>
      </c>
      <c r="D12" s="63">
        <v>20</v>
      </c>
      <c r="E12" s="63">
        <v>0</v>
      </c>
      <c r="F12" s="63">
        <v>0</v>
      </c>
      <c r="G12">
        <v>1</v>
      </c>
    </row>
    <row r="13" ht="24" spans="1:7">
      <c r="A13" s="63">
        <v>5</v>
      </c>
      <c r="B13" s="63" t="s">
        <v>91</v>
      </c>
      <c r="C13" s="63" t="s">
        <v>92</v>
      </c>
      <c r="D13" s="63">
        <v>60</v>
      </c>
      <c r="E13" s="63">
        <v>0</v>
      </c>
      <c r="F13" s="63">
        <v>0</v>
      </c>
      <c r="G13">
        <v>1</v>
      </c>
    </row>
    <row r="14" ht="24" spans="1:7">
      <c r="A14" s="63">
        <v>5</v>
      </c>
      <c r="B14" s="63" t="s">
        <v>77</v>
      </c>
      <c r="C14" s="63" t="s">
        <v>78</v>
      </c>
      <c r="D14" s="63">
        <v>12</v>
      </c>
      <c r="E14" s="63">
        <v>0</v>
      </c>
      <c r="F14" s="63">
        <v>0</v>
      </c>
      <c r="G14">
        <v>1</v>
      </c>
    </row>
    <row r="15" spans="1:7">
      <c r="A15" s="63">
        <v>6</v>
      </c>
      <c r="B15" s="63" t="s">
        <v>93</v>
      </c>
      <c r="C15" s="63" t="s">
        <v>94</v>
      </c>
      <c r="D15" s="63">
        <v>130</v>
      </c>
      <c r="E15" s="63">
        <v>21.85</v>
      </c>
      <c r="F15" s="63">
        <v>48.07</v>
      </c>
      <c r="G15">
        <v>1</v>
      </c>
    </row>
    <row r="16" spans="1:7">
      <c r="A16" s="63">
        <v>6</v>
      </c>
      <c r="B16" s="63" t="s">
        <v>95</v>
      </c>
      <c r="C16" s="63" t="s">
        <v>96</v>
      </c>
      <c r="D16" s="63">
        <v>117</v>
      </c>
      <c r="E16" s="63">
        <v>0</v>
      </c>
      <c r="F16" s="63">
        <v>0</v>
      </c>
      <c r="G16">
        <v>1</v>
      </c>
    </row>
    <row r="17" spans="1:7">
      <c r="A17" s="63">
        <v>6</v>
      </c>
      <c r="B17" s="63" t="s">
        <v>97</v>
      </c>
      <c r="C17" s="63" t="s">
        <v>98</v>
      </c>
      <c r="D17" s="63">
        <v>125</v>
      </c>
      <c r="E17" s="63">
        <v>0</v>
      </c>
      <c r="F17" s="63">
        <v>0</v>
      </c>
      <c r="G17">
        <v>1</v>
      </c>
    </row>
    <row r="18" spans="1:7">
      <c r="A18" s="63">
        <v>7</v>
      </c>
      <c r="B18" s="63" t="s">
        <v>99</v>
      </c>
      <c r="C18" s="63" t="s">
        <v>100</v>
      </c>
      <c r="D18" s="63">
        <v>311</v>
      </c>
      <c r="E18" s="63">
        <v>21.85</v>
      </c>
      <c r="F18" s="63">
        <v>48.07</v>
      </c>
      <c r="G18">
        <v>1</v>
      </c>
    </row>
    <row r="19" spans="1:7">
      <c r="A19">
        <v>7</v>
      </c>
      <c r="B19" t="s">
        <v>101</v>
      </c>
      <c r="C19" t="s">
        <v>102</v>
      </c>
      <c r="D19">
        <v>110</v>
      </c>
      <c r="E19">
        <v>0</v>
      </c>
      <c r="F19">
        <v>0</v>
      </c>
      <c r="G19">
        <v>1</v>
      </c>
    </row>
    <row r="20" spans="1:7">
      <c r="A20">
        <v>8</v>
      </c>
      <c r="B20" t="s">
        <v>101</v>
      </c>
      <c r="C20" t="s">
        <v>102</v>
      </c>
      <c r="D20">
        <v>347</v>
      </c>
      <c r="E20">
        <v>21.75</v>
      </c>
      <c r="F20">
        <v>47.85</v>
      </c>
      <c r="G20">
        <v>1</v>
      </c>
    </row>
    <row r="21" spans="1:7">
      <c r="A21">
        <v>8</v>
      </c>
      <c r="B21" t="s">
        <v>103</v>
      </c>
      <c r="C21" t="s">
        <v>104</v>
      </c>
      <c r="D21">
        <v>117</v>
      </c>
      <c r="E21">
        <v>0</v>
      </c>
      <c r="F21">
        <v>0</v>
      </c>
      <c r="G21">
        <v>1</v>
      </c>
    </row>
    <row r="22" spans="1:7">
      <c r="A22">
        <v>8</v>
      </c>
      <c r="B22" t="s">
        <v>97</v>
      </c>
      <c r="C22" t="s">
        <v>98</v>
      </c>
      <c r="D22">
        <v>55</v>
      </c>
      <c r="E22">
        <v>0</v>
      </c>
      <c r="F22">
        <v>0</v>
      </c>
      <c r="G22">
        <v>1</v>
      </c>
    </row>
    <row r="23" spans="1:7">
      <c r="A23">
        <v>9</v>
      </c>
      <c r="B23" t="s">
        <v>105</v>
      </c>
      <c r="C23" t="s">
        <v>106</v>
      </c>
      <c r="D23">
        <v>136</v>
      </c>
      <c r="E23">
        <v>21.85</v>
      </c>
      <c r="F23">
        <v>48.07</v>
      </c>
      <c r="G23">
        <v>1</v>
      </c>
    </row>
    <row r="24" spans="1:7">
      <c r="A24">
        <v>9</v>
      </c>
      <c r="B24" t="s">
        <v>107</v>
      </c>
      <c r="C24" t="s">
        <v>108</v>
      </c>
      <c r="D24">
        <v>180</v>
      </c>
      <c r="E24">
        <v>0</v>
      </c>
      <c r="F24">
        <v>0</v>
      </c>
      <c r="G24">
        <v>1</v>
      </c>
    </row>
    <row r="25" spans="1:7">
      <c r="A25">
        <v>9</v>
      </c>
      <c r="B25" t="s">
        <v>99</v>
      </c>
      <c r="C25" t="s">
        <v>100</v>
      </c>
      <c r="D25">
        <v>73</v>
      </c>
      <c r="E25">
        <v>0</v>
      </c>
      <c r="F25">
        <v>0</v>
      </c>
      <c r="G25">
        <v>1</v>
      </c>
    </row>
    <row r="26" spans="1:7">
      <c r="A26">
        <v>10</v>
      </c>
      <c r="B26" t="s">
        <v>109</v>
      </c>
      <c r="C26" t="s">
        <v>110</v>
      </c>
      <c r="D26">
        <v>65</v>
      </c>
      <c r="E26">
        <v>21.75</v>
      </c>
      <c r="F26">
        <v>47.85</v>
      </c>
      <c r="G26">
        <v>1</v>
      </c>
    </row>
    <row r="27" spans="1:7">
      <c r="A27">
        <v>10</v>
      </c>
      <c r="B27" t="s">
        <v>111</v>
      </c>
      <c r="C27" t="s">
        <v>112</v>
      </c>
      <c r="D27">
        <v>64</v>
      </c>
      <c r="E27">
        <v>0</v>
      </c>
      <c r="F27">
        <v>0</v>
      </c>
      <c r="G27">
        <v>1</v>
      </c>
    </row>
    <row r="28" spans="1:7">
      <c r="A28">
        <v>10</v>
      </c>
      <c r="B28" t="s">
        <v>113</v>
      </c>
      <c r="C28" t="s">
        <v>114</v>
      </c>
      <c r="D28">
        <v>4</v>
      </c>
      <c r="E28">
        <v>0</v>
      </c>
      <c r="F28">
        <v>0</v>
      </c>
      <c r="G28">
        <v>1</v>
      </c>
    </row>
  </sheetData>
  <autoFilter ref="A1:G28">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G18"/>
  <sheetViews>
    <sheetView workbookViewId="0">
      <pane xSplit="1" ySplit="1" topLeftCell="B2" activePane="bottomRight" state="frozen"/>
      <selection/>
      <selection pane="topRight"/>
      <selection pane="bottomLeft"/>
      <selection pane="bottomRight" activeCell="F19" sqref="F19"/>
    </sheetView>
  </sheetViews>
  <sheetFormatPr defaultColWidth="9" defaultRowHeight="13.5" outlineLevelCol="6"/>
  <cols>
    <col min="1" max="1" width="3.875" customWidth="1"/>
    <col min="2" max="2" width="19.37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115</v>
      </c>
      <c r="C2" s="63" t="s">
        <v>116</v>
      </c>
      <c r="D2" s="63">
        <v>56</v>
      </c>
      <c r="E2" s="63">
        <v>19.98</v>
      </c>
      <c r="F2" s="63">
        <v>43.96</v>
      </c>
      <c r="G2">
        <v>1</v>
      </c>
    </row>
    <row r="3" spans="1:7">
      <c r="A3" s="63">
        <v>1</v>
      </c>
      <c r="B3" s="63" t="s">
        <v>117</v>
      </c>
      <c r="C3" s="63" t="s">
        <v>118</v>
      </c>
      <c r="D3" s="63">
        <v>182</v>
      </c>
      <c r="E3" s="63">
        <v>0</v>
      </c>
      <c r="F3" s="63">
        <v>0</v>
      </c>
      <c r="G3">
        <v>1</v>
      </c>
    </row>
    <row r="4" spans="1:7">
      <c r="A4" s="63">
        <v>1</v>
      </c>
      <c r="B4" s="63" t="s">
        <v>105</v>
      </c>
      <c r="C4" s="63" t="s">
        <v>106</v>
      </c>
      <c r="D4" s="63">
        <v>96</v>
      </c>
      <c r="E4" s="63">
        <v>0</v>
      </c>
      <c r="F4" s="63">
        <v>0</v>
      </c>
      <c r="G4">
        <v>1</v>
      </c>
    </row>
    <row r="5" spans="1:7">
      <c r="A5" s="63">
        <v>2</v>
      </c>
      <c r="B5" s="63" t="s">
        <v>119</v>
      </c>
      <c r="C5" s="63" t="s">
        <v>120</v>
      </c>
      <c r="D5" s="63">
        <v>116</v>
      </c>
      <c r="E5" s="63">
        <v>21.85</v>
      </c>
      <c r="F5" s="63">
        <v>48.07</v>
      </c>
      <c r="G5">
        <v>1</v>
      </c>
    </row>
    <row r="6" spans="1:7">
      <c r="A6" s="63">
        <v>2</v>
      </c>
      <c r="B6" s="63" t="s">
        <v>121</v>
      </c>
      <c r="C6" s="63" t="s">
        <v>122</v>
      </c>
      <c r="D6" s="63">
        <v>113</v>
      </c>
      <c r="E6" s="63">
        <v>0</v>
      </c>
      <c r="F6" s="63">
        <v>0</v>
      </c>
      <c r="G6">
        <v>1</v>
      </c>
    </row>
    <row r="7" spans="1:7">
      <c r="A7" s="63">
        <v>2</v>
      </c>
      <c r="B7" s="63" t="s">
        <v>123</v>
      </c>
      <c r="C7" s="63" t="s">
        <v>124</v>
      </c>
      <c r="D7" s="63">
        <v>58</v>
      </c>
      <c r="E7" s="63">
        <v>0</v>
      </c>
      <c r="F7" s="63">
        <v>0</v>
      </c>
      <c r="G7">
        <v>1</v>
      </c>
    </row>
    <row r="8" spans="1:7">
      <c r="A8" s="63">
        <v>2</v>
      </c>
      <c r="B8" s="63" t="s">
        <v>125</v>
      </c>
      <c r="C8" s="63" t="s">
        <v>126</v>
      </c>
      <c r="D8" s="63">
        <v>105</v>
      </c>
      <c r="E8" s="63">
        <v>0</v>
      </c>
      <c r="F8" s="63">
        <v>0</v>
      </c>
      <c r="G8">
        <v>1</v>
      </c>
    </row>
    <row r="9" spans="1:7">
      <c r="A9" s="63">
        <v>3</v>
      </c>
      <c r="B9" s="63" t="s">
        <v>127</v>
      </c>
      <c r="C9" s="63" t="s">
        <v>128</v>
      </c>
      <c r="D9" s="63">
        <v>125</v>
      </c>
      <c r="E9" s="63">
        <v>21.8</v>
      </c>
      <c r="F9" s="63">
        <v>47.96</v>
      </c>
      <c r="G9">
        <v>1</v>
      </c>
    </row>
    <row r="10" spans="1:7">
      <c r="A10" s="63">
        <v>3</v>
      </c>
      <c r="B10" s="63" t="s">
        <v>129</v>
      </c>
      <c r="C10" s="63" t="s">
        <v>130</v>
      </c>
      <c r="D10" s="63">
        <v>230</v>
      </c>
      <c r="E10" s="63">
        <v>0</v>
      </c>
      <c r="F10" s="63">
        <v>0</v>
      </c>
      <c r="G10">
        <v>1</v>
      </c>
    </row>
    <row r="11" spans="1:7">
      <c r="A11" s="63">
        <v>3</v>
      </c>
      <c r="B11" s="63" t="s">
        <v>131</v>
      </c>
      <c r="C11" s="63" t="s">
        <v>132</v>
      </c>
      <c r="D11" s="63">
        <v>48</v>
      </c>
      <c r="E11" s="63">
        <v>0</v>
      </c>
      <c r="F11" s="63">
        <v>0</v>
      </c>
      <c r="G11">
        <v>1</v>
      </c>
    </row>
    <row r="12" spans="1:7">
      <c r="A12" s="63">
        <v>4</v>
      </c>
      <c r="B12" s="63" t="s">
        <v>131</v>
      </c>
      <c r="C12" s="63" t="s">
        <v>132</v>
      </c>
      <c r="D12" s="63">
        <v>74</v>
      </c>
      <c r="E12" s="63">
        <v>21.85</v>
      </c>
      <c r="F12" s="63">
        <v>48.07</v>
      </c>
      <c r="G12">
        <v>1</v>
      </c>
    </row>
    <row r="13" spans="1:7">
      <c r="A13" s="63">
        <v>4</v>
      </c>
      <c r="B13" s="63" t="s">
        <v>133</v>
      </c>
      <c r="C13" s="63" t="s">
        <v>134</v>
      </c>
      <c r="D13" s="63">
        <v>232</v>
      </c>
      <c r="E13" s="63">
        <v>0</v>
      </c>
      <c r="F13" s="63">
        <v>0</v>
      </c>
      <c r="G13">
        <v>1</v>
      </c>
    </row>
    <row r="14" spans="1:7">
      <c r="A14" s="63">
        <v>4</v>
      </c>
      <c r="B14" s="63" t="s">
        <v>123</v>
      </c>
      <c r="C14" s="63" t="s">
        <v>124</v>
      </c>
      <c r="D14" s="63">
        <v>56</v>
      </c>
      <c r="E14" s="63">
        <v>0</v>
      </c>
      <c r="F14" s="63">
        <v>0</v>
      </c>
      <c r="G14">
        <v>1</v>
      </c>
    </row>
    <row r="15" spans="1:7">
      <c r="A15" s="63">
        <v>5</v>
      </c>
      <c r="B15" s="63" t="s">
        <v>125</v>
      </c>
      <c r="C15" s="63" t="s">
        <v>126</v>
      </c>
      <c r="D15" s="63">
        <v>19</v>
      </c>
      <c r="E15" s="63">
        <v>21.8</v>
      </c>
      <c r="F15" s="63">
        <v>47.96</v>
      </c>
      <c r="G15">
        <v>1</v>
      </c>
    </row>
    <row r="16" spans="1:7">
      <c r="A16" s="63">
        <v>5</v>
      </c>
      <c r="B16" s="63" t="s">
        <v>135</v>
      </c>
      <c r="C16" s="63" t="s">
        <v>136</v>
      </c>
      <c r="D16" s="63">
        <v>118</v>
      </c>
      <c r="E16" s="63">
        <v>0</v>
      </c>
      <c r="F16" s="63">
        <v>0</v>
      </c>
      <c r="G16">
        <v>1</v>
      </c>
    </row>
    <row r="17" spans="1:7">
      <c r="A17" s="63">
        <v>5</v>
      </c>
      <c r="B17" s="63" t="s">
        <v>137</v>
      </c>
      <c r="C17" s="63" t="s">
        <v>138</v>
      </c>
      <c r="D17" s="63">
        <v>120</v>
      </c>
      <c r="E17" s="63">
        <v>0</v>
      </c>
      <c r="F17" s="63">
        <v>0</v>
      </c>
      <c r="G17">
        <v>1</v>
      </c>
    </row>
    <row r="18" spans="1:7">
      <c r="A18" s="63">
        <v>5</v>
      </c>
      <c r="B18" s="63" t="s">
        <v>115</v>
      </c>
      <c r="C18" s="63" t="s">
        <v>116</v>
      </c>
      <c r="D18" s="63">
        <v>139</v>
      </c>
      <c r="E18" s="63">
        <v>0</v>
      </c>
      <c r="F18" s="63">
        <v>0</v>
      </c>
      <c r="G18">
        <v>1</v>
      </c>
    </row>
  </sheetData>
  <autoFilter ref="A1:G18">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G4"/>
  <sheetViews>
    <sheetView workbookViewId="0">
      <pane xSplit="1" ySplit="1" topLeftCell="B2" activePane="bottomRight" state="frozen"/>
      <selection/>
      <selection pane="topRight"/>
      <selection pane="bottomLeft"/>
      <selection pane="bottomRight" activeCell="C41" sqref="C41"/>
    </sheetView>
  </sheetViews>
  <sheetFormatPr defaultColWidth="9" defaultRowHeight="13.5" outlineLevelRow="3" outlineLevelCol="6"/>
  <cols>
    <col min="1" max="1" width="3.875" customWidth="1"/>
    <col min="2" max="2" width="19.37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49</v>
      </c>
      <c r="C2" s="63" t="s">
        <v>50</v>
      </c>
      <c r="D2" s="63">
        <v>210</v>
      </c>
      <c r="E2" s="63">
        <v>20.8</v>
      </c>
      <c r="F2" s="63">
        <v>45.76</v>
      </c>
      <c r="G2">
        <v>1</v>
      </c>
    </row>
    <row r="3" spans="1:7">
      <c r="A3" s="63">
        <v>2</v>
      </c>
      <c r="B3" s="63" t="s">
        <v>49</v>
      </c>
      <c r="C3" s="63" t="s">
        <v>50</v>
      </c>
      <c r="D3" s="63">
        <v>210</v>
      </c>
      <c r="E3" s="63">
        <v>20.8</v>
      </c>
      <c r="F3" s="63">
        <v>45.76</v>
      </c>
      <c r="G3">
        <v>1</v>
      </c>
    </row>
    <row r="4" spans="1:6">
      <c r="A4" s="63"/>
      <c r="B4" s="63"/>
      <c r="C4" s="63"/>
      <c r="D4" s="63"/>
      <c r="E4" s="63"/>
      <c r="F4" s="63"/>
    </row>
  </sheetData>
  <autoFilter ref="A1:G4">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G19"/>
  <sheetViews>
    <sheetView workbookViewId="0">
      <pane xSplit="1" ySplit="1" topLeftCell="B2" activePane="bottomRight" state="frozen"/>
      <selection/>
      <selection pane="topRight"/>
      <selection pane="bottomLeft"/>
      <selection pane="bottomRight" activeCell="C39" sqref="C39"/>
    </sheetView>
  </sheetViews>
  <sheetFormatPr defaultColWidth="9" defaultRowHeight="13.5" outlineLevelCol="6"/>
  <cols>
    <col min="1" max="1" width="3.875" customWidth="1"/>
    <col min="2" max="2" width="19.37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49</v>
      </c>
      <c r="C2" s="63" t="s">
        <v>50</v>
      </c>
      <c r="D2" s="63">
        <v>182</v>
      </c>
      <c r="E2" s="63">
        <v>18</v>
      </c>
      <c r="F2" s="63">
        <v>39.6</v>
      </c>
      <c r="G2">
        <v>1</v>
      </c>
    </row>
    <row r="3" spans="1:7">
      <c r="A3" s="63">
        <v>2</v>
      </c>
      <c r="B3" s="63" t="s">
        <v>55</v>
      </c>
      <c r="C3" s="63" t="s">
        <v>56</v>
      </c>
      <c r="D3" s="63">
        <v>160</v>
      </c>
      <c r="E3" s="63">
        <v>21.7</v>
      </c>
      <c r="F3" s="63">
        <v>47.74</v>
      </c>
      <c r="G3">
        <v>1</v>
      </c>
    </row>
    <row r="4" spans="1:7">
      <c r="A4" s="63">
        <v>3</v>
      </c>
      <c r="B4" s="63" t="s">
        <v>55</v>
      </c>
      <c r="C4" s="63" t="s">
        <v>56</v>
      </c>
      <c r="D4" s="63">
        <v>160</v>
      </c>
      <c r="E4" s="63">
        <v>21.8</v>
      </c>
      <c r="F4" s="63">
        <v>47.96</v>
      </c>
      <c r="G4">
        <v>1</v>
      </c>
    </row>
    <row r="5" spans="1:7">
      <c r="A5" s="63">
        <v>4</v>
      </c>
      <c r="B5" s="63" t="s">
        <v>51</v>
      </c>
      <c r="C5" s="63" t="s">
        <v>52</v>
      </c>
      <c r="D5" s="63">
        <v>140</v>
      </c>
      <c r="E5" s="63">
        <v>21.75</v>
      </c>
      <c r="F5" s="63">
        <v>47.85</v>
      </c>
      <c r="G5">
        <v>1</v>
      </c>
    </row>
    <row r="6" spans="1:7">
      <c r="A6" s="63">
        <v>5</v>
      </c>
      <c r="B6" s="63" t="s">
        <v>139</v>
      </c>
      <c r="C6" s="63" t="s">
        <v>140</v>
      </c>
      <c r="D6" s="63">
        <v>105</v>
      </c>
      <c r="E6" s="63">
        <v>21.75</v>
      </c>
      <c r="F6" s="63">
        <v>47.85</v>
      </c>
      <c r="G6">
        <v>1</v>
      </c>
    </row>
    <row r="7" spans="1:7">
      <c r="A7" s="63">
        <v>6</v>
      </c>
      <c r="B7" s="63" t="s">
        <v>47</v>
      </c>
      <c r="C7" s="63" t="s">
        <v>48</v>
      </c>
      <c r="D7" s="63">
        <v>139</v>
      </c>
      <c r="E7" s="63">
        <v>21.8</v>
      </c>
      <c r="F7" s="63">
        <v>47.96</v>
      </c>
      <c r="G7">
        <v>1</v>
      </c>
    </row>
    <row r="8" s="39" customFormat="1" spans="1:7">
      <c r="A8" s="63">
        <v>7</v>
      </c>
      <c r="B8" s="63" t="s">
        <v>47</v>
      </c>
      <c r="C8" s="63" t="s">
        <v>48</v>
      </c>
      <c r="D8" s="63">
        <v>139</v>
      </c>
      <c r="E8" s="63">
        <v>21.75</v>
      </c>
      <c r="F8" s="63">
        <v>47.85</v>
      </c>
      <c r="G8">
        <v>1</v>
      </c>
    </row>
    <row r="9" ht="24" spans="1:7">
      <c r="A9" s="63">
        <v>8</v>
      </c>
      <c r="B9" s="63" t="s">
        <v>89</v>
      </c>
      <c r="C9" s="63" t="s">
        <v>90</v>
      </c>
      <c r="D9" s="63">
        <v>40</v>
      </c>
      <c r="E9" s="63">
        <v>21.85</v>
      </c>
      <c r="F9" s="63">
        <v>48.07</v>
      </c>
      <c r="G9">
        <v>1</v>
      </c>
    </row>
    <row r="10" ht="24" spans="1:7">
      <c r="A10" s="63">
        <v>8</v>
      </c>
      <c r="B10" s="63" t="s">
        <v>141</v>
      </c>
      <c r="C10" s="63" t="s">
        <v>142</v>
      </c>
      <c r="D10" s="63">
        <v>60</v>
      </c>
      <c r="E10" s="63">
        <v>0</v>
      </c>
      <c r="F10" s="63">
        <v>0</v>
      </c>
      <c r="G10">
        <v>1</v>
      </c>
    </row>
    <row r="11" ht="24" spans="1:7">
      <c r="A11" s="63">
        <v>9</v>
      </c>
      <c r="B11" s="63" t="s">
        <v>143</v>
      </c>
      <c r="C11" s="63" t="s">
        <v>144</v>
      </c>
      <c r="D11" s="63">
        <v>31</v>
      </c>
      <c r="E11" s="63">
        <v>20.5</v>
      </c>
      <c r="F11" s="63">
        <v>45.1</v>
      </c>
      <c r="G11">
        <v>1</v>
      </c>
    </row>
    <row r="12" ht="24" spans="1:7">
      <c r="A12" s="63">
        <v>9</v>
      </c>
      <c r="B12" s="63" t="s">
        <v>145</v>
      </c>
      <c r="C12" s="63" t="s">
        <v>146</v>
      </c>
      <c r="D12" s="63">
        <v>62</v>
      </c>
      <c r="E12" s="63">
        <v>0</v>
      </c>
      <c r="F12" s="63">
        <v>0</v>
      </c>
      <c r="G12">
        <v>1</v>
      </c>
    </row>
    <row r="13" spans="1:7">
      <c r="A13" s="63">
        <v>10</v>
      </c>
      <c r="B13" s="63" t="s">
        <v>147</v>
      </c>
      <c r="C13" s="63" t="s">
        <v>148</v>
      </c>
      <c r="D13" s="63">
        <v>157</v>
      </c>
      <c r="E13" s="63">
        <v>21.7</v>
      </c>
      <c r="F13" s="63">
        <v>47.74</v>
      </c>
      <c r="G13">
        <v>1</v>
      </c>
    </row>
    <row r="14" spans="1:7">
      <c r="A14" s="63">
        <v>11</v>
      </c>
      <c r="B14" s="63" t="s">
        <v>149</v>
      </c>
      <c r="C14" s="63" t="s">
        <v>150</v>
      </c>
      <c r="D14" s="63">
        <v>40</v>
      </c>
      <c r="E14" s="63">
        <v>19.5</v>
      </c>
      <c r="F14" s="63">
        <v>42.9</v>
      </c>
      <c r="G14">
        <v>1</v>
      </c>
    </row>
    <row r="15" spans="1:7">
      <c r="A15" s="63">
        <v>11</v>
      </c>
      <c r="B15" s="63" t="s">
        <v>151</v>
      </c>
      <c r="C15" s="63" t="s">
        <v>152</v>
      </c>
      <c r="D15" s="63">
        <v>114</v>
      </c>
      <c r="E15" s="63">
        <v>0</v>
      </c>
      <c r="F15" s="63">
        <v>0</v>
      </c>
      <c r="G15">
        <v>1</v>
      </c>
    </row>
    <row r="16" spans="1:6">
      <c r="A16" s="63"/>
      <c r="B16" s="63"/>
      <c r="C16" s="63"/>
      <c r="D16" s="63"/>
      <c r="E16" s="63"/>
      <c r="F16" s="63"/>
    </row>
    <row r="17" spans="1:6">
      <c r="A17" s="63"/>
      <c r="B17" s="63"/>
      <c r="C17" s="63"/>
      <c r="D17" s="63"/>
      <c r="E17" s="63"/>
      <c r="F17" s="63"/>
    </row>
    <row r="18" spans="1:6">
      <c r="A18" s="63"/>
      <c r="B18" s="63"/>
      <c r="C18" s="63"/>
      <c r="D18" s="63"/>
      <c r="E18" s="63"/>
      <c r="F18" s="63"/>
    </row>
    <row r="19" spans="1:6">
      <c r="A19" s="63"/>
      <c r="B19" s="63"/>
      <c r="C19" s="63"/>
      <c r="D19" s="63"/>
      <c r="E19" s="63"/>
      <c r="F19" s="63"/>
    </row>
  </sheetData>
  <autoFilter ref="A1:G19">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20"/>
  <sheetViews>
    <sheetView workbookViewId="0">
      <pane xSplit="1" ySplit="1" topLeftCell="B2" activePane="bottomRight" state="frozen"/>
      <selection/>
      <selection pane="topRight"/>
      <selection pane="bottomLeft"/>
      <selection pane="bottomRight" activeCell="C41" sqref="C41"/>
    </sheetView>
  </sheetViews>
  <sheetFormatPr defaultColWidth="9" defaultRowHeight="13.5" outlineLevelCol="6"/>
  <cols>
    <col min="1" max="1" width="3.875" customWidth="1"/>
    <col min="2" max="2" width="19.375" customWidth="1"/>
    <col min="3" max="3" width="19.25" customWidth="1"/>
    <col min="6" max="6" width="11.125"/>
    <col min="7" max="7" width="8.125" customWidth="1"/>
  </cols>
  <sheetData>
    <row r="1" spans="1:7">
      <c r="A1" s="62" t="s">
        <v>0</v>
      </c>
      <c r="B1" s="62" t="s">
        <v>1</v>
      </c>
      <c r="C1" s="62" t="s">
        <v>2</v>
      </c>
      <c r="D1" s="62" t="s">
        <v>3</v>
      </c>
      <c r="E1" s="62" t="s">
        <v>4</v>
      </c>
      <c r="F1" s="62" t="s">
        <v>5</v>
      </c>
      <c r="G1" t="s">
        <v>6</v>
      </c>
    </row>
    <row r="2" spans="1:7">
      <c r="A2" s="83">
        <v>5</v>
      </c>
      <c r="B2" s="83" t="s">
        <v>153</v>
      </c>
      <c r="C2" s="87" t="s">
        <v>154</v>
      </c>
      <c r="D2" s="83">
        <v>174</v>
      </c>
      <c r="E2" s="83">
        <v>18.45</v>
      </c>
      <c r="F2" s="63">
        <f t="shared" ref="F2:F6" si="0">ROUND(E2/0.45359237,2)</f>
        <v>40.68</v>
      </c>
      <c r="G2">
        <v>1</v>
      </c>
    </row>
    <row r="3" spans="1:7">
      <c r="A3" s="83">
        <v>7</v>
      </c>
      <c r="B3" s="83" t="s">
        <v>155</v>
      </c>
      <c r="C3" s="87" t="s">
        <v>154</v>
      </c>
      <c r="D3" s="83">
        <v>210</v>
      </c>
      <c r="E3" s="83">
        <v>19.4</v>
      </c>
      <c r="F3" s="63">
        <f t="shared" si="0"/>
        <v>42.77</v>
      </c>
      <c r="G3">
        <v>1</v>
      </c>
    </row>
    <row r="4" spans="1:7">
      <c r="A4" s="83">
        <v>19</v>
      </c>
      <c r="B4" s="83" t="s">
        <v>156</v>
      </c>
      <c r="C4" s="87" t="s">
        <v>154</v>
      </c>
      <c r="D4" s="83">
        <v>95</v>
      </c>
      <c r="E4" s="83">
        <v>21.3</v>
      </c>
      <c r="F4" s="63">
        <f t="shared" si="0"/>
        <v>46.96</v>
      </c>
      <c r="G4">
        <v>1</v>
      </c>
    </row>
    <row r="5" spans="1:7">
      <c r="A5" s="78">
        <v>15</v>
      </c>
      <c r="B5" s="78" t="s">
        <v>61</v>
      </c>
      <c r="C5" s="87" t="s">
        <v>157</v>
      </c>
      <c r="D5" s="78">
        <v>203</v>
      </c>
      <c r="E5" s="78">
        <v>19.1</v>
      </c>
      <c r="F5" s="63">
        <f t="shared" si="0"/>
        <v>42.11</v>
      </c>
      <c r="G5">
        <v>1</v>
      </c>
    </row>
    <row r="6" spans="1:7">
      <c r="A6" s="78">
        <v>15</v>
      </c>
      <c r="B6" s="78" t="s">
        <v>59</v>
      </c>
      <c r="C6" s="87" t="s">
        <v>157</v>
      </c>
      <c r="D6" s="78">
        <v>200</v>
      </c>
      <c r="E6" s="78">
        <v>19.1</v>
      </c>
      <c r="F6" s="63">
        <f t="shared" si="0"/>
        <v>42.11</v>
      </c>
      <c r="G6">
        <v>1</v>
      </c>
    </row>
    <row r="7" s="39" customFormat="1" spans="1:7">
      <c r="A7" s="63"/>
      <c r="B7" s="63"/>
      <c r="C7" s="63"/>
      <c r="D7" s="63"/>
      <c r="E7" s="63"/>
      <c r="F7" s="63"/>
      <c r="G7"/>
    </row>
    <row r="8" spans="1:6">
      <c r="A8" s="63"/>
      <c r="B8" s="63"/>
      <c r="C8" s="63"/>
      <c r="D8" s="63"/>
      <c r="E8" s="63"/>
      <c r="F8" s="63"/>
    </row>
    <row r="9" spans="1:6">
      <c r="A9" s="63"/>
      <c r="B9" s="63"/>
      <c r="C9" s="63"/>
      <c r="D9" s="63"/>
      <c r="E9" s="63"/>
      <c r="F9" s="63"/>
    </row>
    <row r="10" spans="1:6">
      <c r="A10" s="63"/>
      <c r="B10" s="63"/>
      <c r="C10" s="63"/>
      <c r="D10" s="63"/>
      <c r="E10" s="63"/>
      <c r="F10" s="63"/>
    </row>
    <row r="11" spans="1:6">
      <c r="A11" s="63"/>
      <c r="B11" s="63"/>
      <c r="C11" s="63"/>
      <c r="D11" s="63"/>
      <c r="E11" s="63"/>
      <c r="F11" s="63"/>
    </row>
    <row r="12" spans="1:6">
      <c r="A12" s="63"/>
      <c r="B12" s="63"/>
      <c r="C12" s="63"/>
      <c r="D12" s="63"/>
      <c r="E12" s="63"/>
      <c r="F12" s="63"/>
    </row>
    <row r="13" spans="1:6">
      <c r="A13" s="63"/>
      <c r="B13" s="63"/>
      <c r="C13" s="63"/>
      <c r="D13" s="63"/>
      <c r="E13" s="63"/>
      <c r="F13" s="63"/>
    </row>
    <row r="14" spans="1:6">
      <c r="A14" s="63"/>
      <c r="B14" s="63"/>
      <c r="C14" s="63"/>
      <c r="D14" s="63"/>
      <c r="E14" s="63"/>
      <c r="F14" s="63"/>
    </row>
    <row r="15" spans="1:6">
      <c r="A15" s="63"/>
      <c r="B15" s="63"/>
      <c r="C15" s="63"/>
      <c r="D15" s="63"/>
      <c r="E15" s="63"/>
      <c r="F15" s="63"/>
    </row>
    <row r="16" spans="1:6">
      <c r="A16" s="63"/>
      <c r="B16" s="63"/>
      <c r="C16" s="63"/>
      <c r="D16" s="63"/>
      <c r="E16" s="63"/>
      <c r="F16" s="63"/>
    </row>
    <row r="17" spans="1:6">
      <c r="A17" s="63"/>
      <c r="B17" s="63"/>
      <c r="C17" s="63"/>
      <c r="D17" s="63"/>
      <c r="E17" s="63"/>
      <c r="F17" s="63"/>
    </row>
    <row r="18" spans="1:6">
      <c r="A18" s="63"/>
      <c r="B18" s="63"/>
      <c r="C18" s="63"/>
      <c r="D18" s="63"/>
      <c r="E18" s="63"/>
      <c r="F18" s="63"/>
    </row>
    <row r="19" spans="1:6">
      <c r="A19" s="63"/>
      <c r="B19" s="63"/>
      <c r="C19" s="63"/>
      <c r="D19" s="63"/>
      <c r="E19" s="63"/>
      <c r="F19" s="63"/>
    </row>
    <row r="20" spans="1:6">
      <c r="A20" s="63"/>
      <c r="B20" s="63"/>
      <c r="C20" s="63"/>
      <c r="D20" s="63"/>
      <c r="E20" s="63"/>
      <c r="F20" s="63"/>
    </row>
  </sheetData>
  <autoFilter ref="A1:G20">
    <extLst/>
  </autoFilter>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6"/>
  <dimension ref="A1:I22"/>
  <sheetViews>
    <sheetView workbookViewId="0">
      <pane xSplit="1" ySplit="1" topLeftCell="B2" activePane="bottomRight" state="frozen"/>
      <selection/>
      <selection pane="topRight"/>
      <selection pane="bottomLeft"/>
      <selection pane="bottomRight" activeCell="G18" sqref="G18"/>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158</v>
      </c>
      <c r="C2" s="63" t="s">
        <v>159</v>
      </c>
      <c r="D2" s="63">
        <v>20</v>
      </c>
      <c r="E2" s="63">
        <v>11.75</v>
      </c>
      <c r="F2" s="63">
        <v>25.85</v>
      </c>
      <c r="G2">
        <v>1</v>
      </c>
    </row>
    <row r="3" spans="1:7">
      <c r="A3" s="63">
        <v>1</v>
      </c>
      <c r="B3" s="63" t="s">
        <v>160</v>
      </c>
      <c r="C3" s="63" t="s">
        <v>161</v>
      </c>
      <c r="D3" s="63">
        <v>20</v>
      </c>
      <c r="E3" s="63">
        <v>0</v>
      </c>
      <c r="F3" s="63">
        <v>0</v>
      </c>
      <c r="G3">
        <v>1</v>
      </c>
    </row>
    <row r="4" spans="1:7">
      <c r="A4" s="63">
        <v>1</v>
      </c>
      <c r="B4" s="63" t="s">
        <v>162</v>
      </c>
      <c r="C4" s="63" t="s">
        <v>163</v>
      </c>
      <c r="D4" s="63">
        <v>20</v>
      </c>
      <c r="E4" s="63">
        <v>0</v>
      </c>
      <c r="F4" s="63">
        <v>0</v>
      </c>
      <c r="G4">
        <v>1</v>
      </c>
    </row>
    <row r="5" spans="1:7">
      <c r="A5" s="63">
        <v>1</v>
      </c>
      <c r="B5" s="63" t="s">
        <v>164</v>
      </c>
      <c r="C5" s="63" t="s">
        <v>165</v>
      </c>
      <c r="D5" s="63">
        <v>20</v>
      </c>
      <c r="E5" s="63">
        <v>0</v>
      </c>
      <c r="F5" s="63">
        <v>0</v>
      </c>
      <c r="G5">
        <v>1</v>
      </c>
    </row>
    <row r="6" spans="1:7">
      <c r="A6" s="63">
        <v>1</v>
      </c>
      <c r="B6" s="63" t="s">
        <v>166</v>
      </c>
      <c r="C6" s="63" t="s">
        <v>167</v>
      </c>
      <c r="D6" s="63">
        <v>20</v>
      </c>
      <c r="E6" s="63">
        <v>0</v>
      </c>
      <c r="F6" s="63">
        <v>0</v>
      </c>
      <c r="G6">
        <v>1</v>
      </c>
    </row>
    <row r="7" spans="1:7">
      <c r="A7" s="63">
        <v>1</v>
      </c>
      <c r="B7" s="63" t="s">
        <v>168</v>
      </c>
      <c r="C7" s="63" t="s">
        <v>169</v>
      </c>
      <c r="D7" s="63">
        <v>20</v>
      </c>
      <c r="E7" s="63">
        <v>0</v>
      </c>
      <c r="F7" s="63">
        <v>0</v>
      </c>
      <c r="G7">
        <v>1</v>
      </c>
    </row>
    <row r="8" spans="1:7">
      <c r="A8" s="63">
        <v>1</v>
      </c>
      <c r="B8" s="63" t="s">
        <v>170</v>
      </c>
      <c r="C8" s="63" t="s">
        <v>171</v>
      </c>
      <c r="D8" s="63">
        <v>17</v>
      </c>
      <c r="E8" s="63">
        <v>0</v>
      </c>
      <c r="F8" s="63">
        <v>0</v>
      </c>
      <c r="G8">
        <v>1</v>
      </c>
    </row>
    <row r="9" s="39" customFormat="1" spans="1:9">
      <c r="A9" s="63">
        <v>2</v>
      </c>
      <c r="B9" s="63" t="s">
        <v>172</v>
      </c>
      <c r="C9" s="63" t="s">
        <v>173</v>
      </c>
      <c r="D9" s="63">
        <v>20</v>
      </c>
      <c r="E9" s="63">
        <v>20.8</v>
      </c>
      <c r="F9" s="63">
        <v>45.76</v>
      </c>
      <c r="G9">
        <v>1</v>
      </c>
      <c r="I9"/>
    </row>
    <row r="10" spans="1:7">
      <c r="A10" s="63">
        <v>2</v>
      </c>
      <c r="B10" s="63" t="s">
        <v>174</v>
      </c>
      <c r="C10" s="63" t="s">
        <v>175</v>
      </c>
      <c r="D10" s="63">
        <v>20</v>
      </c>
      <c r="E10" s="63">
        <v>0</v>
      </c>
      <c r="F10" s="63">
        <v>0</v>
      </c>
      <c r="G10">
        <v>1</v>
      </c>
    </row>
    <row r="11" spans="1:7">
      <c r="A11" s="63">
        <v>2</v>
      </c>
      <c r="B11" s="63" t="s">
        <v>176</v>
      </c>
      <c r="C11" s="63" t="s">
        <v>177</v>
      </c>
      <c r="D11" s="63">
        <v>20</v>
      </c>
      <c r="E11" s="63">
        <v>0</v>
      </c>
      <c r="F11" s="63">
        <v>0</v>
      </c>
      <c r="G11">
        <v>1</v>
      </c>
    </row>
    <row r="12" spans="1:7">
      <c r="A12" s="63">
        <v>2</v>
      </c>
      <c r="B12" s="63" t="s">
        <v>178</v>
      </c>
      <c r="C12" s="63" t="s">
        <v>179</v>
      </c>
      <c r="D12" s="63">
        <v>20</v>
      </c>
      <c r="E12" s="63">
        <v>0</v>
      </c>
      <c r="F12" s="63">
        <v>0</v>
      </c>
      <c r="G12">
        <v>1</v>
      </c>
    </row>
    <row r="13" spans="1:7">
      <c r="A13" s="63">
        <v>2</v>
      </c>
      <c r="B13" s="63" t="s">
        <v>180</v>
      </c>
      <c r="C13" s="63" t="s">
        <v>181</v>
      </c>
      <c r="D13" s="63">
        <v>20</v>
      </c>
      <c r="E13" s="63">
        <v>0</v>
      </c>
      <c r="F13" s="63">
        <v>0</v>
      </c>
      <c r="G13">
        <v>1</v>
      </c>
    </row>
    <row r="14" spans="1:7">
      <c r="A14" s="63">
        <v>2</v>
      </c>
      <c r="B14" s="63" t="s">
        <v>182</v>
      </c>
      <c r="C14" s="63" t="s">
        <v>183</v>
      </c>
      <c r="D14" s="63">
        <v>20</v>
      </c>
      <c r="E14" s="63">
        <v>0</v>
      </c>
      <c r="F14" s="63">
        <v>0</v>
      </c>
      <c r="G14">
        <v>1</v>
      </c>
    </row>
    <row r="15" spans="1:7">
      <c r="A15" s="63">
        <v>2</v>
      </c>
      <c r="B15" s="63" t="s">
        <v>184</v>
      </c>
      <c r="C15" s="63" t="s">
        <v>185</v>
      </c>
      <c r="D15" s="63">
        <v>20</v>
      </c>
      <c r="E15" s="63">
        <v>0</v>
      </c>
      <c r="F15" s="63">
        <v>0</v>
      </c>
      <c r="G15">
        <v>1</v>
      </c>
    </row>
    <row r="16" spans="1:7">
      <c r="A16" s="63">
        <v>2</v>
      </c>
      <c r="B16" s="63" t="s">
        <v>186</v>
      </c>
      <c r="C16" s="63" t="s">
        <v>187</v>
      </c>
      <c r="D16" s="63">
        <v>20</v>
      </c>
      <c r="E16" s="63">
        <v>0</v>
      </c>
      <c r="F16" s="63">
        <v>0</v>
      </c>
      <c r="G16">
        <v>1</v>
      </c>
    </row>
    <row r="17" spans="1:7">
      <c r="A17" s="63">
        <v>2</v>
      </c>
      <c r="B17" s="63" t="s">
        <v>188</v>
      </c>
      <c r="C17" s="63" t="s">
        <v>189</v>
      </c>
      <c r="D17" s="63">
        <v>20</v>
      </c>
      <c r="E17" s="63">
        <v>0</v>
      </c>
      <c r="F17" s="63">
        <v>0</v>
      </c>
      <c r="G17">
        <v>1</v>
      </c>
    </row>
    <row r="18" spans="1:7">
      <c r="A18" s="63">
        <v>2</v>
      </c>
      <c r="B18" s="63" t="s">
        <v>190</v>
      </c>
      <c r="C18" s="63" t="s">
        <v>191</v>
      </c>
      <c r="D18" s="63">
        <v>20</v>
      </c>
      <c r="E18" s="63">
        <v>0</v>
      </c>
      <c r="F18" s="63">
        <v>0</v>
      </c>
      <c r="G18">
        <v>1</v>
      </c>
    </row>
    <row r="19" spans="1:7">
      <c r="A19" s="63">
        <v>2</v>
      </c>
      <c r="B19" s="63" t="s">
        <v>192</v>
      </c>
      <c r="C19" s="63" t="s">
        <v>193</v>
      </c>
      <c r="D19" s="63">
        <v>20</v>
      </c>
      <c r="E19" s="63">
        <v>0</v>
      </c>
      <c r="F19" s="63">
        <v>0</v>
      </c>
      <c r="G19">
        <v>1</v>
      </c>
    </row>
    <row r="20" spans="1:7">
      <c r="A20" s="63">
        <v>2</v>
      </c>
      <c r="B20" s="63" t="s">
        <v>194</v>
      </c>
      <c r="C20" s="63" t="s">
        <v>195</v>
      </c>
      <c r="D20" s="63">
        <v>20</v>
      </c>
      <c r="E20" s="63">
        <v>0</v>
      </c>
      <c r="F20" s="63">
        <v>0</v>
      </c>
      <c r="G20">
        <v>1</v>
      </c>
    </row>
    <row r="21" spans="1:7">
      <c r="A21" s="63">
        <v>2</v>
      </c>
      <c r="B21" s="63" t="s">
        <v>196</v>
      </c>
      <c r="C21" s="63" t="s">
        <v>197</v>
      </c>
      <c r="D21" s="63">
        <v>20</v>
      </c>
      <c r="E21" s="63">
        <v>0</v>
      </c>
      <c r="F21" s="63">
        <v>0</v>
      </c>
      <c r="G21">
        <v>1</v>
      </c>
    </row>
    <row r="22" spans="1:7">
      <c r="A22" s="63">
        <v>2</v>
      </c>
      <c r="B22" s="63" t="s">
        <v>170</v>
      </c>
      <c r="C22" s="63" t="s">
        <v>171</v>
      </c>
      <c r="D22" s="63">
        <v>3</v>
      </c>
      <c r="E22" s="63">
        <v>0</v>
      </c>
      <c r="F22" s="63">
        <v>0</v>
      </c>
      <c r="G22">
        <v>1</v>
      </c>
    </row>
  </sheetData>
  <autoFilter ref="A1:G22">
    <extLst/>
  </autoFilter>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4"/>
  <dimension ref="A1:I27"/>
  <sheetViews>
    <sheetView workbookViewId="0">
      <pane xSplit="1" ySplit="1" topLeftCell="B2" activePane="bottomRight" state="frozen"/>
      <selection/>
      <selection pane="topRight"/>
      <selection pane="bottomLeft"/>
      <selection pane="bottomRight" activeCell="C27" sqref="C27"/>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186</v>
      </c>
      <c r="C2" s="63" t="s">
        <v>187</v>
      </c>
      <c r="D2" s="63">
        <v>104</v>
      </c>
      <c r="E2" s="63">
        <v>21.8</v>
      </c>
      <c r="F2" s="63">
        <v>47.96</v>
      </c>
      <c r="G2">
        <v>1</v>
      </c>
    </row>
    <row r="3" spans="1:7">
      <c r="A3" s="63">
        <v>1</v>
      </c>
      <c r="B3" s="63" t="s">
        <v>188</v>
      </c>
      <c r="C3" s="63" t="s">
        <v>189</v>
      </c>
      <c r="D3" s="63">
        <v>190</v>
      </c>
      <c r="E3" s="63">
        <v>0</v>
      </c>
      <c r="F3" s="63">
        <v>0</v>
      </c>
      <c r="G3">
        <v>1</v>
      </c>
    </row>
    <row r="4" spans="1:7">
      <c r="A4" s="63">
        <v>2</v>
      </c>
      <c r="B4" s="63" t="s">
        <v>174</v>
      </c>
      <c r="C4" s="63" t="s">
        <v>175</v>
      </c>
      <c r="D4" s="63">
        <v>134</v>
      </c>
      <c r="E4" s="63">
        <v>19.7</v>
      </c>
      <c r="F4" s="63">
        <v>43.34</v>
      </c>
      <c r="G4">
        <v>1</v>
      </c>
    </row>
    <row r="5" spans="1:7">
      <c r="A5" s="63">
        <v>2</v>
      </c>
      <c r="B5" s="63" t="s">
        <v>192</v>
      </c>
      <c r="C5" s="63" t="s">
        <v>193</v>
      </c>
      <c r="D5" s="63">
        <v>150</v>
      </c>
      <c r="E5" s="63">
        <v>0</v>
      </c>
      <c r="F5" s="63">
        <v>0</v>
      </c>
      <c r="G5">
        <v>1</v>
      </c>
    </row>
    <row r="6" spans="1:7">
      <c r="A6" s="63">
        <v>3</v>
      </c>
      <c r="B6" s="63" t="s">
        <v>184</v>
      </c>
      <c r="C6" s="63" t="s">
        <v>185</v>
      </c>
      <c r="D6" s="63">
        <v>70</v>
      </c>
      <c r="E6" s="63">
        <v>19.1</v>
      </c>
      <c r="F6" s="63">
        <v>42.02</v>
      </c>
      <c r="G6">
        <v>1</v>
      </c>
    </row>
    <row r="7" spans="1:7">
      <c r="A7" s="63">
        <v>3</v>
      </c>
      <c r="B7" s="63" t="s">
        <v>190</v>
      </c>
      <c r="C7" s="63" t="s">
        <v>191</v>
      </c>
      <c r="D7" s="63">
        <v>102</v>
      </c>
      <c r="E7" s="63">
        <v>0</v>
      </c>
      <c r="F7" s="63">
        <v>0</v>
      </c>
      <c r="G7">
        <v>1</v>
      </c>
    </row>
    <row r="8" spans="1:7">
      <c r="A8" s="63">
        <v>3</v>
      </c>
      <c r="B8" s="63" t="s">
        <v>188</v>
      </c>
      <c r="C8" s="63" t="s">
        <v>189</v>
      </c>
      <c r="D8" s="63">
        <v>58</v>
      </c>
      <c r="E8" s="63">
        <v>0</v>
      </c>
      <c r="F8" s="63">
        <v>0</v>
      </c>
      <c r="G8">
        <v>1</v>
      </c>
    </row>
    <row r="9" s="39" customFormat="1" spans="1:9">
      <c r="A9" s="63">
        <v>3</v>
      </c>
      <c r="B9" s="63" t="s">
        <v>174</v>
      </c>
      <c r="C9" s="63" t="s">
        <v>175</v>
      </c>
      <c r="D9" s="63">
        <v>50</v>
      </c>
      <c r="E9" s="63">
        <v>0</v>
      </c>
      <c r="F9" s="63">
        <v>0</v>
      </c>
      <c r="G9">
        <v>1</v>
      </c>
      <c r="I9"/>
    </row>
    <row r="10" spans="1:7">
      <c r="A10" s="63">
        <v>4</v>
      </c>
      <c r="B10" s="63" t="s">
        <v>192</v>
      </c>
      <c r="C10" s="63" t="s">
        <v>193</v>
      </c>
      <c r="D10" s="63">
        <v>28</v>
      </c>
      <c r="E10" s="63">
        <v>20.7</v>
      </c>
      <c r="F10" s="63">
        <v>45.54</v>
      </c>
      <c r="G10">
        <v>1</v>
      </c>
    </row>
    <row r="11" spans="1:7">
      <c r="A11" s="63">
        <v>4</v>
      </c>
      <c r="B11" s="63" t="s">
        <v>194</v>
      </c>
      <c r="C11" s="63" t="s">
        <v>195</v>
      </c>
      <c r="D11" s="63">
        <v>54</v>
      </c>
      <c r="E11" s="63">
        <v>0</v>
      </c>
      <c r="F11" s="63">
        <v>0</v>
      </c>
      <c r="G11">
        <v>1</v>
      </c>
    </row>
    <row r="12" spans="1:7">
      <c r="A12" s="63">
        <v>4</v>
      </c>
      <c r="B12" s="63" t="s">
        <v>178</v>
      </c>
      <c r="C12" s="63" t="s">
        <v>179</v>
      </c>
      <c r="D12" s="63">
        <v>112</v>
      </c>
      <c r="E12" s="63">
        <v>0</v>
      </c>
      <c r="F12" s="63">
        <v>0</v>
      </c>
      <c r="G12">
        <v>1</v>
      </c>
    </row>
    <row r="13" spans="1:7">
      <c r="A13" s="63">
        <v>4</v>
      </c>
      <c r="B13" s="63" t="s">
        <v>168</v>
      </c>
      <c r="C13" s="63" t="s">
        <v>169</v>
      </c>
      <c r="D13" s="63">
        <v>106</v>
      </c>
      <c r="E13" s="63">
        <v>0</v>
      </c>
      <c r="F13" s="63">
        <v>0</v>
      </c>
      <c r="G13">
        <v>1</v>
      </c>
    </row>
    <row r="14" spans="1:7">
      <c r="A14" s="63">
        <v>5</v>
      </c>
      <c r="B14" s="63" t="s">
        <v>184</v>
      </c>
      <c r="C14" s="63" t="s">
        <v>185</v>
      </c>
      <c r="D14" s="63">
        <v>309</v>
      </c>
      <c r="E14" s="63">
        <v>20.85</v>
      </c>
      <c r="F14" s="63">
        <v>45.87</v>
      </c>
      <c r="G14">
        <v>1</v>
      </c>
    </row>
    <row r="15" spans="1:7">
      <c r="A15" s="63">
        <v>6</v>
      </c>
      <c r="B15" s="63" t="s">
        <v>174</v>
      </c>
      <c r="C15" s="63" t="s">
        <v>175</v>
      </c>
      <c r="D15" s="63">
        <v>310</v>
      </c>
      <c r="E15" s="63">
        <v>20.65</v>
      </c>
      <c r="F15" s="63">
        <v>45.43</v>
      </c>
      <c r="G15">
        <v>1</v>
      </c>
    </row>
    <row r="16" spans="1:7">
      <c r="A16" s="63">
        <v>7</v>
      </c>
      <c r="B16" s="63" t="s">
        <v>196</v>
      </c>
      <c r="C16" s="63" t="s">
        <v>197</v>
      </c>
      <c r="D16" s="63">
        <v>28</v>
      </c>
      <c r="E16" s="63">
        <v>20.4</v>
      </c>
      <c r="F16" s="63">
        <v>44.88</v>
      </c>
      <c r="G16">
        <v>1</v>
      </c>
    </row>
    <row r="17" spans="1:7">
      <c r="A17" s="63">
        <v>7</v>
      </c>
      <c r="B17" s="63" t="s">
        <v>164</v>
      </c>
      <c r="C17" s="63" t="s">
        <v>165</v>
      </c>
      <c r="D17" s="63">
        <v>28</v>
      </c>
      <c r="E17" s="63">
        <v>0</v>
      </c>
      <c r="F17" s="63">
        <v>0</v>
      </c>
      <c r="G17">
        <v>1</v>
      </c>
    </row>
    <row r="18" spans="1:7">
      <c r="A18" s="63">
        <v>7</v>
      </c>
      <c r="B18" s="63" t="s">
        <v>158</v>
      </c>
      <c r="C18" s="63" t="s">
        <v>159</v>
      </c>
      <c r="D18" s="63">
        <v>106</v>
      </c>
      <c r="E18" s="63">
        <v>0</v>
      </c>
      <c r="F18" s="63">
        <v>0</v>
      </c>
      <c r="G18">
        <v>1</v>
      </c>
    </row>
    <row r="19" spans="1:7">
      <c r="A19" s="63">
        <v>7</v>
      </c>
      <c r="B19" s="63" t="s">
        <v>176</v>
      </c>
      <c r="C19" s="63" t="s">
        <v>177</v>
      </c>
      <c r="D19" s="63">
        <v>42</v>
      </c>
      <c r="E19" s="63">
        <v>0</v>
      </c>
      <c r="F19" s="63">
        <v>0</v>
      </c>
      <c r="G19">
        <v>1</v>
      </c>
    </row>
    <row r="20" spans="1:7">
      <c r="A20" s="63">
        <v>7</v>
      </c>
      <c r="B20" s="63" t="s">
        <v>160</v>
      </c>
      <c r="C20" s="63" t="s">
        <v>161</v>
      </c>
      <c r="D20" s="63">
        <v>43</v>
      </c>
      <c r="E20" s="63">
        <v>0</v>
      </c>
      <c r="F20" s="63">
        <v>0</v>
      </c>
      <c r="G20">
        <v>1</v>
      </c>
    </row>
    <row r="21" spans="1:7">
      <c r="A21" s="63">
        <v>7</v>
      </c>
      <c r="B21" s="63" t="s">
        <v>182</v>
      </c>
      <c r="C21" s="63" t="s">
        <v>183</v>
      </c>
      <c r="D21" s="63">
        <v>43</v>
      </c>
      <c r="E21" s="63">
        <v>0</v>
      </c>
      <c r="F21" s="63">
        <v>0</v>
      </c>
      <c r="G21">
        <v>1</v>
      </c>
    </row>
    <row r="22" spans="1:7">
      <c r="A22" s="63">
        <v>8</v>
      </c>
      <c r="B22" s="63" t="s">
        <v>166</v>
      </c>
      <c r="C22" s="63" t="s">
        <v>167</v>
      </c>
      <c r="D22" s="63">
        <v>3</v>
      </c>
      <c r="E22" s="63">
        <v>18.8</v>
      </c>
      <c r="F22" s="63">
        <v>41.36</v>
      </c>
      <c r="G22">
        <v>1</v>
      </c>
    </row>
    <row r="23" spans="1:7">
      <c r="A23" s="63">
        <v>8</v>
      </c>
      <c r="B23" s="63" t="s">
        <v>162</v>
      </c>
      <c r="C23" s="63" t="s">
        <v>163</v>
      </c>
      <c r="D23" s="63">
        <v>273</v>
      </c>
      <c r="E23" s="63">
        <v>0</v>
      </c>
      <c r="F23" s="63">
        <v>0</v>
      </c>
      <c r="G23">
        <v>1</v>
      </c>
    </row>
    <row r="24" spans="1:7">
      <c r="A24" s="63">
        <v>9</v>
      </c>
      <c r="B24" s="63" t="s">
        <v>180</v>
      </c>
      <c r="C24" s="63" t="s">
        <v>181</v>
      </c>
      <c r="D24" s="63">
        <v>40</v>
      </c>
      <c r="E24" s="63">
        <v>21.8</v>
      </c>
      <c r="F24" s="63">
        <v>47.96</v>
      </c>
      <c r="G24">
        <v>1</v>
      </c>
    </row>
    <row r="25" spans="1:7">
      <c r="A25" s="63">
        <v>9</v>
      </c>
      <c r="B25" s="63" t="s">
        <v>172</v>
      </c>
      <c r="C25" s="63" t="s">
        <v>173</v>
      </c>
      <c r="D25" s="63">
        <v>178</v>
      </c>
      <c r="E25" s="63">
        <v>0</v>
      </c>
      <c r="F25" s="63">
        <v>0</v>
      </c>
      <c r="G25">
        <v>1</v>
      </c>
    </row>
    <row r="26" spans="1:7">
      <c r="A26" s="63">
        <v>9</v>
      </c>
      <c r="B26" s="63" t="s">
        <v>170</v>
      </c>
      <c r="C26" s="63" t="s">
        <v>171</v>
      </c>
      <c r="D26" s="63">
        <v>40</v>
      </c>
      <c r="E26" s="63">
        <v>0</v>
      </c>
      <c r="F26" s="63">
        <v>0</v>
      </c>
      <c r="G26">
        <v>1</v>
      </c>
    </row>
    <row r="27" spans="1:7">
      <c r="A27" s="63">
        <v>9</v>
      </c>
      <c r="B27" s="63" t="s">
        <v>166</v>
      </c>
      <c r="C27" s="63" t="s">
        <v>167</v>
      </c>
      <c r="D27" s="63">
        <v>55</v>
      </c>
      <c r="E27" s="63">
        <v>0</v>
      </c>
      <c r="F27" s="63">
        <v>0</v>
      </c>
      <c r="G27">
        <v>1</v>
      </c>
    </row>
  </sheetData>
  <autoFilter ref="A1:G27">
    <extLst/>
  </autoFilter>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7"/>
  <dimension ref="A1:I15"/>
  <sheetViews>
    <sheetView workbookViewId="0">
      <pane xSplit="1" ySplit="1" topLeftCell="B2" activePane="bottomRight" state="frozen"/>
      <selection/>
      <selection pane="topRight"/>
      <selection pane="bottomLeft"/>
      <selection pane="bottomRight" activeCell="H15" sqref="H15"/>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86">
        <v>1</v>
      </c>
      <c r="B2" s="86" t="s">
        <v>51</v>
      </c>
      <c r="C2" s="86" t="s">
        <v>52</v>
      </c>
      <c r="D2" s="86">
        <v>127</v>
      </c>
      <c r="E2" s="86">
        <v>21.9</v>
      </c>
      <c r="F2" s="86">
        <v>48.18</v>
      </c>
      <c r="G2">
        <v>1</v>
      </c>
    </row>
    <row r="3" spans="1:7">
      <c r="A3" s="86">
        <v>1</v>
      </c>
      <c r="B3" s="86" t="s">
        <v>147</v>
      </c>
      <c r="C3" s="86" t="s">
        <v>148</v>
      </c>
      <c r="D3" s="86">
        <v>12</v>
      </c>
      <c r="E3" s="86"/>
      <c r="F3" s="86"/>
      <c r="G3">
        <v>1</v>
      </c>
    </row>
    <row r="4" spans="1:7">
      <c r="A4" s="63">
        <v>2</v>
      </c>
      <c r="B4" s="63" t="s">
        <v>198</v>
      </c>
      <c r="C4" s="63" t="s">
        <v>199</v>
      </c>
      <c r="D4" s="63">
        <v>50</v>
      </c>
      <c r="E4" s="63">
        <v>21.85</v>
      </c>
      <c r="F4" s="63">
        <v>48.07</v>
      </c>
      <c r="G4">
        <v>1</v>
      </c>
    </row>
    <row r="5" spans="1:7">
      <c r="A5" s="63">
        <v>2</v>
      </c>
      <c r="B5" s="63" t="s">
        <v>200</v>
      </c>
      <c r="C5" s="63" t="s">
        <v>201</v>
      </c>
      <c r="D5" s="63">
        <v>50</v>
      </c>
      <c r="E5" s="63">
        <v>0</v>
      </c>
      <c r="F5" s="63">
        <v>0</v>
      </c>
      <c r="G5">
        <v>1</v>
      </c>
    </row>
    <row r="6" spans="1:7">
      <c r="A6" s="63">
        <v>2</v>
      </c>
      <c r="B6" s="63" t="s">
        <v>202</v>
      </c>
      <c r="C6" s="63" t="s">
        <v>203</v>
      </c>
      <c r="D6" s="63">
        <v>4</v>
      </c>
      <c r="E6" s="63">
        <v>0</v>
      </c>
      <c r="F6" s="63">
        <v>0</v>
      </c>
      <c r="G6">
        <v>1</v>
      </c>
    </row>
    <row r="7" spans="1:7">
      <c r="A7" s="63">
        <v>3</v>
      </c>
      <c r="B7" s="63" t="s">
        <v>149</v>
      </c>
      <c r="C7" s="63" t="s">
        <v>150</v>
      </c>
      <c r="D7" s="63">
        <v>156</v>
      </c>
      <c r="E7" s="63">
        <v>21.85</v>
      </c>
      <c r="F7" s="63">
        <v>48.07</v>
      </c>
      <c r="G7">
        <v>1</v>
      </c>
    </row>
    <row r="8" spans="1:7">
      <c r="A8" s="63">
        <v>3</v>
      </c>
      <c r="B8" s="63" t="s">
        <v>147</v>
      </c>
      <c r="C8" s="63" t="s">
        <v>148</v>
      </c>
      <c r="D8" s="63">
        <v>18</v>
      </c>
      <c r="E8" s="63">
        <v>0</v>
      </c>
      <c r="F8" s="63">
        <v>0</v>
      </c>
      <c r="G8">
        <v>1</v>
      </c>
    </row>
    <row r="9" s="39" customFormat="1" spans="1:9">
      <c r="A9" s="86">
        <v>4</v>
      </c>
      <c r="B9" s="86" t="s">
        <v>147</v>
      </c>
      <c r="C9" s="86" t="s">
        <v>148</v>
      </c>
      <c r="D9" s="86">
        <v>140</v>
      </c>
      <c r="E9" s="86">
        <v>21.85</v>
      </c>
      <c r="F9" s="86">
        <v>48.07</v>
      </c>
      <c r="G9">
        <v>1</v>
      </c>
      <c r="I9"/>
    </row>
    <row r="10" spans="1:7">
      <c r="A10" s="86">
        <v>4</v>
      </c>
      <c r="B10" s="86" t="s">
        <v>51</v>
      </c>
      <c r="C10" s="86" t="s">
        <v>52</v>
      </c>
      <c r="D10" s="86">
        <v>10</v>
      </c>
      <c r="E10" s="86"/>
      <c r="F10" s="86"/>
      <c r="G10">
        <v>1</v>
      </c>
    </row>
    <row r="11" spans="1:7">
      <c r="A11" s="63">
        <v>5</v>
      </c>
      <c r="B11" s="63" t="s">
        <v>47</v>
      </c>
      <c r="C11" s="63" t="s">
        <v>48</v>
      </c>
      <c r="D11" s="63">
        <v>139</v>
      </c>
      <c r="E11" s="63">
        <v>21.8</v>
      </c>
      <c r="F11" s="63">
        <v>47.96</v>
      </c>
      <c r="G11">
        <v>1</v>
      </c>
    </row>
    <row r="12" spans="1:7">
      <c r="A12" s="63">
        <v>6</v>
      </c>
      <c r="B12" s="63" t="s">
        <v>202</v>
      </c>
      <c r="C12" s="63" t="s">
        <v>203</v>
      </c>
      <c r="D12" s="63">
        <v>118</v>
      </c>
      <c r="E12" s="63">
        <v>21.8</v>
      </c>
      <c r="F12" s="63">
        <v>47.96</v>
      </c>
      <c r="G12">
        <v>1</v>
      </c>
    </row>
    <row r="13" spans="1:7">
      <c r="A13" s="86">
        <v>7</v>
      </c>
      <c r="B13" s="86" t="s">
        <v>200</v>
      </c>
      <c r="C13" s="86" t="s">
        <v>201</v>
      </c>
      <c r="D13" s="86">
        <v>52</v>
      </c>
      <c r="E13" s="86">
        <v>20.55</v>
      </c>
      <c r="F13" s="86">
        <v>45.21</v>
      </c>
      <c r="G13">
        <v>1</v>
      </c>
    </row>
    <row r="14" spans="1:7">
      <c r="A14" s="86">
        <v>7</v>
      </c>
      <c r="B14" s="86" t="s">
        <v>198</v>
      </c>
      <c r="C14" s="86" t="s">
        <v>199</v>
      </c>
      <c r="D14" s="86">
        <v>50</v>
      </c>
      <c r="E14" s="86">
        <v>0</v>
      </c>
      <c r="F14" s="86">
        <v>0</v>
      </c>
      <c r="G14">
        <v>1</v>
      </c>
    </row>
    <row r="15" spans="1:7">
      <c r="A15" s="15">
        <v>7</v>
      </c>
      <c r="B15" s="86" t="s">
        <v>147</v>
      </c>
      <c r="C15" s="86" t="s">
        <v>148</v>
      </c>
      <c r="D15" s="15">
        <v>5</v>
      </c>
      <c r="E15" s="15"/>
      <c r="F15" s="15"/>
      <c r="G15">
        <v>1</v>
      </c>
    </row>
  </sheetData>
  <autoFilter ref="A1:G15">
    <extLst/>
  </autoFilter>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5"/>
  <dimension ref="A1:I14"/>
  <sheetViews>
    <sheetView workbookViewId="0">
      <pane xSplit="1" ySplit="1" topLeftCell="B2" activePane="bottomRight" state="frozen"/>
      <selection/>
      <selection pane="topRight"/>
      <selection pane="bottomLeft"/>
      <selection pane="bottomRight" activeCell="D28" sqref="D28"/>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51</v>
      </c>
      <c r="C2" s="63" t="s">
        <v>52</v>
      </c>
      <c r="D2" s="63">
        <v>137</v>
      </c>
      <c r="E2" s="63">
        <v>21.9</v>
      </c>
      <c r="F2" s="63">
        <v>48.18</v>
      </c>
      <c r="G2">
        <v>1</v>
      </c>
    </row>
    <row r="3" spans="1:7">
      <c r="A3" s="63">
        <v>2</v>
      </c>
      <c r="B3" s="63" t="s">
        <v>198</v>
      </c>
      <c r="C3" s="63" t="s">
        <v>199</v>
      </c>
      <c r="D3" s="63">
        <v>50</v>
      </c>
      <c r="E3" s="63">
        <v>21.85</v>
      </c>
      <c r="F3" s="63">
        <v>48.07</v>
      </c>
      <c r="G3">
        <v>1</v>
      </c>
    </row>
    <row r="4" spans="1:7">
      <c r="A4" s="63">
        <v>2</v>
      </c>
      <c r="B4" s="63" t="s">
        <v>200</v>
      </c>
      <c r="C4" s="63" t="s">
        <v>201</v>
      </c>
      <c r="D4" s="63">
        <v>50</v>
      </c>
      <c r="E4" s="63">
        <v>0</v>
      </c>
      <c r="F4" s="63">
        <v>0</v>
      </c>
      <c r="G4">
        <v>1</v>
      </c>
    </row>
    <row r="5" spans="1:7">
      <c r="A5" s="63">
        <v>2</v>
      </c>
      <c r="B5" s="63" t="s">
        <v>202</v>
      </c>
      <c r="C5" s="63" t="s">
        <v>203</v>
      </c>
      <c r="D5" s="63">
        <v>4</v>
      </c>
      <c r="E5" s="63">
        <v>0</v>
      </c>
      <c r="F5" s="63">
        <v>0</v>
      </c>
      <c r="G5">
        <v>1</v>
      </c>
    </row>
    <row r="6" spans="1:7">
      <c r="A6" s="63">
        <v>3</v>
      </c>
      <c r="B6" s="63" t="s">
        <v>149</v>
      </c>
      <c r="C6" s="63" t="s">
        <v>150</v>
      </c>
      <c r="D6" s="63">
        <v>156</v>
      </c>
      <c r="E6" s="63">
        <v>21.85</v>
      </c>
      <c r="F6" s="63">
        <v>48.07</v>
      </c>
      <c r="G6">
        <v>1</v>
      </c>
    </row>
    <row r="7" spans="1:7">
      <c r="A7" s="63">
        <v>3</v>
      </c>
      <c r="B7" s="63" t="s">
        <v>147</v>
      </c>
      <c r="C7" s="63" t="s">
        <v>148</v>
      </c>
      <c r="D7" s="63">
        <v>18</v>
      </c>
      <c r="E7" s="63">
        <v>0</v>
      </c>
      <c r="F7" s="63">
        <v>0</v>
      </c>
      <c r="G7">
        <v>1</v>
      </c>
    </row>
    <row r="8" spans="1:7">
      <c r="A8" s="63">
        <v>4</v>
      </c>
      <c r="B8" s="63" t="s">
        <v>147</v>
      </c>
      <c r="C8" s="63" t="s">
        <v>148</v>
      </c>
      <c r="D8" s="63">
        <v>157</v>
      </c>
      <c r="E8" s="63">
        <v>21.85</v>
      </c>
      <c r="F8" s="63">
        <v>48.07</v>
      </c>
      <c r="G8">
        <v>1</v>
      </c>
    </row>
    <row r="9" s="39" customFormat="1" spans="1:9">
      <c r="A9" s="63">
        <v>5</v>
      </c>
      <c r="B9" s="63" t="s">
        <v>47</v>
      </c>
      <c r="C9" s="63" t="s">
        <v>48</v>
      </c>
      <c r="D9" s="63">
        <v>139</v>
      </c>
      <c r="E9" s="63">
        <v>21.8</v>
      </c>
      <c r="F9" s="63">
        <v>47.96</v>
      </c>
      <c r="G9">
        <v>1</v>
      </c>
      <c r="I9"/>
    </row>
    <row r="10" spans="1:7">
      <c r="A10" s="63">
        <v>6</v>
      </c>
      <c r="B10" s="63" t="s">
        <v>202</v>
      </c>
      <c r="C10" s="63" t="s">
        <v>203</v>
      </c>
      <c r="D10" s="63">
        <v>118</v>
      </c>
      <c r="E10" s="63">
        <v>21.8</v>
      </c>
      <c r="F10" s="63">
        <v>47.96</v>
      </c>
      <c r="G10">
        <v>1</v>
      </c>
    </row>
    <row r="11" spans="1:7">
      <c r="A11" s="63">
        <v>7</v>
      </c>
      <c r="B11" s="63" t="s">
        <v>200</v>
      </c>
      <c r="C11" s="63" t="s">
        <v>201</v>
      </c>
      <c r="D11" s="63">
        <v>52</v>
      </c>
      <c r="E11" s="63">
        <v>20.55</v>
      </c>
      <c r="F11" s="63">
        <v>45.21</v>
      </c>
      <c r="G11">
        <v>1</v>
      </c>
    </row>
    <row r="12" spans="1:7">
      <c r="A12" s="63">
        <v>7</v>
      </c>
      <c r="B12" s="63" t="s">
        <v>198</v>
      </c>
      <c r="C12" s="63" t="s">
        <v>199</v>
      </c>
      <c r="D12" s="63">
        <v>50</v>
      </c>
      <c r="E12" s="63">
        <v>0</v>
      </c>
      <c r="F12" s="63">
        <v>0</v>
      </c>
      <c r="G12">
        <v>1</v>
      </c>
    </row>
    <row r="13" spans="1:6">
      <c r="A13" s="63"/>
      <c r="B13" s="63"/>
      <c r="C13" s="63"/>
      <c r="D13" s="63"/>
      <c r="E13" s="63"/>
      <c r="F13" s="63"/>
    </row>
    <row r="14" spans="1:6">
      <c r="A14" s="63"/>
      <c r="B14" s="63"/>
      <c r="C14" s="63"/>
      <c r="D14" s="63"/>
      <c r="E14" s="63"/>
      <c r="F14" s="63"/>
    </row>
  </sheetData>
  <autoFilter ref="A1:G13">
    <extLst/>
  </autoFilter>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I22"/>
  <sheetViews>
    <sheetView workbookViewId="0">
      <pane xSplit="1" ySplit="1" topLeftCell="B2" activePane="bottomRight" state="frozen"/>
      <selection/>
      <selection pane="topRight"/>
      <selection pane="bottomLeft"/>
      <selection pane="bottomRight" activeCell="H32" sqref="H32"/>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113</v>
      </c>
      <c r="C2" s="63" t="s">
        <v>114</v>
      </c>
      <c r="D2" s="63">
        <v>17</v>
      </c>
      <c r="E2" s="63">
        <v>21.85</v>
      </c>
      <c r="F2" s="63">
        <v>48.07</v>
      </c>
      <c r="G2">
        <v>1</v>
      </c>
    </row>
    <row r="3" spans="1:7">
      <c r="A3" s="63">
        <v>1</v>
      </c>
      <c r="B3" s="63" t="s">
        <v>111</v>
      </c>
      <c r="C3" s="63" t="s">
        <v>112</v>
      </c>
      <c r="D3" s="63">
        <v>20</v>
      </c>
      <c r="E3" s="63">
        <v>0</v>
      </c>
      <c r="F3" s="63">
        <v>0</v>
      </c>
      <c r="G3">
        <v>1</v>
      </c>
    </row>
    <row r="4" spans="1:7">
      <c r="A4" s="63">
        <v>1</v>
      </c>
      <c r="B4" s="63" t="s">
        <v>204</v>
      </c>
      <c r="C4" s="63" t="s">
        <v>205</v>
      </c>
      <c r="D4" s="63">
        <v>20</v>
      </c>
      <c r="E4" s="63">
        <v>0</v>
      </c>
      <c r="F4" s="63">
        <v>0</v>
      </c>
      <c r="G4">
        <v>1</v>
      </c>
    </row>
    <row r="5" spans="1:7">
      <c r="A5" s="63">
        <v>1</v>
      </c>
      <c r="B5" s="63" t="s">
        <v>109</v>
      </c>
      <c r="C5" s="63" t="s">
        <v>110</v>
      </c>
      <c r="D5" s="63">
        <v>20</v>
      </c>
      <c r="E5" s="63">
        <v>0</v>
      </c>
      <c r="F5" s="63">
        <v>0</v>
      </c>
      <c r="G5">
        <v>1</v>
      </c>
    </row>
    <row r="6" spans="1:7">
      <c r="A6" s="63">
        <v>1</v>
      </c>
      <c r="B6" s="63" t="s">
        <v>206</v>
      </c>
      <c r="C6" s="63" t="s">
        <v>207</v>
      </c>
      <c r="D6" s="63">
        <v>18</v>
      </c>
      <c r="E6" s="63">
        <v>0</v>
      </c>
      <c r="F6" s="63">
        <v>0</v>
      </c>
      <c r="G6">
        <v>1</v>
      </c>
    </row>
    <row r="7" spans="1:7">
      <c r="A7" s="63">
        <v>1</v>
      </c>
      <c r="B7" s="63" t="s">
        <v>107</v>
      </c>
      <c r="C7" s="63" t="s">
        <v>108</v>
      </c>
      <c r="D7" s="63">
        <v>115</v>
      </c>
      <c r="E7" s="63">
        <v>0</v>
      </c>
      <c r="F7" s="63">
        <v>0</v>
      </c>
      <c r="G7">
        <v>1</v>
      </c>
    </row>
    <row r="8" spans="1:7">
      <c r="A8" s="63">
        <v>1</v>
      </c>
      <c r="B8" s="63" t="s">
        <v>99</v>
      </c>
      <c r="C8" s="63" t="s">
        <v>100</v>
      </c>
      <c r="D8" s="63">
        <v>11</v>
      </c>
      <c r="E8" s="63">
        <v>0</v>
      </c>
      <c r="F8" s="63">
        <v>0</v>
      </c>
      <c r="G8">
        <v>1</v>
      </c>
    </row>
    <row r="9" s="39" customFormat="1" spans="1:9">
      <c r="A9" s="63">
        <v>2</v>
      </c>
      <c r="B9" s="63" t="s">
        <v>97</v>
      </c>
      <c r="C9" s="63" t="s">
        <v>98</v>
      </c>
      <c r="D9" s="63">
        <v>261</v>
      </c>
      <c r="E9" s="63">
        <v>21.85</v>
      </c>
      <c r="F9" s="63">
        <v>48.07</v>
      </c>
      <c r="G9">
        <v>1</v>
      </c>
      <c r="I9"/>
    </row>
    <row r="10" spans="1:7">
      <c r="A10" s="63">
        <v>2</v>
      </c>
      <c r="B10" s="63" t="s">
        <v>105</v>
      </c>
      <c r="C10" s="63" t="s">
        <v>106</v>
      </c>
      <c r="D10" s="63">
        <v>128</v>
      </c>
      <c r="E10" s="63">
        <v>0</v>
      </c>
      <c r="F10" s="63">
        <v>0</v>
      </c>
      <c r="G10">
        <v>1</v>
      </c>
    </row>
    <row r="11" spans="1:7">
      <c r="A11" s="63">
        <v>3</v>
      </c>
      <c r="B11" s="63" t="s">
        <v>101</v>
      </c>
      <c r="C11" s="63" t="s">
        <v>102</v>
      </c>
      <c r="D11" s="63">
        <v>45</v>
      </c>
      <c r="E11" s="63">
        <v>21.85</v>
      </c>
      <c r="F11" s="63">
        <v>48.07</v>
      </c>
      <c r="G11">
        <v>1</v>
      </c>
    </row>
    <row r="12" spans="1:7">
      <c r="A12" s="63">
        <v>3</v>
      </c>
      <c r="B12" s="63" t="s">
        <v>99</v>
      </c>
      <c r="C12" s="63" t="s">
        <v>100</v>
      </c>
      <c r="D12" s="63">
        <v>334</v>
      </c>
      <c r="E12" s="63">
        <v>0</v>
      </c>
      <c r="F12" s="63">
        <v>0</v>
      </c>
      <c r="G12">
        <v>1</v>
      </c>
    </row>
    <row r="13" spans="1:7">
      <c r="A13" s="63">
        <v>4</v>
      </c>
      <c r="B13" s="63" t="s">
        <v>105</v>
      </c>
      <c r="C13" s="63" t="s">
        <v>106</v>
      </c>
      <c r="D13" s="63">
        <v>99</v>
      </c>
      <c r="E13" s="63">
        <v>21.85</v>
      </c>
      <c r="F13" s="63">
        <v>48.07</v>
      </c>
      <c r="G13">
        <v>1</v>
      </c>
    </row>
    <row r="14" spans="1:7">
      <c r="A14" s="63">
        <v>4</v>
      </c>
      <c r="B14" s="63" t="s">
        <v>101</v>
      </c>
      <c r="C14" s="63" t="s">
        <v>102</v>
      </c>
      <c r="D14" s="63">
        <v>293</v>
      </c>
      <c r="E14" s="63">
        <v>0</v>
      </c>
      <c r="F14" s="63">
        <v>0</v>
      </c>
      <c r="G14">
        <v>1</v>
      </c>
    </row>
    <row r="15" spans="1:7">
      <c r="A15" s="63">
        <v>5</v>
      </c>
      <c r="B15" s="63" t="s">
        <v>95</v>
      </c>
      <c r="C15" s="63" t="s">
        <v>96</v>
      </c>
      <c r="D15" s="63">
        <v>192</v>
      </c>
      <c r="E15" s="63">
        <v>21.8</v>
      </c>
      <c r="F15" s="63">
        <v>47.96</v>
      </c>
      <c r="G15">
        <v>1</v>
      </c>
    </row>
    <row r="16" spans="1:7">
      <c r="A16" s="63">
        <v>5</v>
      </c>
      <c r="B16" s="63" t="s">
        <v>103</v>
      </c>
      <c r="C16" s="63" t="s">
        <v>104</v>
      </c>
      <c r="D16" s="63">
        <v>115</v>
      </c>
      <c r="E16" s="63">
        <v>0</v>
      </c>
      <c r="F16" s="63">
        <v>0</v>
      </c>
      <c r="G16">
        <v>1</v>
      </c>
    </row>
    <row r="17" spans="1:7">
      <c r="A17" s="63">
        <v>5</v>
      </c>
      <c r="B17" s="63" t="s">
        <v>97</v>
      </c>
      <c r="C17" s="63" t="s">
        <v>98</v>
      </c>
      <c r="D17" s="63">
        <v>84</v>
      </c>
      <c r="E17" s="63">
        <v>0</v>
      </c>
      <c r="F17" s="63">
        <v>0</v>
      </c>
      <c r="G17">
        <v>1</v>
      </c>
    </row>
    <row r="18" spans="1:7">
      <c r="A18" s="63">
        <v>6</v>
      </c>
      <c r="B18" s="63" t="s">
        <v>93</v>
      </c>
      <c r="C18" s="63" t="s">
        <v>94</v>
      </c>
      <c r="D18" s="63">
        <v>343</v>
      </c>
      <c r="E18" s="63">
        <v>21.85</v>
      </c>
      <c r="F18" s="63">
        <v>48.07</v>
      </c>
      <c r="G18">
        <v>1</v>
      </c>
    </row>
    <row r="19" spans="1:7">
      <c r="A19" s="63">
        <v>6</v>
      </c>
      <c r="B19" s="63" t="s">
        <v>95</v>
      </c>
      <c r="C19" s="63" t="s">
        <v>96</v>
      </c>
      <c r="D19" s="63">
        <v>40</v>
      </c>
      <c r="E19" s="63">
        <v>0</v>
      </c>
      <c r="F19" s="63">
        <v>0</v>
      </c>
      <c r="G19">
        <v>1</v>
      </c>
    </row>
    <row r="20" spans="1:6">
      <c r="A20" s="63"/>
      <c r="B20" s="63"/>
      <c r="C20" s="63"/>
      <c r="D20" s="63"/>
      <c r="E20" s="63"/>
      <c r="F20" s="63"/>
    </row>
    <row r="21" spans="1:6">
      <c r="A21" s="63"/>
      <c r="B21" s="63"/>
      <c r="C21" s="63"/>
      <c r="D21" s="63"/>
      <c r="E21" s="63"/>
      <c r="F21" s="63"/>
    </row>
    <row r="22" spans="1:6">
      <c r="A22" s="63"/>
      <c r="B22" s="63"/>
      <c r="C22" s="63"/>
      <c r="D22" s="63"/>
      <c r="E22" s="63"/>
      <c r="F22" s="63"/>
    </row>
  </sheetData>
  <autoFilter ref="A1:G21">
    <extLst/>
  </autoFilter>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4"/>
  <dimension ref="A1:I34"/>
  <sheetViews>
    <sheetView workbookViewId="0">
      <pane xSplit="1" ySplit="1" topLeftCell="B2" activePane="bottomRight" state="frozen"/>
      <selection/>
      <selection pane="topRight"/>
      <selection pane="bottomLeft"/>
      <selection pane="bottomRight" activeCell="C39" sqref="C39"/>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208</v>
      </c>
      <c r="C2" s="63" t="s">
        <v>209</v>
      </c>
      <c r="D2" s="63">
        <v>27</v>
      </c>
      <c r="E2" s="63">
        <v>21.8</v>
      </c>
      <c r="F2" s="63">
        <v>47.96</v>
      </c>
      <c r="G2">
        <v>1</v>
      </c>
    </row>
    <row r="3" spans="1:7">
      <c r="A3" s="63">
        <v>1</v>
      </c>
      <c r="B3" s="63" t="s">
        <v>210</v>
      </c>
      <c r="C3" s="63" t="s">
        <v>211</v>
      </c>
      <c r="D3" s="63">
        <v>60</v>
      </c>
      <c r="E3" s="63">
        <v>0</v>
      </c>
      <c r="F3" s="63">
        <v>0</v>
      </c>
      <c r="G3">
        <v>1</v>
      </c>
    </row>
    <row r="4" spans="1:7">
      <c r="A4" s="63">
        <v>1</v>
      </c>
      <c r="B4" s="63" t="s">
        <v>212</v>
      </c>
      <c r="C4" s="63" t="s">
        <v>213</v>
      </c>
      <c r="D4" s="63">
        <v>61</v>
      </c>
      <c r="E4" s="63">
        <v>0</v>
      </c>
      <c r="F4" s="63">
        <v>0</v>
      </c>
      <c r="G4">
        <v>1</v>
      </c>
    </row>
    <row r="5" spans="1:7">
      <c r="A5" s="63">
        <v>1</v>
      </c>
      <c r="B5" s="63" t="s">
        <v>214</v>
      </c>
      <c r="C5" s="63" t="s">
        <v>215</v>
      </c>
      <c r="D5" s="63">
        <v>59</v>
      </c>
      <c r="E5" s="63">
        <v>0</v>
      </c>
      <c r="F5" s="63">
        <v>0</v>
      </c>
      <c r="G5">
        <v>1</v>
      </c>
    </row>
    <row r="6" spans="1:7">
      <c r="A6" s="63">
        <v>1</v>
      </c>
      <c r="B6" s="63" t="s">
        <v>216</v>
      </c>
      <c r="C6" s="63" t="s">
        <v>217</v>
      </c>
      <c r="D6" s="63">
        <v>60</v>
      </c>
      <c r="E6" s="63">
        <v>0</v>
      </c>
      <c r="F6" s="63">
        <v>0</v>
      </c>
      <c r="G6">
        <v>1</v>
      </c>
    </row>
    <row r="7" spans="1:7">
      <c r="A7" s="63">
        <v>1</v>
      </c>
      <c r="B7" s="63" t="s">
        <v>218</v>
      </c>
      <c r="C7" s="63" t="s">
        <v>219</v>
      </c>
      <c r="D7" s="63">
        <v>45</v>
      </c>
      <c r="E7" s="63">
        <v>0</v>
      </c>
      <c r="F7" s="63">
        <v>0</v>
      </c>
      <c r="G7">
        <v>1</v>
      </c>
    </row>
    <row r="8" spans="1:7">
      <c r="A8" s="63">
        <v>2</v>
      </c>
      <c r="B8" s="63" t="s">
        <v>200</v>
      </c>
      <c r="C8" s="63" t="s">
        <v>201</v>
      </c>
      <c r="D8" s="63">
        <v>49</v>
      </c>
      <c r="E8" s="63">
        <v>21.9</v>
      </c>
      <c r="F8" s="63">
        <v>48.18</v>
      </c>
      <c r="G8">
        <v>1</v>
      </c>
    </row>
    <row r="9" s="39" customFormat="1" spans="1:9">
      <c r="A9" s="63">
        <v>2</v>
      </c>
      <c r="B9" s="63" t="s">
        <v>147</v>
      </c>
      <c r="C9" s="63" t="s">
        <v>148</v>
      </c>
      <c r="D9" s="63">
        <v>55</v>
      </c>
      <c r="E9" s="63">
        <v>0</v>
      </c>
      <c r="F9" s="63">
        <v>0</v>
      </c>
      <c r="G9">
        <v>1</v>
      </c>
      <c r="I9"/>
    </row>
    <row r="10" spans="1:7">
      <c r="A10" s="63">
        <v>2</v>
      </c>
      <c r="B10" s="63" t="s">
        <v>47</v>
      </c>
      <c r="C10" s="63" t="s">
        <v>48</v>
      </c>
      <c r="D10" s="63">
        <v>40</v>
      </c>
      <c r="E10" s="63">
        <v>0</v>
      </c>
      <c r="F10" s="63">
        <v>0</v>
      </c>
      <c r="G10">
        <v>1</v>
      </c>
    </row>
    <row r="11" spans="1:7">
      <c r="A11" s="63">
        <v>3</v>
      </c>
      <c r="B11" s="63" t="s">
        <v>218</v>
      </c>
      <c r="C11" s="63" t="s">
        <v>219</v>
      </c>
      <c r="D11" s="63">
        <v>15</v>
      </c>
      <c r="E11" s="63">
        <v>20.7</v>
      </c>
      <c r="F11" s="63">
        <v>45.54</v>
      </c>
      <c r="G11">
        <v>1</v>
      </c>
    </row>
    <row r="12" spans="1:7">
      <c r="A12" s="63">
        <v>3</v>
      </c>
      <c r="B12" s="63" t="s">
        <v>220</v>
      </c>
      <c r="C12" s="63" t="s">
        <v>221</v>
      </c>
      <c r="D12" s="63">
        <v>60</v>
      </c>
      <c r="E12" s="63">
        <v>0</v>
      </c>
      <c r="F12" s="63">
        <v>0</v>
      </c>
      <c r="G12">
        <v>1</v>
      </c>
    </row>
    <row r="13" spans="1:7">
      <c r="A13" s="63">
        <v>3</v>
      </c>
      <c r="B13" s="63" t="s">
        <v>222</v>
      </c>
      <c r="C13" s="63" t="s">
        <v>223</v>
      </c>
      <c r="D13" s="63">
        <v>60</v>
      </c>
      <c r="E13" s="63">
        <v>0</v>
      </c>
      <c r="F13" s="63">
        <v>0</v>
      </c>
      <c r="G13">
        <v>1</v>
      </c>
    </row>
    <row r="14" spans="1:7">
      <c r="A14" s="63">
        <v>3</v>
      </c>
      <c r="B14" s="63" t="s">
        <v>224</v>
      </c>
      <c r="C14" s="63" t="s">
        <v>225</v>
      </c>
      <c r="D14" s="63">
        <v>59</v>
      </c>
      <c r="E14" s="63">
        <v>0</v>
      </c>
      <c r="F14" s="63">
        <v>0</v>
      </c>
      <c r="G14">
        <v>1</v>
      </c>
    </row>
    <row r="15" spans="1:7">
      <c r="A15" s="63">
        <v>3</v>
      </c>
      <c r="B15" s="63" t="s">
        <v>226</v>
      </c>
      <c r="C15" s="63" t="s">
        <v>227</v>
      </c>
      <c r="D15" s="63">
        <v>41</v>
      </c>
      <c r="E15" s="63">
        <v>0</v>
      </c>
      <c r="F15" s="63">
        <v>0</v>
      </c>
      <c r="G15">
        <v>1</v>
      </c>
    </row>
    <row r="16" spans="1:7">
      <c r="A16" s="63">
        <v>3</v>
      </c>
      <c r="B16" s="63" t="s">
        <v>204</v>
      </c>
      <c r="C16" s="63" t="s">
        <v>205</v>
      </c>
      <c r="D16" s="63">
        <v>50</v>
      </c>
      <c r="E16" s="63">
        <v>0</v>
      </c>
      <c r="F16" s="63">
        <v>0</v>
      </c>
      <c r="G16">
        <v>1</v>
      </c>
    </row>
    <row r="17" spans="1:7">
      <c r="A17" s="63">
        <v>3</v>
      </c>
      <c r="B17" s="63" t="s">
        <v>202</v>
      </c>
      <c r="C17" s="63" t="s">
        <v>203</v>
      </c>
      <c r="D17" s="63">
        <v>1</v>
      </c>
      <c r="E17" s="63">
        <v>0</v>
      </c>
      <c r="F17" s="63">
        <v>0</v>
      </c>
      <c r="G17">
        <v>1</v>
      </c>
    </row>
    <row r="18" spans="1:7">
      <c r="A18" s="63">
        <v>4</v>
      </c>
      <c r="B18" s="63" t="s">
        <v>228</v>
      </c>
      <c r="C18" s="63" t="s">
        <v>229</v>
      </c>
      <c r="D18" s="63">
        <v>60</v>
      </c>
      <c r="E18" s="63">
        <v>21.85</v>
      </c>
      <c r="F18" s="63">
        <v>48.07</v>
      </c>
      <c r="G18">
        <v>1</v>
      </c>
    </row>
    <row r="19" spans="1:7">
      <c r="A19" s="63">
        <v>4</v>
      </c>
      <c r="B19" s="63" t="s">
        <v>230</v>
      </c>
      <c r="C19" s="63" t="s">
        <v>231</v>
      </c>
      <c r="D19" s="63">
        <v>60</v>
      </c>
      <c r="E19" s="63">
        <v>0</v>
      </c>
      <c r="F19" s="63">
        <v>0</v>
      </c>
      <c r="G19">
        <v>1</v>
      </c>
    </row>
    <row r="20" spans="1:7">
      <c r="A20" s="63">
        <v>4</v>
      </c>
      <c r="B20" s="63" t="s">
        <v>232</v>
      </c>
      <c r="C20" s="63" t="s">
        <v>233</v>
      </c>
      <c r="D20" s="63">
        <v>60</v>
      </c>
      <c r="E20" s="63">
        <v>0</v>
      </c>
      <c r="F20" s="63">
        <v>0</v>
      </c>
      <c r="G20">
        <v>1</v>
      </c>
    </row>
    <row r="21" spans="1:7">
      <c r="A21" s="63">
        <v>4</v>
      </c>
      <c r="B21" s="63" t="s">
        <v>234</v>
      </c>
      <c r="C21" s="63" t="s">
        <v>235</v>
      </c>
      <c r="D21" s="63">
        <v>40</v>
      </c>
      <c r="E21" s="63">
        <v>0</v>
      </c>
      <c r="F21" s="63">
        <v>0</v>
      </c>
      <c r="G21">
        <v>1</v>
      </c>
    </row>
    <row r="22" spans="1:7">
      <c r="A22" s="63">
        <v>4</v>
      </c>
      <c r="B22" s="63" t="s">
        <v>236</v>
      </c>
      <c r="C22" s="63" t="s">
        <v>237</v>
      </c>
      <c r="D22" s="63">
        <v>37</v>
      </c>
      <c r="E22" s="63">
        <v>0</v>
      </c>
      <c r="F22" s="63">
        <v>0</v>
      </c>
      <c r="G22">
        <v>1</v>
      </c>
    </row>
    <row r="23" spans="1:7">
      <c r="A23" s="63">
        <v>4</v>
      </c>
      <c r="B23" s="63" t="s">
        <v>238</v>
      </c>
      <c r="C23" s="63" t="s">
        <v>239</v>
      </c>
      <c r="D23" s="63">
        <v>38</v>
      </c>
      <c r="E23" s="63">
        <v>0</v>
      </c>
      <c r="F23" s="63">
        <v>0</v>
      </c>
      <c r="G23">
        <v>1</v>
      </c>
    </row>
    <row r="24" spans="1:7">
      <c r="A24" s="63">
        <v>4</v>
      </c>
      <c r="B24" s="63" t="s">
        <v>240</v>
      </c>
      <c r="C24" s="63" t="s">
        <v>241</v>
      </c>
      <c r="D24" s="63">
        <v>40</v>
      </c>
      <c r="E24" s="63">
        <v>0</v>
      </c>
      <c r="F24" s="63">
        <v>0</v>
      </c>
      <c r="G24">
        <v>1</v>
      </c>
    </row>
    <row r="25" spans="1:7">
      <c r="A25" s="63">
        <v>4</v>
      </c>
      <c r="B25" s="63" t="s">
        <v>208</v>
      </c>
      <c r="C25" s="63" t="s">
        <v>209</v>
      </c>
      <c r="D25" s="63">
        <v>30</v>
      </c>
      <c r="E25" s="63">
        <v>0</v>
      </c>
      <c r="F25" s="63">
        <v>0</v>
      </c>
      <c r="G25">
        <v>1</v>
      </c>
    </row>
    <row r="26" spans="1:7">
      <c r="A26" s="63">
        <v>5</v>
      </c>
      <c r="B26" s="63" t="s">
        <v>113</v>
      </c>
      <c r="C26" s="63" t="s">
        <v>114</v>
      </c>
      <c r="D26" s="63">
        <v>60</v>
      </c>
      <c r="E26" s="63">
        <v>21.8</v>
      </c>
      <c r="F26" s="63">
        <v>47.96</v>
      </c>
      <c r="G26">
        <v>1</v>
      </c>
    </row>
    <row r="27" spans="1:7">
      <c r="A27" s="63">
        <v>5</v>
      </c>
      <c r="B27" s="63" t="s">
        <v>206</v>
      </c>
      <c r="C27" s="63" t="s">
        <v>207</v>
      </c>
      <c r="D27" s="63">
        <v>88</v>
      </c>
      <c r="E27" s="63">
        <v>0</v>
      </c>
      <c r="F27" s="63">
        <v>0</v>
      </c>
      <c r="G27">
        <v>1</v>
      </c>
    </row>
    <row r="28" spans="1:7">
      <c r="A28" s="63">
        <v>5</v>
      </c>
      <c r="B28" s="63" t="s">
        <v>204</v>
      </c>
      <c r="C28" s="63" t="s">
        <v>205</v>
      </c>
      <c r="D28" s="63">
        <v>20</v>
      </c>
      <c r="E28" s="63">
        <v>0</v>
      </c>
      <c r="F28" s="63">
        <v>0</v>
      </c>
      <c r="G28">
        <v>1</v>
      </c>
    </row>
    <row r="29" spans="1:6">
      <c r="A29" s="63"/>
      <c r="B29" s="63"/>
      <c r="C29" s="63"/>
      <c r="D29" s="63"/>
      <c r="E29" s="63"/>
      <c r="F29" s="63"/>
    </row>
    <row r="30" spans="1:6">
      <c r="A30" s="63"/>
      <c r="B30" s="63"/>
      <c r="C30" s="63"/>
      <c r="D30" s="63"/>
      <c r="E30" s="63"/>
      <c r="F30" s="63"/>
    </row>
    <row r="31" spans="1:6">
      <c r="A31" s="63"/>
      <c r="B31" s="63"/>
      <c r="C31" s="63"/>
      <c r="D31" s="63"/>
      <c r="E31" s="63"/>
      <c r="F31" s="63"/>
    </row>
    <row r="32" spans="1:6">
      <c r="A32" s="63"/>
      <c r="B32" s="63"/>
      <c r="C32" s="63"/>
      <c r="D32" s="63"/>
      <c r="E32" s="63"/>
      <c r="F32" s="63"/>
    </row>
    <row r="33" spans="1:6">
      <c r="A33" s="63"/>
      <c r="B33" s="63"/>
      <c r="C33" s="63"/>
      <c r="D33" s="63"/>
      <c r="E33" s="63"/>
      <c r="F33" s="63"/>
    </row>
    <row r="34" spans="1:6">
      <c r="A34" s="63"/>
      <c r="B34" s="63"/>
      <c r="C34" s="63"/>
      <c r="D34" s="63"/>
      <c r="E34" s="63"/>
      <c r="F34" s="63"/>
    </row>
  </sheetData>
  <autoFilter ref="A1:G33">
    <extLst/>
  </autoFilter>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8"/>
  <dimension ref="A1:I34"/>
  <sheetViews>
    <sheetView workbookViewId="0">
      <pane xSplit="1" ySplit="1" topLeftCell="B2" activePane="bottomRight" state="frozen"/>
      <selection/>
      <selection pane="topRight"/>
      <selection pane="bottomLeft"/>
      <selection pane="bottomRight" activeCell="C43" sqref="C43"/>
    </sheetView>
  </sheetViews>
  <sheetFormatPr defaultColWidth="9" defaultRowHeight="13.5"/>
  <cols>
    <col min="1" max="1" width="3.875" customWidth="1"/>
    <col min="2" max="2" width="19.375" customWidth="1"/>
    <col min="3" max="3" width="9.375" customWidth="1"/>
    <col min="6" max="6" width="11.125"/>
    <col min="7" max="7" width="8.125" customWidth="1"/>
  </cols>
  <sheetData>
    <row r="1" spans="1:7">
      <c r="A1" s="62" t="s">
        <v>0</v>
      </c>
      <c r="B1" s="62" t="s">
        <v>1</v>
      </c>
      <c r="C1" s="62" t="s">
        <v>2</v>
      </c>
      <c r="D1" s="62" t="s">
        <v>3</v>
      </c>
      <c r="E1" s="62" t="s">
        <v>4</v>
      </c>
      <c r="F1" s="62" t="s">
        <v>5</v>
      </c>
      <c r="G1" t="s">
        <v>6</v>
      </c>
    </row>
    <row r="2" spans="1:7">
      <c r="A2" s="63">
        <v>1</v>
      </c>
      <c r="B2" s="63" t="s">
        <v>242</v>
      </c>
      <c r="C2" s="63" t="s">
        <v>243</v>
      </c>
      <c r="D2" s="63">
        <v>161</v>
      </c>
      <c r="E2" s="63">
        <v>21.7</v>
      </c>
      <c r="F2" s="63">
        <v>47.74</v>
      </c>
      <c r="G2">
        <v>1</v>
      </c>
    </row>
    <row r="3" spans="1:7">
      <c r="A3" s="63">
        <v>1</v>
      </c>
      <c r="B3" s="63" t="s">
        <v>244</v>
      </c>
      <c r="C3" s="63" t="s">
        <v>245</v>
      </c>
      <c r="D3" s="63">
        <v>10</v>
      </c>
      <c r="E3" s="63">
        <v>0</v>
      </c>
      <c r="F3" s="63"/>
      <c r="G3">
        <v>1</v>
      </c>
    </row>
    <row r="4" spans="1:7">
      <c r="A4" s="63">
        <v>2</v>
      </c>
      <c r="B4" s="63" t="s">
        <v>246</v>
      </c>
      <c r="C4" s="63" t="s">
        <v>247</v>
      </c>
      <c r="D4" s="63">
        <v>150</v>
      </c>
      <c r="E4" s="63">
        <v>21.8</v>
      </c>
      <c r="F4" s="63">
        <v>47.96</v>
      </c>
      <c r="G4">
        <v>1</v>
      </c>
    </row>
    <row r="5" spans="1:7">
      <c r="A5" s="63">
        <v>2</v>
      </c>
      <c r="B5" s="63" t="s">
        <v>244</v>
      </c>
      <c r="C5" s="63" t="s">
        <v>245</v>
      </c>
      <c r="D5" s="63">
        <v>10</v>
      </c>
      <c r="E5" s="63">
        <v>0</v>
      </c>
      <c r="F5" s="63"/>
      <c r="G5">
        <v>1</v>
      </c>
    </row>
    <row r="6" spans="1:7">
      <c r="A6" s="63">
        <v>3</v>
      </c>
      <c r="B6" s="63" t="s">
        <v>242</v>
      </c>
      <c r="C6" s="63" t="s">
        <v>243</v>
      </c>
      <c r="D6" s="63">
        <v>10</v>
      </c>
      <c r="E6" s="63">
        <v>19.85</v>
      </c>
      <c r="F6" s="63">
        <f>ROUND(E6/0.45359237,2)</f>
        <v>43.76</v>
      </c>
      <c r="G6">
        <v>1</v>
      </c>
    </row>
    <row r="7" spans="1:7">
      <c r="A7" s="63">
        <v>3</v>
      </c>
      <c r="B7" s="63" t="s">
        <v>246</v>
      </c>
      <c r="C7" s="63" t="s">
        <v>247</v>
      </c>
      <c r="D7" s="63">
        <v>10</v>
      </c>
      <c r="E7" s="63">
        <v>0</v>
      </c>
      <c r="F7" s="63"/>
      <c r="G7">
        <v>1</v>
      </c>
    </row>
    <row r="8" spans="1:7">
      <c r="A8" s="63">
        <v>3</v>
      </c>
      <c r="B8" s="63" t="s">
        <v>248</v>
      </c>
      <c r="C8" s="63" t="s">
        <v>249</v>
      </c>
      <c r="D8" s="63">
        <v>50</v>
      </c>
      <c r="E8" s="63">
        <v>0</v>
      </c>
      <c r="F8" s="63">
        <v>0</v>
      </c>
      <c r="G8">
        <v>1</v>
      </c>
    </row>
    <row r="9" s="39" customFormat="1" spans="1:9">
      <c r="A9" s="63">
        <v>3</v>
      </c>
      <c r="B9" s="63" t="s">
        <v>250</v>
      </c>
      <c r="C9" s="63" t="s">
        <v>251</v>
      </c>
      <c r="D9" s="63">
        <v>50</v>
      </c>
      <c r="E9" s="63">
        <v>0</v>
      </c>
      <c r="F9" s="63">
        <v>0</v>
      </c>
      <c r="G9">
        <v>1</v>
      </c>
      <c r="I9"/>
    </row>
    <row r="10" spans="1:7">
      <c r="A10" s="63">
        <v>3</v>
      </c>
      <c r="B10" s="63" t="s">
        <v>252</v>
      </c>
      <c r="C10" s="63" t="s">
        <v>253</v>
      </c>
      <c r="D10" s="63">
        <v>59</v>
      </c>
      <c r="E10" s="63">
        <v>0</v>
      </c>
      <c r="F10" s="63">
        <v>0</v>
      </c>
      <c r="G10">
        <v>1</v>
      </c>
    </row>
    <row r="11" spans="1:7">
      <c r="A11" s="63">
        <v>3</v>
      </c>
      <c r="B11" s="63" t="s">
        <v>254</v>
      </c>
      <c r="C11" s="63" t="s">
        <v>255</v>
      </c>
      <c r="D11" s="63">
        <v>7</v>
      </c>
      <c r="E11" s="63">
        <v>0</v>
      </c>
      <c r="F11" s="63">
        <v>0</v>
      </c>
      <c r="G11">
        <v>1</v>
      </c>
    </row>
    <row r="12" spans="1:7">
      <c r="A12" s="63">
        <v>4</v>
      </c>
      <c r="B12" s="63" t="s">
        <v>256</v>
      </c>
      <c r="C12" s="63" t="s">
        <v>257</v>
      </c>
      <c r="D12" s="63">
        <v>29</v>
      </c>
      <c r="E12" s="63">
        <v>19.75</v>
      </c>
      <c r="F12" s="63">
        <v>43.45</v>
      </c>
      <c r="G12">
        <v>1</v>
      </c>
    </row>
    <row r="13" spans="1:7">
      <c r="A13" s="63">
        <v>4</v>
      </c>
      <c r="B13" s="63" t="s">
        <v>258</v>
      </c>
      <c r="C13" s="63" t="s">
        <v>259</v>
      </c>
      <c r="D13" s="63">
        <v>31</v>
      </c>
      <c r="E13" s="63">
        <v>0</v>
      </c>
      <c r="F13" s="63">
        <v>0</v>
      </c>
      <c r="G13">
        <v>1</v>
      </c>
    </row>
    <row r="14" spans="1:7">
      <c r="A14" s="63">
        <v>4</v>
      </c>
      <c r="B14" s="63" t="s">
        <v>260</v>
      </c>
      <c r="C14" s="63" t="s">
        <v>261</v>
      </c>
      <c r="D14" s="63">
        <v>30</v>
      </c>
      <c r="E14" s="63">
        <v>0</v>
      </c>
      <c r="F14" s="63">
        <v>0</v>
      </c>
      <c r="G14">
        <v>1</v>
      </c>
    </row>
    <row r="15" spans="1:7">
      <c r="A15" s="63">
        <v>4</v>
      </c>
      <c r="B15" s="63" t="s">
        <v>262</v>
      </c>
      <c r="C15" s="63" t="s">
        <v>263</v>
      </c>
      <c r="D15" s="63">
        <v>20</v>
      </c>
      <c r="E15" s="63">
        <v>0</v>
      </c>
      <c r="F15" s="63">
        <v>0</v>
      </c>
      <c r="G15">
        <v>1</v>
      </c>
    </row>
    <row r="16" spans="1:7">
      <c r="A16" s="63">
        <v>4</v>
      </c>
      <c r="B16" s="63" t="s">
        <v>264</v>
      </c>
      <c r="C16" s="63" t="s">
        <v>265</v>
      </c>
      <c r="D16" s="63">
        <v>20</v>
      </c>
      <c r="E16" s="63">
        <v>0</v>
      </c>
      <c r="F16" s="63">
        <v>0</v>
      </c>
      <c r="G16">
        <v>1</v>
      </c>
    </row>
    <row r="17" spans="1:7">
      <c r="A17" s="63">
        <v>4</v>
      </c>
      <c r="B17" s="63" t="s">
        <v>254</v>
      </c>
      <c r="C17" s="63" t="s">
        <v>255</v>
      </c>
      <c r="D17" s="63">
        <v>20</v>
      </c>
      <c r="E17" s="63">
        <v>0</v>
      </c>
      <c r="F17" s="63">
        <v>0</v>
      </c>
      <c r="G17">
        <v>1</v>
      </c>
    </row>
    <row r="18" spans="1:7">
      <c r="A18" s="63">
        <v>5</v>
      </c>
      <c r="B18" s="63" t="s">
        <v>266</v>
      </c>
      <c r="C18" s="63" t="s">
        <v>267</v>
      </c>
      <c r="D18" s="63">
        <v>80</v>
      </c>
      <c r="E18" s="63">
        <v>20.8</v>
      </c>
      <c r="F18" s="63">
        <v>45.76</v>
      </c>
      <c r="G18">
        <v>1</v>
      </c>
    </row>
    <row r="19" spans="1:7">
      <c r="A19" s="63">
        <v>5</v>
      </c>
      <c r="B19" s="63" t="s">
        <v>268</v>
      </c>
      <c r="C19" s="63" t="s">
        <v>269</v>
      </c>
      <c r="D19" s="63">
        <v>31</v>
      </c>
      <c r="E19" s="63">
        <v>0</v>
      </c>
      <c r="F19" s="63">
        <v>0</v>
      </c>
      <c r="G19">
        <v>1</v>
      </c>
    </row>
    <row r="20" spans="1:7">
      <c r="A20" s="63">
        <v>5</v>
      </c>
      <c r="B20" s="63" t="s">
        <v>270</v>
      </c>
      <c r="C20" s="63" t="s">
        <v>271</v>
      </c>
      <c r="D20" s="63">
        <v>20</v>
      </c>
      <c r="E20" s="63">
        <v>0</v>
      </c>
      <c r="F20" s="63">
        <v>0</v>
      </c>
      <c r="G20">
        <v>1</v>
      </c>
    </row>
    <row r="21" spans="1:7">
      <c r="A21" s="63">
        <v>5</v>
      </c>
      <c r="B21" s="63" t="s">
        <v>246</v>
      </c>
      <c r="C21" s="63" t="s">
        <v>247</v>
      </c>
      <c r="D21" s="63">
        <v>24</v>
      </c>
      <c r="E21" s="63">
        <v>0</v>
      </c>
      <c r="F21" s="63">
        <v>0</v>
      </c>
      <c r="G21">
        <v>1</v>
      </c>
    </row>
    <row r="22" spans="1:7">
      <c r="A22" s="63">
        <v>6</v>
      </c>
      <c r="B22" s="63" t="s">
        <v>272</v>
      </c>
      <c r="C22" s="63" t="s">
        <v>273</v>
      </c>
      <c r="D22" s="63">
        <v>59</v>
      </c>
      <c r="E22" s="63">
        <v>21.85</v>
      </c>
      <c r="F22" s="63">
        <v>48.07</v>
      </c>
      <c r="G22">
        <v>1</v>
      </c>
    </row>
    <row r="23" spans="1:7">
      <c r="A23" s="63">
        <v>6</v>
      </c>
      <c r="B23" s="63" t="s">
        <v>274</v>
      </c>
      <c r="C23" s="63" t="s">
        <v>275</v>
      </c>
      <c r="D23" s="63">
        <v>30</v>
      </c>
      <c r="E23" s="63">
        <v>0</v>
      </c>
      <c r="F23" s="63">
        <v>0</v>
      </c>
      <c r="G23">
        <v>1</v>
      </c>
    </row>
    <row r="24" spans="1:7">
      <c r="A24" s="63">
        <v>6</v>
      </c>
      <c r="B24" s="63" t="s">
        <v>276</v>
      </c>
      <c r="C24" s="63" t="s">
        <v>277</v>
      </c>
      <c r="D24" s="63">
        <v>30</v>
      </c>
      <c r="E24" s="63">
        <v>0</v>
      </c>
      <c r="F24" s="63">
        <v>0</v>
      </c>
      <c r="G24">
        <v>1</v>
      </c>
    </row>
    <row r="25" spans="1:7">
      <c r="A25" s="63">
        <v>6</v>
      </c>
      <c r="B25" s="63" t="s">
        <v>278</v>
      </c>
      <c r="C25" s="63" t="s">
        <v>279</v>
      </c>
      <c r="D25" s="63">
        <v>31</v>
      </c>
      <c r="E25" s="63">
        <v>0</v>
      </c>
      <c r="F25" s="63">
        <v>0</v>
      </c>
      <c r="G25">
        <v>1</v>
      </c>
    </row>
    <row r="26" spans="1:7">
      <c r="A26" s="63">
        <v>6</v>
      </c>
      <c r="B26" s="63" t="s">
        <v>280</v>
      </c>
      <c r="C26" s="63" t="s">
        <v>281</v>
      </c>
      <c r="D26" s="63">
        <v>30</v>
      </c>
      <c r="E26" s="63">
        <v>0</v>
      </c>
      <c r="F26" s="63">
        <v>0</v>
      </c>
      <c r="G26">
        <v>1</v>
      </c>
    </row>
    <row r="27" spans="1:7">
      <c r="A27" s="63">
        <v>6</v>
      </c>
      <c r="B27" s="63" t="s">
        <v>254</v>
      </c>
      <c r="C27" s="63" t="s">
        <v>255</v>
      </c>
      <c r="D27" s="63">
        <v>3</v>
      </c>
      <c r="E27" s="63">
        <v>0</v>
      </c>
      <c r="F27" s="63">
        <v>0</v>
      </c>
      <c r="G27">
        <v>1</v>
      </c>
    </row>
    <row r="28" spans="1:6">
      <c r="A28" s="63"/>
      <c r="B28" s="63"/>
      <c r="C28" s="63"/>
      <c r="D28" s="63"/>
      <c r="E28" s="63">
        <v>127</v>
      </c>
      <c r="F28" s="63"/>
    </row>
    <row r="29" spans="1:6">
      <c r="A29" s="63"/>
      <c r="B29" s="63"/>
      <c r="C29" s="63"/>
      <c r="D29" s="63"/>
      <c r="E29" s="63"/>
      <c r="F29" s="63"/>
    </row>
    <row r="30" spans="1:6">
      <c r="A30" s="63"/>
      <c r="B30" s="63"/>
      <c r="C30" s="63"/>
      <c r="D30" s="63"/>
      <c r="E30" s="63"/>
      <c r="F30" s="63"/>
    </row>
    <row r="31" spans="1:6">
      <c r="A31" s="63"/>
      <c r="B31" s="63"/>
      <c r="C31" s="63"/>
      <c r="D31" s="63"/>
      <c r="E31" s="63"/>
      <c r="F31" s="63"/>
    </row>
    <row r="32" spans="1:6">
      <c r="A32" s="63"/>
      <c r="B32" s="63"/>
      <c r="C32" s="63"/>
      <c r="D32" s="63"/>
      <c r="E32" s="63"/>
      <c r="F32" s="63"/>
    </row>
    <row r="33" spans="1:6">
      <c r="A33" s="63"/>
      <c r="B33" s="63"/>
      <c r="C33" s="63"/>
      <c r="D33" s="63"/>
      <c r="E33" s="63"/>
      <c r="F33" s="63"/>
    </row>
    <row r="34" spans="1:6">
      <c r="A34" s="63"/>
      <c r="B34" s="63"/>
      <c r="C34" s="63"/>
      <c r="D34" s="63"/>
      <c r="E34" s="63"/>
      <c r="F34" s="63"/>
    </row>
  </sheetData>
  <autoFilter ref="A1:G33">
    <extLst/>
  </autoFilter>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9"/>
  <dimension ref="A1:I42"/>
  <sheetViews>
    <sheetView workbookViewId="0">
      <pane xSplit="1" ySplit="1" topLeftCell="B2" activePane="bottomRight" state="frozen"/>
      <selection/>
      <selection pane="topRight"/>
      <selection pane="bottomLeft"/>
      <selection pane="bottomRight" activeCell="C44" sqref="C44"/>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236</v>
      </c>
      <c r="C2" s="63" t="s">
        <v>237</v>
      </c>
      <c r="D2" s="63">
        <v>244</v>
      </c>
      <c r="E2" s="63">
        <v>21.8</v>
      </c>
      <c r="F2" s="63">
        <v>47.96</v>
      </c>
      <c r="G2">
        <v>1</v>
      </c>
    </row>
    <row r="3" spans="1:7">
      <c r="A3" s="63">
        <v>1</v>
      </c>
      <c r="B3" s="63" t="s">
        <v>238</v>
      </c>
      <c r="C3" s="63" t="s">
        <v>239</v>
      </c>
      <c r="D3" s="63">
        <v>104</v>
      </c>
      <c r="E3" s="63">
        <v>0</v>
      </c>
      <c r="F3" s="63">
        <v>0</v>
      </c>
      <c r="G3">
        <v>1</v>
      </c>
    </row>
    <row r="4" spans="1:7">
      <c r="A4" s="63">
        <v>2</v>
      </c>
      <c r="B4" s="63" t="s">
        <v>238</v>
      </c>
      <c r="C4" s="63" t="s">
        <v>239</v>
      </c>
      <c r="D4" s="63">
        <v>328</v>
      </c>
      <c r="E4" s="63">
        <v>21.8</v>
      </c>
      <c r="F4" s="63">
        <v>47.96</v>
      </c>
      <c r="G4">
        <v>1</v>
      </c>
    </row>
    <row r="5" spans="1:7">
      <c r="A5" s="63">
        <v>3</v>
      </c>
      <c r="B5" s="63" t="s">
        <v>238</v>
      </c>
      <c r="C5" s="63" t="s">
        <v>239</v>
      </c>
      <c r="D5" s="63">
        <v>168</v>
      </c>
      <c r="E5" s="63">
        <v>21.85</v>
      </c>
      <c r="F5" s="63">
        <v>48.07</v>
      </c>
      <c r="G5">
        <v>1</v>
      </c>
    </row>
    <row r="6" s="39" customFormat="1" spans="1:9">
      <c r="A6" s="63">
        <v>3</v>
      </c>
      <c r="B6" s="63" t="s">
        <v>234</v>
      </c>
      <c r="C6" s="63" t="s">
        <v>235</v>
      </c>
      <c r="D6" s="63">
        <v>190</v>
      </c>
      <c r="E6" s="63">
        <v>0</v>
      </c>
      <c r="F6" s="63">
        <v>0</v>
      </c>
      <c r="G6">
        <v>1</v>
      </c>
      <c r="I6"/>
    </row>
    <row r="7" spans="1:7">
      <c r="A7" s="63">
        <v>4</v>
      </c>
      <c r="B7" s="63" t="s">
        <v>214</v>
      </c>
      <c r="C7" s="63" t="s">
        <v>215</v>
      </c>
      <c r="D7" s="63">
        <v>274</v>
      </c>
      <c r="E7" s="63">
        <v>21.75</v>
      </c>
      <c r="F7" s="63">
        <v>47.85</v>
      </c>
      <c r="G7">
        <v>1</v>
      </c>
    </row>
    <row r="8" spans="1:7">
      <c r="A8" s="63">
        <v>4</v>
      </c>
      <c r="B8" s="63" t="s">
        <v>216</v>
      </c>
      <c r="C8" s="63" t="s">
        <v>217</v>
      </c>
      <c r="D8" s="63">
        <v>92</v>
      </c>
      <c r="E8" s="63">
        <v>0</v>
      </c>
      <c r="F8" s="63">
        <v>0</v>
      </c>
      <c r="G8">
        <v>1</v>
      </c>
    </row>
    <row r="9" spans="1:7">
      <c r="A9" s="63">
        <v>5</v>
      </c>
      <c r="B9" s="63" t="s">
        <v>226</v>
      </c>
      <c r="C9" s="63" t="s">
        <v>227</v>
      </c>
      <c r="D9" s="63">
        <v>248</v>
      </c>
      <c r="E9" s="63">
        <v>21.85</v>
      </c>
      <c r="F9" s="63">
        <v>48.07</v>
      </c>
      <c r="G9">
        <v>1</v>
      </c>
    </row>
    <row r="10" spans="1:7">
      <c r="A10" s="63">
        <v>5</v>
      </c>
      <c r="B10" s="63" t="s">
        <v>282</v>
      </c>
      <c r="C10" s="63" t="s">
        <v>283</v>
      </c>
      <c r="D10" s="63">
        <v>108</v>
      </c>
      <c r="E10" s="63">
        <v>0</v>
      </c>
      <c r="F10" s="63">
        <v>0</v>
      </c>
      <c r="G10">
        <v>1</v>
      </c>
    </row>
    <row r="11" spans="1:7">
      <c r="A11" s="63">
        <v>6</v>
      </c>
      <c r="B11" s="63" t="s">
        <v>232</v>
      </c>
      <c r="C11" s="63" t="s">
        <v>233</v>
      </c>
      <c r="D11" s="63">
        <v>104</v>
      </c>
      <c r="E11" s="63">
        <v>21.8</v>
      </c>
      <c r="F11" s="63">
        <v>47.96</v>
      </c>
      <c r="G11">
        <v>1</v>
      </c>
    </row>
    <row r="12" spans="1:7">
      <c r="A12" s="63">
        <v>6</v>
      </c>
      <c r="B12" s="63" t="s">
        <v>284</v>
      </c>
      <c r="C12" s="63" t="s">
        <v>285</v>
      </c>
      <c r="D12" s="63">
        <v>245</v>
      </c>
      <c r="E12" s="63">
        <v>0</v>
      </c>
      <c r="F12" s="63">
        <v>0</v>
      </c>
      <c r="G12">
        <v>1</v>
      </c>
    </row>
    <row r="13" spans="1:7">
      <c r="A13" s="63">
        <v>7</v>
      </c>
      <c r="B13" s="63" t="s">
        <v>216</v>
      </c>
      <c r="C13" s="63" t="s">
        <v>217</v>
      </c>
      <c r="D13" s="63">
        <v>279</v>
      </c>
      <c r="E13" s="63">
        <v>21.8</v>
      </c>
      <c r="F13" s="63">
        <v>47.96</v>
      </c>
      <c r="G13">
        <v>1</v>
      </c>
    </row>
    <row r="14" spans="1:7">
      <c r="A14" s="63">
        <v>7</v>
      </c>
      <c r="B14" s="63" t="s">
        <v>212</v>
      </c>
      <c r="C14" s="63" t="s">
        <v>213</v>
      </c>
      <c r="D14" s="63">
        <v>81</v>
      </c>
      <c r="E14" s="63">
        <v>0</v>
      </c>
      <c r="F14" s="63">
        <v>0</v>
      </c>
      <c r="G14">
        <v>1</v>
      </c>
    </row>
    <row r="15" spans="1:7">
      <c r="A15" s="63">
        <v>8</v>
      </c>
      <c r="B15" s="63" t="s">
        <v>230</v>
      </c>
      <c r="C15" s="63" t="s">
        <v>231</v>
      </c>
      <c r="D15" s="63">
        <v>26</v>
      </c>
      <c r="E15" s="63">
        <v>21.85</v>
      </c>
      <c r="F15" s="63">
        <v>48.07</v>
      </c>
      <c r="G15">
        <v>1</v>
      </c>
    </row>
    <row r="16" spans="1:7">
      <c r="A16" s="63">
        <v>8</v>
      </c>
      <c r="B16" s="63" t="s">
        <v>284</v>
      </c>
      <c r="C16" s="63" t="s">
        <v>285</v>
      </c>
      <c r="D16" s="63">
        <v>80</v>
      </c>
      <c r="E16" s="63">
        <v>0</v>
      </c>
      <c r="F16" s="63">
        <v>0</v>
      </c>
      <c r="G16">
        <v>1</v>
      </c>
    </row>
    <row r="17" spans="1:7">
      <c r="A17" s="63">
        <v>8</v>
      </c>
      <c r="B17" s="63" t="s">
        <v>232</v>
      </c>
      <c r="C17" s="63" t="s">
        <v>233</v>
      </c>
      <c r="D17" s="63">
        <v>39</v>
      </c>
      <c r="E17" s="63">
        <v>0</v>
      </c>
      <c r="F17" s="63">
        <v>0</v>
      </c>
      <c r="G17">
        <v>1</v>
      </c>
    </row>
    <row r="18" spans="1:7">
      <c r="A18" s="63">
        <v>8</v>
      </c>
      <c r="B18" s="63" t="s">
        <v>228</v>
      </c>
      <c r="C18" s="63" t="s">
        <v>229</v>
      </c>
      <c r="D18" s="63">
        <v>22</v>
      </c>
      <c r="E18" s="63">
        <v>0</v>
      </c>
      <c r="F18" s="63">
        <v>0</v>
      </c>
      <c r="G18">
        <v>1</v>
      </c>
    </row>
    <row r="19" spans="1:7">
      <c r="A19" s="63">
        <v>8</v>
      </c>
      <c r="B19" s="63" t="s">
        <v>212</v>
      </c>
      <c r="C19" s="63" t="s">
        <v>213</v>
      </c>
      <c r="D19" s="63">
        <v>10</v>
      </c>
      <c r="E19" s="63">
        <v>0</v>
      </c>
      <c r="F19" s="63">
        <v>0</v>
      </c>
      <c r="G19">
        <v>1</v>
      </c>
    </row>
    <row r="20" spans="1:7">
      <c r="A20" s="63">
        <v>8</v>
      </c>
      <c r="B20" s="63" t="s">
        <v>286</v>
      </c>
      <c r="C20" s="63" t="s">
        <v>287</v>
      </c>
      <c r="D20" s="63">
        <v>25</v>
      </c>
      <c r="E20" s="63">
        <v>0</v>
      </c>
      <c r="F20" s="63">
        <v>0</v>
      </c>
      <c r="G20">
        <v>1</v>
      </c>
    </row>
    <row r="21" spans="1:7">
      <c r="A21" s="63">
        <v>8</v>
      </c>
      <c r="B21" s="63" t="s">
        <v>224</v>
      </c>
      <c r="C21" s="63" t="s">
        <v>225</v>
      </c>
      <c r="D21" s="63">
        <v>36</v>
      </c>
      <c r="E21" s="63">
        <v>0</v>
      </c>
      <c r="F21" s="63">
        <v>0</v>
      </c>
      <c r="G21">
        <v>1</v>
      </c>
    </row>
    <row r="22" spans="1:7">
      <c r="A22" s="63">
        <v>8</v>
      </c>
      <c r="B22" s="63" t="s">
        <v>282</v>
      </c>
      <c r="C22" s="63" t="s">
        <v>283</v>
      </c>
      <c r="D22" s="63">
        <v>79</v>
      </c>
      <c r="E22" s="63">
        <v>0</v>
      </c>
      <c r="F22" s="63">
        <v>0</v>
      </c>
      <c r="G22">
        <v>1</v>
      </c>
    </row>
    <row r="23" spans="1:7">
      <c r="A23" s="63">
        <v>8</v>
      </c>
      <c r="B23" s="63" t="s">
        <v>226</v>
      </c>
      <c r="C23" s="63" t="s">
        <v>227</v>
      </c>
      <c r="D23" s="63">
        <v>38</v>
      </c>
      <c r="E23" s="63">
        <v>0</v>
      </c>
      <c r="F23" s="63">
        <v>0</v>
      </c>
      <c r="G23">
        <v>1</v>
      </c>
    </row>
    <row r="24" spans="1:7">
      <c r="A24" s="63">
        <v>9</v>
      </c>
      <c r="B24" s="63" t="s">
        <v>234</v>
      </c>
      <c r="C24" s="63" t="s">
        <v>235</v>
      </c>
      <c r="D24" s="63">
        <v>67</v>
      </c>
      <c r="E24" s="63">
        <v>21.8</v>
      </c>
      <c r="F24" s="63">
        <v>47.96</v>
      </c>
      <c r="G24">
        <v>1</v>
      </c>
    </row>
    <row r="25" spans="1:7">
      <c r="A25" s="63">
        <v>9</v>
      </c>
      <c r="B25" s="63" t="s">
        <v>240</v>
      </c>
      <c r="C25" s="63" t="s">
        <v>241</v>
      </c>
      <c r="D25" s="63">
        <v>137</v>
      </c>
      <c r="E25" s="63">
        <v>0</v>
      </c>
      <c r="F25" s="63">
        <v>0</v>
      </c>
      <c r="G25">
        <v>1</v>
      </c>
    </row>
    <row r="26" spans="1:7">
      <c r="A26" s="63">
        <v>9</v>
      </c>
      <c r="B26" s="63" t="s">
        <v>282</v>
      </c>
      <c r="C26" s="63" t="s">
        <v>283</v>
      </c>
      <c r="D26" s="63">
        <v>18</v>
      </c>
      <c r="E26" s="63">
        <v>0</v>
      </c>
      <c r="F26" s="63">
        <v>0</v>
      </c>
      <c r="G26">
        <v>1</v>
      </c>
    </row>
    <row r="27" spans="1:7">
      <c r="A27" s="63">
        <v>9</v>
      </c>
      <c r="B27" s="63" t="s">
        <v>210</v>
      </c>
      <c r="C27" s="63" t="s">
        <v>211</v>
      </c>
      <c r="D27" s="63">
        <v>24</v>
      </c>
      <c r="E27" s="63">
        <v>0</v>
      </c>
      <c r="F27" s="63">
        <v>0</v>
      </c>
      <c r="G27">
        <v>1</v>
      </c>
    </row>
    <row r="28" spans="1:7">
      <c r="A28" s="63">
        <v>9</v>
      </c>
      <c r="B28" s="63" t="s">
        <v>208</v>
      </c>
      <c r="C28" s="63" t="s">
        <v>209</v>
      </c>
      <c r="D28" s="63">
        <v>25</v>
      </c>
      <c r="E28" s="63">
        <v>0</v>
      </c>
      <c r="F28" s="63">
        <v>0</v>
      </c>
      <c r="G28">
        <v>1</v>
      </c>
    </row>
    <row r="29" spans="1:7">
      <c r="A29" s="63">
        <v>9</v>
      </c>
      <c r="B29" s="63" t="s">
        <v>218</v>
      </c>
      <c r="C29" s="63" t="s">
        <v>219</v>
      </c>
      <c r="D29" s="63">
        <v>21</v>
      </c>
      <c r="E29" s="63">
        <v>0</v>
      </c>
      <c r="F29" s="63">
        <v>0</v>
      </c>
      <c r="G29">
        <v>1</v>
      </c>
    </row>
    <row r="30" spans="1:7">
      <c r="A30" s="63">
        <v>9</v>
      </c>
      <c r="B30" s="63" t="s">
        <v>220</v>
      </c>
      <c r="C30" s="63" t="s">
        <v>221</v>
      </c>
      <c r="D30" s="63">
        <v>22</v>
      </c>
      <c r="E30" s="63">
        <v>0</v>
      </c>
      <c r="F30" s="63">
        <v>0</v>
      </c>
      <c r="G30">
        <v>1</v>
      </c>
    </row>
    <row r="31" spans="1:7">
      <c r="A31" s="63">
        <v>9</v>
      </c>
      <c r="B31" s="63" t="s">
        <v>224</v>
      </c>
      <c r="C31" s="63" t="s">
        <v>225</v>
      </c>
      <c r="D31" s="63">
        <v>24</v>
      </c>
      <c r="E31" s="63">
        <v>0</v>
      </c>
      <c r="F31" s="63">
        <v>0</v>
      </c>
      <c r="G31">
        <v>1</v>
      </c>
    </row>
    <row r="32" spans="1:7">
      <c r="A32" s="63">
        <v>10</v>
      </c>
      <c r="B32" s="63" t="s">
        <v>222</v>
      </c>
      <c r="C32" s="63" t="s">
        <v>223</v>
      </c>
      <c r="D32" s="63">
        <v>239</v>
      </c>
      <c r="E32" s="63">
        <v>21.8</v>
      </c>
      <c r="F32" s="63">
        <v>47.96</v>
      </c>
      <c r="G32">
        <v>1</v>
      </c>
    </row>
    <row r="33" spans="1:7">
      <c r="A33" s="63">
        <v>10</v>
      </c>
      <c r="B33" s="63" t="s">
        <v>224</v>
      </c>
      <c r="C33" s="63" t="s">
        <v>225</v>
      </c>
      <c r="D33" s="63">
        <v>92</v>
      </c>
      <c r="E33" s="63">
        <v>0</v>
      </c>
      <c r="F33" s="63">
        <v>0</v>
      </c>
      <c r="G33">
        <v>1</v>
      </c>
    </row>
    <row r="34" spans="1:7">
      <c r="A34" s="63">
        <v>11</v>
      </c>
      <c r="B34" s="63" t="s">
        <v>236</v>
      </c>
      <c r="C34" s="63" t="s">
        <v>237</v>
      </c>
      <c r="D34" s="63">
        <v>360</v>
      </c>
      <c r="E34" s="63">
        <v>21.8</v>
      </c>
      <c r="F34" s="63">
        <v>47.96</v>
      </c>
      <c r="G34">
        <v>1</v>
      </c>
    </row>
    <row r="35" spans="1:6">
      <c r="A35" s="63"/>
      <c r="B35" s="63"/>
      <c r="C35" s="63"/>
      <c r="D35" s="63"/>
      <c r="E35" s="63"/>
      <c r="F35" s="63"/>
    </row>
    <row r="36" spans="1:6">
      <c r="A36" s="63"/>
      <c r="B36" s="63"/>
      <c r="C36" s="63"/>
      <c r="D36" s="63"/>
      <c r="E36" s="63"/>
      <c r="F36" s="63"/>
    </row>
    <row r="37" spans="1:6">
      <c r="A37" s="63"/>
      <c r="B37" s="63"/>
      <c r="C37" s="63"/>
      <c r="D37" s="63"/>
      <c r="E37" s="63"/>
      <c r="F37" s="63"/>
    </row>
    <row r="38" spans="1:6">
      <c r="A38" s="63"/>
      <c r="B38" s="63"/>
      <c r="C38" s="63"/>
      <c r="D38" s="63"/>
      <c r="E38" s="63"/>
      <c r="F38" s="63"/>
    </row>
    <row r="39" spans="1:6">
      <c r="A39" s="63"/>
      <c r="B39" s="63"/>
      <c r="C39" s="63"/>
      <c r="D39" s="63"/>
      <c r="E39" s="63"/>
      <c r="F39" s="63"/>
    </row>
    <row r="40" spans="1:6">
      <c r="A40" s="63"/>
      <c r="B40" s="63"/>
      <c r="C40" s="63"/>
      <c r="D40" s="63"/>
      <c r="E40" s="63"/>
      <c r="F40" s="63"/>
    </row>
    <row r="41" spans="1:6">
      <c r="A41" s="63"/>
      <c r="B41" s="63"/>
      <c r="C41" s="63"/>
      <c r="D41" s="63"/>
      <c r="E41" s="63"/>
      <c r="F41" s="63"/>
    </row>
    <row r="42" spans="1:6">
      <c r="A42" s="63"/>
      <c r="B42" s="63"/>
      <c r="C42" s="63"/>
      <c r="D42" s="63"/>
      <c r="E42" s="63"/>
      <c r="F42" s="63"/>
    </row>
  </sheetData>
  <autoFilter ref="A1:G41">
    <extLst/>
  </autoFilter>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dimension ref="A1:I42"/>
  <sheetViews>
    <sheetView workbookViewId="0">
      <pane xSplit="1" ySplit="1" topLeftCell="B2" activePane="bottomRight" state="frozen"/>
      <selection/>
      <selection pane="topRight"/>
      <selection pane="bottomLeft"/>
      <selection pane="bottomRight" activeCell="E26" sqref="E26"/>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288</v>
      </c>
      <c r="C2" s="63" t="s">
        <v>289</v>
      </c>
      <c r="D2" s="63">
        <v>100</v>
      </c>
      <c r="E2" s="63">
        <v>21.85</v>
      </c>
      <c r="F2" s="63">
        <v>48.07</v>
      </c>
      <c r="G2">
        <v>1</v>
      </c>
    </row>
    <row r="3" spans="1:7">
      <c r="A3" s="63">
        <v>1</v>
      </c>
      <c r="B3" s="63" t="s">
        <v>290</v>
      </c>
      <c r="C3" s="63" t="s">
        <v>291</v>
      </c>
      <c r="D3" s="63">
        <v>30</v>
      </c>
      <c r="E3" s="63">
        <v>0</v>
      </c>
      <c r="F3" s="63">
        <v>0</v>
      </c>
      <c r="G3">
        <v>1</v>
      </c>
    </row>
    <row r="4" spans="1:7">
      <c r="A4" s="63">
        <v>1</v>
      </c>
      <c r="B4" s="63" t="s">
        <v>292</v>
      </c>
      <c r="C4" s="63" t="s">
        <v>293</v>
      </c>
      <c r="D4" s="63">
        <v>37</v>
      </c>
      <c r="E4" s="63">
        <v>0</v>
      </c>
      <c r="F4" s="63">
        <v>0</v>
      </c>
      <c r="G4">
        <v>1</v>
      </c>
    </row>
    <row r="5" spans="1:7">
      <c r="A5" s="63">
        <v>2</v>
      </c>
      <c r="B5" s="63" t="s">
        <v>246</v>
      </c>
      <c r="C5" s="63" t="s">
        <v>247</v>
      </c>
      <c r="D5" s="63">
        <v>15</v>
      </c>
      <c r="E5" s="63">
        <v>21.95</v>
      </c>
      <c r="F5" s="63">
        <v>48.29</v>
      </c>
      <c r="G5">
        <v>1</v>
      </c>
    </row>
    <row r="6" s="39" customFormat="1" spans="1:9">
      <c r="A6" s="63">
        <v>2</v>
      </c>
      <c r="B6" s="63" t="s">
        <v>266</v>
      </c>
      <c r="C6" s="63" t="s">
        <v>267</v>
      </c>
      <c r="D6" s="63">
        <v>31</v>
      </c>
      <c r="E6" s="63">
        <v>0</v>
      </c>
      <c r="F6" s="63">
        <v>0</v>
      </c>
      <c r="G6">
        <v>1</v>
      </c>
      <c r="I6"/>
    </row>
    <row r="7" spans="1:7">
      <c r="A7" s="63">
        <v>2</v>
      </c>
      <c r="B7" s="63" t="s">
        <v>270</v>
      </c>
      <c r="C7" s="63" t="s">
        <v>271</v>
      </c>
      <c r="D7" s="63">
        <v>41</v>
      </c>
      <c r="E7" s="63">
        <v>0</v>
      </c>
      <c r="F7" s="63">
        <v>0</v>
      </c>
      <c r="G7">
        <v>1</v>
      </c>
    </row>
    <row r="8" spans="1:7">
      <c r="A8" s="63">
        <v>2</v>
      </c>
      <c r="B8" s="63" t="s">
        <v>268</v>
      </c>
      <c r="C8" s="63" t="s">
        <v>269</v>
      </c>
      <c r="D8" s="63">
        <v>30</v>
      </c>
      <c r="E8" s="63">
        <v>0</v>
      </c>
      <c r="F8" s="63">
        <v>0</v>
      </c>
      <c r="G8">
        <v>1</v>
      </c>
    </row>
    <row r="9" spans="1:7">
      <c r="A9" s="63">
        <v>2</v>
      </c>
      <c r="B9" s="63" t="s">
        <v>294</v>
      </c>
      <c r="C9" s="63" t="s">
        <v>295</v>
      </c>
      <c r="D9" s="63">
        <v>26</v>
      </c>
      <c r="E9" s="63">
        <v>0</v>
      </c>
      <c r="F9" s="63">
        <v>0</v>
      </c>
      <c r="G9">
        <v>1</v>
      </c>
    </row>
    <row r="10" spans="1:7">
      <c r="A10" s="63">
        <v>3</v>
      </c>
      <c r="B10" s="63" t="s">
        <v>264</v>
      </c>
      <c r="C10" s="63" t="s">
        <v>265</v>
      </c>
      <c r="D10" s="63">
        <v>12</v>
      </c>
      <c r="E10" s="63">
        <v>21.85</v>
      </c>
      <c r="F10" s="63">
        <v>48.07</v>
      </c>
      <c r="G10">
        <v>1</v>
      </c>
    </row>
    <row r="11" spans="1:7">
      <c r="A11" s="63">
        <v>3</v>
      </c>
      <c r="B11" s="63" t="s">
        <v>262</v>
      </c>
      <c r="C11" s="63" t="s">
        <v>263</v>
      </c>
      <c r="D11" s="63">
        <v>22</v>
      </c>
      <c r="E11" s="63">
        <v>0</v>
      </c>
      <c r="F11" s="63">
        <v>0</v>
      </c>
      <c r="G11">
        <v>1</v>
      </c>
    </row>
    <row r="12" spans="1:7">
      <c r="A12" s="63">
        <v>3</v>
      </c>
      <c r="B12" s="63" t="s">
        <v>244</v>
      </c>
      <c r="C12" s="63" t="s">
        <v>245</v>
      </c>
      <c r="D12" s="63">
        <v>25</v>
      </c>
      <c r="E12" s="63">
        <v>0</v>
      </c>
      <c r="F12" s="63">
        <v>0</v>
      </c>
      <c r="G12">
        <v>1</v>
      </c>
    </row>
    <row r="13" spans="1:7">
      <c r="A13" s="63">
        <v>3</v>
      </c>
      <c r="B13" s="63" t="s">
        <v>296</v>
      </c>
      <c r="C13" s="63" t="s">
        <v>297</v>
      </c>
      <c r="D13" s="63">
        <v>80</v>
      </c>
      <c r="E13" s="63">
        <v>0</v>
      </c>
      <c r="F13" s="63">
        <v>0</v>
      </c>
      <c r="G13">
        <v>1</v>
      </c>
    </row>
    <row r="14" spans="1:7">
      <c r="A14" s="63">
        <v>3</v>
      </c>
      <c r="B14" s="63" t="s">
        <v>298</v>
      </c>
      <c r="C14" s="63" t="s">
        <v>299</v>
      </c>
      <c r="D14" s="63">
        <v>51</v>
      </c>
      <c r="E14" s="63">
        <v>0</v>
      </c>
      <c r="F14" s="63">
        <v>0</v>
      </c>
      <c r="G14">
        <v>1</v>
      </c>
    </row>
    <row r="15" spans="1:7">
      <c r="A15" s="63">
        <v>4</v>
      </c>
      <c r="B15" s="63" t="s">
        <v>300</v>
      </c>
      <c r="C15" s="63" t="s">
        <v>301</v>
      </c>
      <c r="D15" s="63">
        <v>73</v>
      </c>
      <c r="E15" s="63">
        <v>21.75</v>
      </c>
      <c r="F15" s="63">
        <v>47.85</v>
      </c>
      <c r="G15">
        <v>1</v>
      </c>
    </row>
    <row r="16" spans="1:7">
      <c r="A16" s="63">
        <v>4</v>
      </c>
      <c r="B16" s="63" t="s">
        <v>260</v>
      </c>
      <c r="C16" s="63" t="s">
        <v>261</v>
      </c>
      <c r="D16" s="63">
        <v>40</v>
      </c>
      <c r="E16" s="63">
        <v>0</v>
      </c>
      <c r="F16" s="63">
        <v>0</v>
      </c>
      <c r="G16">
        <v>1</v>
      </c>
    </row>
    <row r="17" spans="1:7">
      <c r="A17" s="63">
        <v>4</v>
      </c>
      <c r="B17" s="63" t="s">
        <v>254</v>
      </c>
      <c r="C17" s="63" t="s">
        <v>255</v>
      </c>
      <c r="D17" s="63">
        <v>49</v>
      </c>
      <c r="E17" s="63">
        <v>0</v>
      </c>
      <c r="F17" s="63">
        <v>0</v>
      </c>
      <c r="G17">
        <v>1</v>
      </c>
    </row>
    <row r="18" spans="1:7">
      <c r="A18" s="63">
        <v>5</v>
      </c>
      <c r="B18" s="63" t="s">
        <v>272</v>
      </c>
      <c r="C18" s="63" t="s">
        <v>273</v>
      </c>
      <c r="D18" s="63">
        <v>204</v>
      </c>
      <c r="E18" s="63">
        <v>21.85</v>
      </c>
      <c r="F18" s="63">
        <v>48.07</v>
      </c>
      <c r="G18">
        <v>1</v>
      </c>
    </row>
    <row r="19" spans="1:7">
      <c r="A19" s="63">
        <v>6</v>
      </c>
      <c r="B19" s="63" t="s">
        <v>252</v>
      </c>
      <c r="C19" s="63" t="s">
        <v>253</v>
      </c>
      <c r="D19" s="63">
        <v>220</v>
      </c>
      <c r="E19" s="63">
        <v>21.9</v>
      </c>
      <c r="F19" s="63">
        <v>48.18</v>
      </c>
      <c r="G19">
        <v>1</v>
      </c>
    </row>
    <row r="20" spans="1:7">
      <c r="A20" s="63">
        <v>7</v>
      </c>
      <c r="B20" s="63" t="s">
        <v>302</v>
      </c>
      <c r="C20" s="63" t="s">
        <v>303</v>
      </c>
      <c r="D20" s="63">
        <v>35</v>
      </c>
      <c r="E20" s="63">
        <v>21.8</v>
      </c>
      <c r="F20" s="63">
        <v>47.96</v>
      </c>
      <c r="G20">
        <v>1</v>
      </c>
    </row>
    <row r="21" spans="1:7">
      <c r="A21" s="63">
        <v>7</v>
      </c>
      <c r="B21" s="63" t="s">
        <v>304</v>
      </c>
      <c r="C21" s="63" t="s">
        <v>305</v>
      </c>
      <c r="D21" s="63">
        <v>36</v>
      </c>
      <c r="E21" s="63">
        <v>0</v>
      </c>
      <c r="F21" s="63">
        <v>0</v>
      </c>
      <c r="G21">
        <v>1</v>
      </c>
    </row>
    <row r="22" spans="1:7">
      <c r="A22" s="63">
        <v>7</v>
      </c>
      <c r="B22" s="63" t="s">
        <v>250</v>
      </c>
      <c r="C22" s="63" t="s">
        <v>251</v>
      </c>
      <c r="D22" s="63">
        <v>105</v>
      </c>
      <c r="E22" s="63">
        <v>0</v>
      </c>
      <c r="F22" s="63">
        <v>0</v>
      </c>
      <c r="G22">
        <v>1</v>
      </c>
    </row>
    <row r="23" spans="1:7">
      <c r="A23" s="63">
        <v>7</v>
      </c>
      <c r="B23" s="63" t="s">
        <v>278</v>
      </c>
      <c r="C23" s="63" t="s">
        <v>279</v>
      </c>
      <c r="D23" s="63">
        <v>27</v>
      </c>
      <c r="E23" s="63">
        <v>0</v>
      </c>
      <c r="F23" s="63">
        <v>0</v>
      </c>
      <c r="G23">
        <v>1</v>
      </c>
    </row>
    <row r="24" spans="1:7">
      <c r="A24" s="63">
        <v>8</v>
      </c>
      <c r="B24" s="63" t="s">
        <v>248</v>
      </c>
      <c r="C24" s="63" t="s">
        <v>249</v>
      </c>
      <c r="D24" s="63">
        <v>211</v>
      </c>
      <c r="E24" s="63">
        <v>21</v>
      </c>
      <c r="F24" s="63">
        <v>46.2</v>
      </c>
      <c r="G24">
        <v>1</v>
      </c>
    </row>
    <row r="25" spans="1:7">
      <c r="A25" s="63">
        <v>9</v>
      </c>
      <c r="B25" s="63" t="s">
        <v>280</v>
      </c>
      <c r="C25" s="63" t="s">
        <v>281</v>
      </c>
      <c r="D25" s="63">
        <v>68</v>
      </c>
      <c r="E25" s="63">
        <v>21.85</v>
      </c>
      <c r="F25" s="63">
        <v>48.07</v>
      </c>
      <c r="G25">
        <v>1</v>
      </c>
    </row>
    <row r="26" spans="1:7">
      <c r="A26" s="63">
        <v>9</v>
      </c>
      <c r="B26" s="63" t="s">
        <v>256</v>
      </c>
      <c r="C26" s="63" t="s">
        <v>257</v>
      </c>
      <c r="D26" s="63">
        <v>171</v>
      </c>
      <c r="E26" s="63">
        <v>0</v>
      </c>
      <c r="F26" s="63">
        <v>0</v>
      </c>
      <c r="G26">
        <v>1</v>
      </c>
    </row>
    <row r="27" spans="1:7">
      <c r="A27" s="63">
        <v>10</v>
      </c>
      <c r="B27" s="63" t="s">
        <v>300</v>
      </c>
      <c r="C27" s="63" t="s">
        <v>301</v>
      </c>
      <c r="D27" s="63">
        <v>70</v>
      </c>
      <c r="E27" s="63">
        <v>20.25</v>
      </c>
      <c r="F27" s="63">
        <v>44.55</v>
      </c>
      <c r="G27">
        <v>1</v>
      </c>
    </row>
    <row r="28" spans="1:7">
      <c r="A28" s="63">
        <v>10</v>
      </c>
      <c r="B28" s="63" t="s">
        <v>260</v>
      </c>
      <c r="C28" s="63" t="s">
        <v>261</v>
      </c>
      <c r="D28" s="63">
        <v>74</v>
      </c>
      <c r="E28" s="63">
        <v>0</v>
      </c>
      <c r="F28" s="63">
        <v>0</v>
      </c>
      <c r="G28">
        <v>1</v>
      </c>
    </row>
    <row r="29" spans="1:7">
      <c r="A29" s="63">
        <v>10</v>
      </c>
      <c r="B29" s="63" t="s">
        <v>254</v>
      </c>
      <c r="C29" s="63" t="s">
        <v>255</v>
      </c>
      <c r="D29" s="63">
        <v>28</v>
      </c>
      <c r="E29" s="63">
        <v>0</v>
      </c>
      <c r="F29" s="63">
        <v>0</v>
      </c>
      <c r="G29">
        <v>1</v>
      </c>
    </row>
    <row r="30" spans="1:7">
      <c r="A30" s="63">
        <v>10</v>
      </c>
      <c r="B30" s="63" t="s">
        <v>264</v>
      </c>
      <c r="C30" s="63" t="s">
        <v>265</v>
      </c>
      <c r="D30" s="63">
        <v>10</v>
      </c>
      <c r="E30" s="63">
        <v>0</v>
      </c>
      <c r="F30" s="63">
        <v>0</v>
      </c>
      <c r="G30">
        <v>1</v>
      </c>
    </row>
    <row r="31" spans="1:7">
      <c r="A31" s="63">
        <v>11</v>
      </c>
      <c r="B31" s="63" t="s">
        <v>294</v>
      </c>
      <c r="C31" s="63" t="s">
        <v>295</v>
      </c>
      <c r="D31" s="63">
        <v>34</v>
      </c>
      <c r="E31" s="63">
        <v>20.55</v>
      </c>
      <c r="F31" s="63">
        <v>45.21</v>
      </c>
      <c r="G31">
        <v>1</v>
      </c>
    </row>
    <row r="32" spans="1:7">
      <c r="A32" s="63">
        <v>11</v>
      </c>
      <c r="B32" s="63" t="s">
        <v>290</v>
      </c>
      <c r="C32" s="63" t="s">
        <v>291</v>
      </c>
      <c r="D32" s="63">
        <v>30</v>
      </c>
      <c r="E32" s="63">
        <v>0</v>
      </c>
      <c r="F32" s="63">
        <v>0</v>
      </c>
      <c r="G32">
        <v>1</v>
      </c>
    </row>
    <row r="33" spans="1:7">
      <c r="A33" s="63">
        <v>11</v>
      </c>
      <c r="B33" s="63" t="s">
        <v>288</v>
      </c>
      <c r="C33" s="63" t="s">
        <v>289</v>
      </c>
      <c r="D33" s="63">
        <v>52</v>
      </c>
      <c r="E33" s="63">
        <v>0</v>
      </c>
      <c r="F33" s="63">
        <v>0</v>
      </c>
      <c r="G33">
        <v>1</v>
      </c>
    </row>
    <row r="34" spans="1:7">
      <c r="A34" s="63">
        <v>11</v>
      </c>
      <c r="B34" s="63" t="s">
        <v>292</v>
      </c>
      <c r="C34" s="63" t="s">
        <v>293</v>
      </c>
      <c r="D34" s="63">
        <v>30</v>
      </c>
      <c r="E34" s="63">
        <v>0</v>
      </c>
      <c r="F34" s="63">
        <v>0</v>
      </c>
      <c r="G34">
        <v>1</v>
      </c>
    </row>
    <row r="35" spans="1:7">
      <c r="A35" s="63">
        <v>12</v>
      </c>
      <c r="B35" s="63" t="s">
        <v>306</v>
      </c>
      <c r="C35" s="63" t="s">
        <v>307</v>
      </c>
      <c r="D35" s="63">
        <v>120</v>
      </c>
      <c r="E35" s="63">
        <v>19.8</v>
      </c>
      <c r="F35" s="63">
        <v>43.56</v>
      </c>
      <c r="G35">
        <v>1</v>
      </c>
    </row>
    <row r="36" spans="1:7">
      <c r="A36" s="63">
        <v>12</v>
      </c>
      <c r="B36" s="63" t="s">
        <v>302</v>
      </c>
      <c r="C36" s="63" t="s">
        <v>303</v>
      </c>
      <c r="D36" s="63">
        <v>32</v>
      </c>
      <c r="E36" s="63">
        <v>0</v>
      </c>
      <c r="F36" s="63">
        <v>0</v>
      </c>
      <c r="G36">
        <v>1</v>
      </c>
    </row>
    <row r="37" spans="1:7">
      <c r="A37" s="63">
        <v>12</v>
      </c>
      <c r="B37" s="63" t="s">
        <v>304</v>
      </c>
      <c r="C37" s="63" t="s">
        <v>305</v>
      </c>
      <c r="D37" s="63">
        <v>30</v>
      </c>
      <c r="E37" s="63">
        <v>0</v>
      </c>
      <c r="F37" s="63">
        <v>0</v>
      </c>
      <c r="G37">
        <v>1</v>
      </c>
    </row>
    <row r="38" spans="1:7">
      <c r="A38" s="63">
        <v>12</v>
      </c>
      <c r="B38" s="63" t="s">
        <v>298</v>
      </c>
      <c r="C38" s="63" t="s">
        <v>299</v>
      </c>
      <c r="D38" s="63">
        <v>5</v>
      </c>
      <c r="E38" s="63">
        <v>0</v>
      </c>
      <c r="F38" s="63">
        <v>0</v>
      </c>
      <c r="G38">
        <v>1</v>
      </c>
    </row>
    <row r="39" spans="1:7">
      <c r="A39" s="63">
        <v>13</v>
      </c>
      <c r="B39" s="63" t="s">
        <v>272</v>
      </c>
      <c r="C39" s="63" t="s">
        <v>273</v>
      </c>
      <c r="D39" s="63">
        <v>35</v>
      </c>
      <c r="E39" s="63">
        <v>20.3</v>
      </c>
      <c r="F39" s="63">
        <v>44.66</v>
      </c>
      <c r="G39">
        <v>1</v>
      </c>
    </row>
    <row r="40" spans="1:7">
      <c r="A40" s="63">
        <v>13</v>
      </c>
      <c r="B40" s="63" t="s">
        <v>258</v>
      </c>
      <c r="C40" s="63" t="s">
        <v>259</v>
      </c>
      <c r="D40" s="63">
        <v>90</v>
      </c>
      <c r="E40" s="63">
        <v>0</v>
      </c>
      <c r="F40" s="63">
        <v>0</v>
      </c>
      <c r="G40">
        <v>1</v>
      </c>
    </row>
    <row r="41" spans="1:7">
      <c r="A41" s="63">
        <v>13</v>
      </c>
      <c r="B41" s="63" t="s">
        <v>276</v>
      </c>
      <c r="C41" s="63" t="s">
        <v>277</v>
      </c>
      <c r="D41" s="63">
        <v>33</v>
      </c>
      <c r="E41" s="63">
        <v>0</v>
      </c>
      <c r="F41" s="63">
        <v>0</v>
      </c>
      <c r="G41">
        <v>1</v>
      </c>
    </row>
    <row r="42" spans="1:7">
      <c r="A42" s="63">
        <v>13</v>
      </c>
      <c r="B42" s="63" t="s">
        <v>274</v>
      </c>
      <c r="C42" s="63" t="s">
        <v>275</v>
      </c>
      <c r="D42" s="63">
        <v>34</v>
      </c>
      <c r="E42" s="63">
        <v>0</v>
      </c>
      <c r="F42" s="63">
        <v>0</v>
      </c>
      <c r="G42">
        <v>1</v>
      </c>
    </row>
  </sheetData>
  <autoFilter ref="A1:G42">
    <extLst/>
  </autoFilter>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2"/>
  <dimension ref="A1:I41"/>
  <sheetViews>
    <sheetView workbookViewId="0">
      <pane xSplit="1" ySplit="1" topLeftCell="B2" activePane="bottomRight" state="frozen"/>
      <selection/>
      <selection pane="topRight"/>
      <selection pane="bottomLeft"/>
      <selection pane="bottomRight" activeCell="C43" sqref="C43"/>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288</v>
      </c>
      <c r="C2" s="63" t="s">
        <v>289</v>
      </c>
      <c r="D2" s="63">
        <v>7</v>
      </c>
      <c r="E2" s="63">
        <v>21.85</v>
      </c>
      <c r="F2" s="63">
        <v>48.07</v>
      </c>
      <c r="G2">
        <v>1</v>
      </c>
    </row>
    <row r="3" spans="1:7">
      <c r="A3" s="63">
        <v>1</v>
      </c>
      <c r="B3" s="63" t="s">
        <v>292</v>
      </c>
      <c r="C3" s="63" t="s">
        <v>293</v>
      </c>
      <c r="D3" s="63">
        <v>20</v>
      </c>
      <c r="E3" s="63">
        <v>0</v>
      </c>
      <c r="F3" s="63">
        <v>0</v>
      </c>
      <c r="G3">
        <v>1</v>
      </c>
    </row>
    <row r="4" spans="1:7">
      <c r="A4" s="63">
        <v>1</v>
      </c>
      <c r="B4" s="63" t="s">
        <v>242</v>
      </c>
      <c r="C4" s="63" t="s">
        <v>243</v>
      </c>
      <c r="D4" s="63">
        <v>30</v>
      </c>
      <c r="E4" s="63">
        <v>0</v>
      </c>
      <c r="F4" s="63">
        <v>0</v>
      </c>
      <c r="G4">
        <v>1</v>
      </c>
    </row>
    <row r="5" spans="1:7">
      <c r="A5" s="63">
        <v>1</v>
      </c>
      <c r="B5" s="63" t="s">
        <v>300</v>
      </c>
      <c r="C5" s="63" t="s">
        <v>301</v>
      </c>
      <c r="D5" s="63">
        <v>30</v>
      </c>
      <c r="E5" s="63">
        <v>0</v>
      </c>
      <c r="F5" s="63">
        <v>0</v>
      </c>
      <c r="G5">
        <v>1</v>
      </c>
    </row>
    <row r="6" s="39" customFormat="1" spans="1:9">
      <c r="A6" s="63">
        <v>1</v>
      </c>
      <c r="B6" s="63" t="s">
        <v>290</v>
      </c>
      <c r="C6" s="63" t="s">
        <v>291</v>
      </c>
      <c r="D6" s="63">
        <v>20</v>
      </c>
      <c r="E6" s="63">
        <v>0</v>
      </c>
      <c r="F6" s="63">
        <v>0</v>
      </c>
      <c r="G6">
        <v>1</v>
      </c>
      <c r="I6"/>
    </row>
    <row r="7" spans="1:7">
      <c r="A7" s="63">
        <v>1</v>
      </c>
      <c r="B7" s="63" t="s">
        <v>294</v>
      </c>
      <c r="C7" s="63" t="s">
        <v>295</v>
      </c>
      <c r="D7" s="63">
        <v>20</v>
      </c>
      <c r="E7" s="63">
        <v>0</v>
      </c>
      <c r="F7" s="63">
        <v>0</v>
      </c>
      <c r="G7">
        <v>1</v>
      </c>
    </row>
    <row r="8" spans="1:7">
      <c r="A8" s="63">
        <v>1</v>
      </c>
      <c r="B8" s="63" t="s">
        <v>268</v>
      </c>
      <c r="C8" s="63" t="s">
        <v>269</v>
      </c>
      <c r="D8" s="63">
        <v>13</v>
      </c>
      <c r="E8" s="63">
        <v>0</v>
      </c>
      <c r="F8" s="63">
        <v>0</v>
      </c>
      <c r="G8">
        <v>1</v>
      </c>
    </row>
    <row r="9" spans="1:7">
      <c r="A9" s="63">
        <v>2</v>
      </c>
      <c r="B9" s="63" t="s">
        <v>236</v>
      </c>
      <c r="C9" s="63" t="s">
        <v>237</v>
      </c>
      <c r="D9" s="63">
        <v>20</v>
      </c>
      <c r="E9" s="63">
        <v>20.85</v>
      </c>
      <c r="F9" s="63">
        <v>45.87</v>
      </c>
      <c r="G9">
        <v>1</v>
      </c>
    </row>
    <row r="10" spans="1:7">
      <c r="A10" s="63">
        <v>2</v>
      </c>
      <c r="B10" s="63" t="s">
        <v>240</v>
      </c>
      <c r="C10" s="63" t="s">
        <v>241</v>
      </c>
      <c r="D10" s="63">
        <v>20</v>
      </c>
      <c r="E10" s="63">
        <v>0</v>
      </c>
      <c r="F10" s="63">
        <v>0</v>
      </c>
      <c r="G10">
        <v>1</v>
      </c>
    </row>
    <row r="11" spans="1:7">
      <c r="A11" s="63">
        <v>2</v>
      </c>
      <c r="B11" s="63" t="s">
        <v>234</v>
      </c>
      <c r="C11" s="63" t="s">
        <v>235</v>
      </c>
      <c r="D11" s="63">
        <v>20</v>
      </c>
      <c r="E11" s="63">
        <v>0</v>
      </c>
      <c r="F11" s="63">
        <v>0</v>
      </c>
      <c r="G11">
        <v>1</v>
      </c>
    </row>
    <row r="12" spans="1:7">
      <c r="A12" s="63">
        <v>2</v>
      </c>
      <c r="B12" s="63" t="s">
        <v>238</v>
      </c>
      <c r="C12" s="63" t="s">
        <v>239</v>
      </c>
      <c r="D12" s="63">
        <v>20</v>
      </c>
      <c r="E12" s="63">
        <v>0</v>
      </c>
      <c r="F12" s="63">
        <v>0</v>
      </c>
      <c r="G12">
        <v>1</v>
      </c>
    </row>
    <row r="13" spans="1:7">
      <c r="A13" s="63">
        <v>2</v>
      </c>
      <c r="B13" s="63" t="s">
        <v>218</v>
      </c>
      <c r="C13" s="63" t="s">
        <v>219</v>
      </c>
      <c r="D13" s="63">
        <v>20</v>
      </c>
      <c r="E13" s="63">
        <v>0</v>
      </c>
      <c r="F13" s="63">
        <v>0</v>
      </c>
      <c r="G13">
        <v>1</v>
      </c>
    </row>
    <row r="14" spans="1:7">
      <c r="A14" s="63">
        <v>2</v>
      </c>
      <c r="B14" s="63" t="s">
        <v>220</v>
      </c>
      <c r="C14" s="63" t="s">
        <v>221</v>
      </c>
      <c r="D14" s="63">
        <v>20</v>
      </c>
      <c r="E14" s="63">
        <v>0</v>
      </c>
      <c r="F14" s="63">
        <v>0</v>
      </c>
      <c r="G14">
        <v>1</v>
      </c>
    </row>
    <row r="15" spans="1:7">
      <c r="A15" s="63">
        <v>2</v>
      </c>
      <c r="B15" s="63" t="s">
        <v>222</v>
      </c>
      <c r="C15" s="63" t="s">
        <v>223</v>
      </c>
      <c r="D15" s="63">
        <v>20</v>
      </c>
      <c r="E15" s="63">
        <v>0</v>
      </c>
      <c r="F15" s="63">
        <v>0</v>
      </c>
      <c r="G15">
        <v>1</v>
      </c>
    </row>
    <row r="16" spans="1:7">
      <c r="A16" s="63">
        <v>2</v>
      </c>
      <c r="B16" s="63" t="s">
        <v>224</v>
      </c>
      <c r="C16" s="63" t="s">
        <v>225</v>
      </c>
      <c r="D16" s="63">
        <v>20</v>
      </c>
      <c r="E16" s="63">
        <v>0</v>
      </c>
      <c r="F16" s="63">
        <v>0</v>
      </c>
      <c r="G16">
        <v>1</v>
      </c>
    </row>
    <row r="17" spans="1:7">
      <c r="A17" s="63">
        <v>2</v>
      </c>
      <c r="B17" s="63" t="s">
        <v>228</v>
      </c>
      <c r="C17" s="63" t="s">
        <v>229</v>
      </c>
      <c r="D17" s="63">
        <v>20</v>
      </c>
      <c r="E17" s="63">
        <v>0</v>
      </c>
      <c r="F17" s="63">
        <v>0</v>
      </c>
      <c r="G17">
        <v>1</v>
      </c>
    </row>
    <row r="18" spans="1:7">
      <c r="A18" s="63">
        <v>2</v>
      </c>
      <c r="B18" s="63" t="s">
        <v>284</v>
      </c>
      <c r="C18" s="63" t="s">
        <v>285</v>
      </c>
      <c r="D18" s="63">
        <v>20</v>
      </c>
      <c r="E18" s="63">
        <v>0</v>
      </c>
      <c r="F18" s="63">
        <v>0</v>
      </c>
      <c r="G18">
        <v>1</v>
      </c>
    </row>
    <row r="19" spans="1:7">
      <c r="A19" s="63">
        <v>2</v>
      </c>
      <c r="B19" s="63" t="s">
        <v>230</v>
      </c>
      <c r="C19" s="63" t="s">
        <v>231</v>
      </c>
      <c r="D19" s="63">
        <v>20</v>
      </c>
      <c r="E19" s="63">
        <v>0</v>
      </c>
      <c r="F19" s="63">
        <v>0</v>
      </c>
      <c r="G19">
        <v>1</v>
      </c>
    </row>
    <row r="20" spans="1:7">
      <c r="A20" s="63">
        <v>2</v>
      </c>
      <c r="B20" s="63" t="s">
        <v>232</v>
      </c>
      <c r="C20" s="63" t="s">
        <v>233</v>
      </c>
      <c r="D20" s="63">
        <v>20</v>
      </c>
      <c r="E20" s="63">
        <v>0</v>
      </c>
      <c r="F20" s="63">
        <v>0</v>
      </c>
      <c r="G20">
        <v>1</v>
      </c>
    </row>
    <row r="21" spans="1:7">
      <c r="A21" s="63">
        <v>2</v>
      </c>
      <c r="B21" s="63" t="s">
        <v>216</v>
      </c>
      <c r="C21" s="63" t="s">
        <v>217</v>
      </c>
      <c r="D21" s="63">
        <v>20</v>
      </c>
      <c r="E21" s="63">
        <v>0</v>
      </c>
      <c r="F21" s="63">
        <v>0</v>
      </c>
      <c r="G21">
        <v>1</v>
      </c>
    </row>
    <row r="22" spans="1:7">
      <c r="A22" s="63">
        <v>2</v>
      </c>
      <c r="B22" s="63" t="s">
        <v>214</v>
      </c>
      <c r="C22" s="63" t="s">
        <v>215</v>
      </c>
      <c r="D22" s="63">
        <v>20</v>
      </c>
      <c r="E22" s="63">
        <v>0</v>
      </c>
      <c r="F22" s="63">
        <v>0</v>
      </c>
      <c r="G22">
        <v>1</v>
      </c>
    </row>
    <row r="23" spans="1:7">
      <c r="A23" s="63">
        <v>2</v>
      </c>
      <c r="B23" s="63" t="s">
        <v>286</v>
      </c>
      <c r="C23" s="63" t="s">
        <v>287</v>
      </c>
      <c r="D23" s="63">
        <v>20</v>
      </c>
      <c r="E23" s="63">
        <v>0</v>
      </c>
      <c r="F23" s="63">
        <v>0</v>
      </c>
      <c r="G23">
        <v>1</v>
      </c>
    </row>
    <row r="24" spans="1:7">
      <c r="A24" s="63">
        <v>2</v>
      </c>
      <c r="B24" s="63" t="s">
        <v>212</v>
      </c>
      <c r="C24" s="63" t="s">
        <v>213</v>
      </c>
      <c r="D24" s="63">
        <v>20</v>
      </c>
      <c r="E24" s="63">
        <v>0</v>
      </c>
      <c r="F24" s="63">
        <v>0</v>
      </c>
      <c r="G24">
        <v>1</v>
      </c>
    </row>
    <row r="25" spans="1:7">
      <c r="A25" s="63">
        <v>3</v>
      </c>
      <c r="B25" s="63" t="s">
        <v>51</v>
      </c>
      <c r="C25" s="63" t="s">
        <v>52</v>
      </c>
      <c r="D25" s="63">
        <v>135</v>
      </c>
      <c r="E25" s="63">
        <v>21.8</v>
      </c>
      <c r="F25" s="63">
        <v>47.96</v>
      </c>
      <c r="G25">
        <v>1</v>
      </c>
    </row>
    <row r="26" spans="1:7">
      <c r="A26" s="63">
        <v>4</v>
      </c>
      <c r="B26" s="63" t="s">
        <v>270</v>
      </c>
      <c r="C26" s="63" t="s">
        <v>271</v>
      </c>
      <c r="D26" s="63">
        <v>20</v>
      </c>
      <c r="E26" s="63">
        <v>21.85</v>
      </c>
      <c r="F26" s="63">
        <v>48.07</v>
      </c>
      <c r="G26">
        <v>1</v>
      </c>
    </row>
    <row r="27" spans="1:7">
      <c r="A27" s="63">
        <v>4</v>
      </c>
      <c r="B27" s="63" t="s">
        <v>55</v>
      </c>
      <c r="C27" s="63" t="s">
        <v>56</v>
      </c>
      <c r="D27" s="63">
        <v>71</v>
      </c>
      <c r="E27" s="63">
        <v>0</v>
      </c>
      <c r="F27" s="63">
        <v>0</v>
      </c>
      <c r="G27">
        <v>1</v>
      </c>
    </row>
    <row r="28" spans="1:7">
      <c r="A28" s="63">
        <v>4</v>
      </c>
      <c r="B28" s="63" t="s">
        <v>202</v>
      </c>
      <c r="C28" s="63" t="s">
        <v>203</v>
      </c>
      <c r="D28" s="63">
        <v>4</v>
      </c>
      <c r="E28" s="63">
        <v>0</v>
      </c>
      <c r="F28" s="63">
        <v>0</v>
      </c>
      <c r="G28">
        <v>1</v>
      </c>
    </row>
    <row r="29" spans="1:7">
      <c r="A29" s="63">
        <v>4</v>
      </c>
      <c r="B29" s="63" t="s">
        <v>268</v>
      </c>
      <c r="C29" s="63" t="s">
        <v>269</v>
      </c>
      <c r="D29" s="63">
        <v>6</v>
      </c>
      <c r="E29" s="63">
        <v>0</v>
      </c>
      <c r="F29" s="63">
        <v>0</v>
      </c>
      <c r="G29">
        <v>1</v>
      </c>
    </row>
    <row r="30" spans="1:7">
      <c r="A30" s="63">
        <v>4</v>
      </c>
      <c r="B30" s="63" t="s">
        <v>246</v>
      </c>
      <c r="C30" s="63" t="s">
        <v>247</v>
      </c>
      <c r="D30" s="63">
        <v>30</v>
      </c>
      <c r="E30" s="63">
        <v>0</v>
      </c>
      <c r="F30" s="63">
        <v>0</v>
      </c>
      <c r="G30">
        <v>1</v>
      </c>
    </row>
    <row r="31" spans="1:7">
      <c r="A31" s="63">
        <v>4</v>
      </c>
      <c r="B31" s="63" t="s">
        <v>266</v>
      </c>
      <c r="C31" s="63" t="s">
        <v>267</v>
      </c>
      <c r="D31" s="63">
        <v>11</v>
      </c>
      <c r="E31" s="63">
        <v>0</v>
      </c>
      <c r="F31" s="63">
        <v>0</v>
      </c>
      <c r="G31">
        <v>1</v>
      </c>
    </row>
    <row r="32" spans="1:7">
      <c r="A32" s="63">
        <v>5</v>
      </c>
      <c r="B32" s="63" t="s">
        <v>296</v>
      </c>
      <c r="C32" s="63" t="s">
        <v>297</v>
      </c>
      <c r="D32" s="63">
        <v>30</v>
      </c>
      <c r="E32" s="63">
        <v>21.8</v>
      </c>
      <c r="F32" s="63">
        <v>47.96</v>
      </c>
      <c r="G32">
        <v>1</v>
      </c>
    </row>
    <row r="33" spans="1:7">
      <c r="A33" s="63">
        <v>5</v>
      </c>
      <c r="B33" s="63" t="s">
        <v>306</v>
      </c>
      <c r="C33" s="63" t="s">
        <v>307</v>
      </c>
      <c r="D33" s="63">
        <v>31</v>
      </c>
      <c r="E33" s="63">
        <v>0</v>
      </c>
      <c r="F33" s="63">
        <v>0</v>
      </c>
      <c r="G33">
        <v>1</v>
      </c>
    </row>
    <row r="34" spans="1:7">
      <c r="A34" s="63">
        <v>5</v>
      </c>
      <c r="B34" s="63" t="s">
        <v>298</v>
      </c>
      <c r="C34" s="63" t="s">
        <v>299</v>
      </c>
      <c r="D34" s="63">
        <v>19</v>
      </c>
      <c r="E34" s="63">
        <v>0</v>
      </c>
      <c r="F34" s="63">
        <v>0</v>
      </c>
      <c r="G34">
        <v>1</v>
      </c>
    </row>
    <row r="35" spans="1:7">
      <c r="A35" s="63">
        <v>5</v>
      </c>
      <c r="B35" s="63" t="s">
        <v>210</v>
      </c>
      <c r="C35" s="63" t="s">
        <v>211</v>
      </c>
      <c r="D35" s="63">
        <v>20</v>
      </c>
      <c r="E35" s="63">
        <v>0</v>
      </c>
      <c r="F35" s="63">
        <v>0</v>
      </c>
      <c r="G35">
        <v>1</v>
      </c>
    </row>
    <row r="36" spans="1:7">
      <c r="A36" s="63">
        <v>5</v>
      </c>
      <c r="B36" s="63" t="s">
        <v>208</v>
      </c>
      <c r="C36" s="63" t="s">
        <v>209</v>
      </c>
      <c r="D36" s="63">
        <v>20</v>
      </c>
      <c r="E36" s="63">
        <v>0</v>
      </c>
      <c r="F36" s="63">
        <v>0</v>
      </c>
      <c r="G36">
        <v>1</v>
      </c>
    </row>
    <row r="37" spans="1:7">
      <c r="A37" s="63">
        <v>5</v>
      </c>
      <c r="B37" s="63" t="s">
        <v>302</v>
      </c>
      <c r="C37" s="63" t="s">
        <v>303</v>
      </c>
      <c r="D37" s="63">
        <v>20</v>
      </c>
      <c r="E37" s="63">
        <v>0</v>
      </c>
      <c r="F37" s="63">
        <v>0</v>
      </c>
      <c r="G37">
        <v>1</v>
      </c>
    </row>
    <row r="38" spans="1:7">
      <c r="A38" s="63">
        <v>5</v>
      </c>
      <c r="B38" s="63" t="s">
        <v>282</v>
      </c>
      <c r="C38" s="63" t="s">
        <v>283</v>
      </c>
      <c r="D38" s="63">
        <v>20</v>
      </c>
      <c r="E38" s="63">
        <v>0</v>
      </c>
      <c r="F38" s="63">
        <v>0</v>
      </c>
      <c r="G38">
        <v>1</v>
      </c>
    </row>
    <row r="39" spans="1:7">
      <c r="A39" s="63">
        <v>5</v>
      </c>
      <c r="B39" s="63" t="s">
        <v>226</v>
      </c>
      <c r="C39" s="63" t="s">
        <v>227</v>
      </c>
      <c r="D39" s="63">
        <v>20</v>
      </c>
      <c r="E39" s="63">
        <v>0</v>
      </c>
      <c r="F39" s="63">
        <v>0</v>
      </c>
      <c r="G39">
        <v>1</v>
      </c>
    </row>
    <row r="40" spans="1:7">
      <c r="A40" s="63">
        <v>5</v>
      </c>
      <c r="B40" s="63" t="s">
        <v>304</v>
      </c>
      <c r="C40" s="63" t="s">
        <v>305</v>
      </c>
      <c r="D40" s="63">
        <v>19</v>
      </c>
      <c r="E40" s="63">
        <v>0</v>
      </c>
      <c r="F40" s="63">
        <v>0</v>
      </c>
      <c r="G40">
        <v>1</v>
      </c>
    </row>
    <row r="41" spans="1:7">
      <c r="A41" s="63">
        <v>5</v>
      </c>
      <c r="B41" s="63" t="s">
        <v>288</v>
      </c>
      <c r="C41" s="63" t="s">
        <v>289</v>
      </c>
      <c r="D41" s="63">
        <v>23</v>
      </c>
      <c r="E41" s="63">
        <v>0</v>
      </c>
      <c r="F41" s="63">
        <v>0</v>
      </c>
      <c r="G41">
        <v>1</v>
      </c>
    </row>
  </sheetData>
  <autoFilter ref="A1:G41">
    <extLst/>
  </autoFilter>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I20"/>
  <sheetViews>
    <sheetView workbookViewId="0">
      <pane xSplit="1" ySplit="1" topLeftCell="B2" activePane="bottomRight" state="frozen"/>
      <selection/>
      <selection pane="topRight"/>
      <selection pane="bottomLeft"/>
      <selection pane="bottomRight" activeCell="C42" sqref="C42"/>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84">
        <v>1</v>
      </c>
      <c r="B2" s="84" t="s">
        <v>308</v>
      </c>
      <c r="C2" s="84" t="s">
        <v>309</v>
      </c>
      <c r="D2" s="84">
        <v>4</v>
      </c>
      <c r="E2" s="84">
        <v>21.5</v>
      </c>
      <c r="F2" s="84">
        <v>47.3</v>
      </c>
      <c r="G2">
        <v>1</v>
      </c>
    </row>
    <row r="3" spans="1:7">
      <c r="A3" s="84">
        <v>1</v>
      </c>
      <c r="B3" s="84" t="s">
        <v>310</v>
      </c>
      <c r="C3" s="84" t="s">
        <v>311</v>
      </c>
      <c r="D3" s="84">
        <v>51</v>
      </c>
      <c r="E3" s="84">
        <v>0</v>
      </c>
      <c r="F3" s="84">
        <v>0</v>
      </c>
      <c r="G3">
        <v>1</v>
      </c>
    </row>
    <row r="4" spans="1:7">
      <c r="A4" s="84">
        <v>2</v>
      </c>
      <c r="B4" s="84" t="s">
        <v>312</v>
      </c>
      <c r="C4" s="84" t="s">
        <v>313</v>
      </c>
      <c r="D4" s="84">
        <v>81</v>
      </c>
      <c r="E4" s="84">
        <v>20.9</v>
      </c>
      <c r="F4" s="84">
        <v>45.98</v>
      </c>
      <c r="G4">
        <v>1</v>
      </c>
    </row>
    <row r="5" spans="1:7">
      <c r="A5" s="84">
        <v>2</v>
      </c>
      <c r="B5" s="84" t="s">
        <v>314</v>
      </c>
      <c r="C5" s="84" t="s">
        <v>315</v>
      </c>
      <c r="D5" s="84">
        <v>40</v>
      </c>
      <c r="E5" s="84">
        <v>0</v>
      </c>
      <c r="F5" s="84">
        <v>0</v>
      </c>
      <c r="G5">
        <v>1</v>
      </c>
    </row>
    <row r="6" s="39" customFormat="1" spans="1:9">
      <c r="A6" s="84">
        <v>2</v>
      </c>
      <c r="B6" s="85" t="s">
        <v>316</v>
      </c>
      <c r="C6" s="84" t="s">
        <v>317</v>
      </c>
      <c r="D6" s="84">
        <v>7</v>
      </c>
      <c r="E6" s="84">
        <v>0</v>
      </c>
      <c r="F6" s="84">
        <v>0</v>
      </c>
      <c r="G6">
        <v>1</v>
      </c>
      <c r="I6"/>
    </row>
    <row r="7" spans="1:7">
      <c r="A7" s="84">
        <v>3</v>
      </c>
      <c r="B7" s="84" t="s">
        <v>318</v>
      </c>
      <c r="C7" s="84" t="s">
        <v>319</v>
      </c>
      <c r="D7" s="84">
        <v>20</v>
      </c>
      <c r="E7" s="84">
        <v>21.7</v>
      </c>
      <c r="F7" s="84">
        <v>47.74</v>
      </c>
      <c r="G7">
        <v>1</v>
      </c>
    </row>
    <row r="8" spans="1:7">
      <c r="A8" s="84">
        <v>3</v>
      </c>
      <c r="B8" s="85" t="s">
        <v>320</v>
      </c>
      <c r="C8" s="84" t="s">
        <v>321</v>
      </c>
      <c r="D8" s="84">
        <v>40</v>
      </c>
      <c r="E8" s="84">
        <v>0</v>
      </c>
      <c r="F8" s="84">
        <v>0</v>
      </c>
      <c r="G8">
        <v>1</v>
      </c>
    </row>
    <row r="9" spans="1:7">
      <c r="A9" s="84">
        <v>3</v>
      </c>
      <c r="B9" s="84" t="s">
        <v>322</v>
      </c>
      <c r="C9" s="84" t="s">
        <v>323</v>
      </c>
      <c r="D9" s="84">
        <v>80</v>
      </c>
      <c r="E9" s="84">
        <v>0</v>
      </c>
      <c r="F9" s="84">
        <v>0</v>
      </c>
      <c r="G9">
        <v>1</v>
      </c>
    </row>
    <row r="10" spans="1:7">
      <c r="A10" s="84">
        <v>4</v>
      </c>
      <c r="B10" s="84" t="s">
        <v>324</v>
      </c>
      <c r="C10" s="84" t="s">
        <v>325</v>
      </c>
      <c r="D10" s="84">
        <v>80</v>
      </c>
      <c r="E10" s="84">
        <v>21.7</v>
      </c>
      <c r="F10" s="84">
        <v>47.74</v>
      </c>
      <c r="G10">
        <v>1</v>
      </c>
    </row>
    <row r="11" spans="1:7">
      <c r="A11" s="84">
        <v>4</v>
      </c>
      <c r="B11" s="84" t="s">
        <v>318</v>
      </c>
      <c r="C11" s="84" t="s">
        <v>319</v>
      </c>
      <c r="D11" s="84">
        <v>60</v>
      </c>
      <c r="E11" s="84">
        <v>0</v>
      </c>
      <c r="F11" s="84">
        <v>0</v>
      </c>
      <c r="G11">
        <v>1</v>
      </c>
    </row>
    <row r="12" spans="1:7">
      <c r="A12" s="84">
        <v>4</v>
      </c>
      <c r="B12" s="85" t="s">
        <v>316</v>
      </c>
      <c r="C12" s="84" t="s">
        <v>317</v>
      </c>
      <c r="D12" s="84">
        <v>2</v>
      </c>
      <c r="E12" s="84">
        <v>0</v>
      </c>
      <c r="F12" s="84">
        <v>0</v>
      </c>
      <c r="G12">
        <v>1</v>
      </c>
    </row>
    <row r="13" spans="1:7">
      <c r="A13" s="84">
        <v>5</v>
      </c>
      <c r="B13" s="84" t="s">
        <v>326</v>
      </c>
      <c r="C13" s="84" t="s">
        <v>327</v>
      </c>
      <c r="D13" s="84">
        <v>80</v>
      </c>
      <c r="E13" s="84">
        <v>21.8</v>
      </c>
      <c r="F13" s="84">
        <v>47.96</v>
      </c>
      <c r="G13">
        <v>1</v>
      </c>
    </row>
    <row r="14" spans="1:7">
      <c r="A14" s="84">
        <v>5</v>
      </c>
      <c r="B14" s="84" t="s">
        <v>328</v>
      </c>
      <c r="C14" s="84" t="s">
        <v>329</v>
      </c>
      <c r="D14" s="84">
        <v>80</v>
      </c>
      <c r="E14" s="84">
        <v>0</v>
      </c>
      <c r="F14" s="84">
        <v>0</v>
      </c>
      <c r="G14">
        <v>1</v>
      </c>
    </row>
    <row r="15" spans="1:7">
      <c r="A15" s="84">
        <v>5</v>
      </c>
      <c r="B15" s="85" t="s">
        <v>316</v>
      </c>
      <c r="C15" s="84" t="s">
        <v>317</v>
      </c>
      <c r="D15" s="84">
        <v>1</v>
      </c>
      <c r="E15" s="84">
        <v>0</v>
      </c>
      <c r="F15" s="84">
        <v>0</v>
      </c>
      <c r="G15">
        <v>1</v>
      </c>
    </row>
    <row r="16" spans="1:7">
      <c r="A16" s="84">
        <v>6</v>
      </c>
      <c r="B16" s="85" t="s">
        <v>316</v>
      </c>
      <c r="C16" s="84" t="s">
        <v>317</v>
      </c>
      <c r="D16" s="84">
        <v>49</v>
      </c>
      <c r="E16" s="84">
        <v>21.8</v>
      </c>
      <c r="F16" s="84">
        <v>47.96</v>
      </c>
      <c r="G16">
        <v>1</v>
      </c>
    </row>
    <row r="17" spans="1:7">
      <c r="A17" s="84">
        <v>6</v>
      </c>
      <c r="B17" s="84" t="s">
        <v>330</v>
      </c>
      <c r="C17" s="84" t="s">
        <v>331</v>
      </c>
      <c r="D17" s="84">
        <v>60</v>
      </c>
      <c r="E17" s="84">
        <v>0</v>
      </c>
      <c r="F17" s="84">
        <v>0</v>
      </c>
      <c r="G17">
        <v>1</v>
      </c>
    </row>
    <row r="18" spans="1:6">
      <c r="A18" s="63"/>
      <c r="B18" s="63"/>
      <c r="C18" s="63"/>
      <c r="D18" s="63"/>
      <c r="E18" s="63"/>
      <c r="F18" s="63"/>
    </row>
    <row r="19" spans="1:6">
      <c r="A19" s="63"/>
      <c r="B19" s="63"/>
      <c r="C19" s="63"/>
      <c r="D19" s="63"/>
      <c r="E19" s="63"/>
      <c r="F19" s="63"/>
    </row>
    <row r="20" spans="1:6">
      <c r="A20" s="63"/>
      <c r="B20" s="63"/>
      <c r="C20" s="63"/>
      <c r="D20" s="63"/>
      <c r="E20" s="63"/>
      <c r="F20" s="63"/>
    </row>
  </sheetData>
  <autoFilter ref="A1:G20">
    <extLst/>
  </autoFilter>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I36"/>
  <sheetViews>
    <sheetView workbookViewId="0">
      <pane xSplit="1" ySplit="1" topLeftCell="B2" activePane="bottomRight" state="frozen"/>
      <selection/>
      <selection pane="topRight"/>
      <selection pane="bottomLeft"/>
      <selection pane="bottomRight" activeCell="C42" sqref="C42"/>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332</v>
      </c>
      <c r="C2" s="63" t="s">
        <v>333</v>
      </c>
      <c r="D2" s="63">
        <v>82</v>
      </c>
      <c r="E2" s="63">
        <v>21.4</v>
      </c>
      <c r="F2" s="63">
        <v>47.08</v>
      </c>
      <c r="G2">
        <v>1</v>
      </c>
    </row>
    <row r="3" spans="1:7">
      <c r="A3" s="63">
        <v>1</v>
      </c>
      <c r="B3" s="63" t="s">
        <v>334</v>
      </c>
      <c r="C3" s="63" t="s">
        <v>335</v>
      </c>
      <c r="D3" s="63">
        <v>82</v>
      </c>
      <c r="E3" s="63">
        <v>0</v>
      </c>
      <c r="F3" s="63">
        <v>0</v>
      </c>
      <c r="G3">
        <v>1</v>
      </c>
    </row>
    <row r="4" spans="1:7">
      <c r="A4" s="63">
        <v>1</v>
      </c>
      <c r="B4" s="63" t="s">
        <v>336</v>
      </c>
      <c r="C4" s="63" t="s">
        <v>337</v>
      </c>
      <c r="D4" s="63">
        <v>20</v>
      </c>
      <c r="E4" s="63">
        <v>0</v>
      </c>
      <c r="F4" s="63">
        <v>0</v>
      </c>
      <c r="G4">
        <v>1</v>
      </c>
    </row>
    <row r="5" spans="1:7">
      <c r="A5" s="63">
        <v>2</v>
      </c>
      <c r="B5" s="63" t="s">
        <v>338</v>
      </c>
      <c r="C5" s="63" t="s">
        <v>339</v>
      </c>
      <c r="D5" s="63">
        <v>200</v>
      </c>
      <c r="E5" s="63">
        <v>20.1</v>
      </c>
      <c r="F5" s="63">
        <v>44.22</v>
      </c>
      <c r="G5">
        <v>1</v>
      </c>
    </row>
    <row r="6" s="39" customFormat="1" spans="1:9">
      <c r="A6" s="63">
        <v>3</v>
      </c>
      <c r="B6" s="63" t="s">
        <v>340</v>
      </c>
      <c r="C6" s="63" t="s">
        <v>341</v>
      </c>
      <c r="D6" s="63">
        <v>82</v>
      </c>
      <c r="E6" s="63">
        <v>21</v>
      </c>
      <c r="F6" s="63">
        <v>46.2</v>
      </c>
      <c r="G6">
        <v>1</v>
      </c>
      <c r="I6"/>
    </row>
    <row r="7" spans="1:7">
      <c r="A7" s="63">
        <v>3</v>
      </c>
      <c r="B7" s="63" t="s">
        <v>342</v>
      </c>
      <c r="C7" s="63" t="s">
        <v>343</v>
      </c>
      <c r="D7" s="63">
        <v>80</v>
      </c>
      <c r="E7" s="63">
        <v>0</v>
      </c>
      <c r="F7" s="63">
        <v>0</v>
      </c>
      <c r="G7">
        <v>1</v>
      </c>
    </row>
    <row r="8" spans="1:7">
      <c r="A8" s="63">
        <v>3</v>
      </c>
      <c r="B8" s="63" t="s">
        <v>336</v>
      </c>
      <c r="C8" s="63" t="s">
        <v>337</v>
      </c>
      <c r="D8" s="63">
        <v>64</v>
      </c>
      <c r="E8" s="63">
        <v>0</v>
      </c>
      <c r="F8" s="63">
        <v>0</v>
      </c>
      <c r="G8">
        <v>1</v>
      </c>
    </row>
    <row r="9" spans="1:7">
      <c r="A9" s="63">
        <v>4</v>
      </c>
      <c r="B9" s="63" t="s">
        <v>344</v>
      </c>
      <c r="C9" s="63" t="s">
        <v>345</v>
      </c>
      <c r="D9" s="63">
        <v>207</v>
      </c>
      <c r="E9" s="63">
        <v>19.5</v>
      </c>
      <c r="F9" s="63">
        <v>42.9</v>
      </c>
      <c r="G9">
        <v>1</v>
      </c>
    </row>
    <row r="10" spans="1:7">
      <c r="A10" s="63">
        <v>5</v>
      </c>
      <c r="B10" s="63" t="s">
        <v>49</v>
      </c>
      <c r="C10" s="63" t="s">
        <v>50</v>
      </c>
      <c r="D10" s="63">
        <v>126</v>
      </c>
      <c r="E10" s="63">
        <v>18.05</v>
      </c>
      <c r="F10" s="63">
        <v>39.71</v>
      </c>
      <c r="G10">
        <v>1</v>
      </c>
    </row>
    <row r="11" spans="1:7">
      <c r="A11" s="63">
        <v>5</v>
      </c>
      <c r="B11" s="63" t="s">
        <v>338</v>
      </c>
      <c r="C11" s="63" t="s">
        <v>339</v>
      </c>
      <c r="D11" s="63">
        <v>63</v>
      </c>
      <c r="E11" s="63">
        <v>0</v>
      </c>
      <c r="F11" s="63">
        <v>0</v>
      </c>
      <c r="G11">
        <v>1</v>
      </c>
    </row>
    <row r="12" spans="1:7">
      <c r="A12" s="63">
        <v>6</v>
      </c>
      <c r="B12" s="63" t="s">
        <v>346</v>
      </c>
      <c r="C12" s="63" t="s">
        <v>347</v>
      </c>
      <c r="D12" s="63">
        <v>147</v>
      </c>
      <c r="E12" s="63">
        <v>19.15</v>
      </c>
      <c r="F12" s="63">
        <v>42.13</v>
      </c>
      <c r="G12">
        <v>1</v>
      </c>
    </row>
    <row r="13" spans="1:7">
      <c r="A13" s="63">
        <v>6</v>
      </c>
      <c r="B13" s="63" t="s">
        <v>338</v>
      </c>
      <c r="C13" s="63" t="s">
        <v>339</v>
      </c>
      <c r="D13" s="63">
        <v>68</v>
      </c>
      <c r="E13" s="63">
        <v>0</v>
      </c>
      <c r="F13" s="63">
        <v>0</v>
      </c>
      <c r="G13">
        <v>1</v>
      </c>
    </row>
    <row r="14" spans="1:7">
      <c r="A14" s="63">
        <v>7</v>
      </c>
      <c r="B14" s="63" t="s">
        <v>348</v>
      </c>
      <c r="C14" s="63" t="s">
        <v>349</v>
      </c>
      <c r="D14" s="63">
        <v>20</v>
      </c>
      <c r="E14" s="63">
        <v>13.4</v>
      </c>
      <c r="F14" s="63">
        <v>29.48</v>
      </c>
      <c r="G14">
        <v>1</v>
      </c>
    </row>
    <row r="15" spans="1:7">
      <c r="A15" s="63">
        <v>7</v>
      </c>
      <c r="B15" s="63" t="s">
        <v>350</v>
      </c>
      <c r="C15" s="63" t="s">
        <v>351</v>
      </c>
      <c r="D15" s="63">
        <v>57</v>
      </c>
      <c r="E15" s="63">
        <v>0</v>
      </c>
      <c r="F15" s="63">
        <v>0</v>
      </c>
      <c r="G15">
        <v>1</v>
      </c>
    </row>
    <row r="16" spans="1:7">
      <c r="A16" s="63">
        <v>8</v>
      </c>
      <c r="B16" s="63" t="s">
        <v>352</v>
      </c>
      <c r="C16" s="63" t="s">
        <v>353</v>
      </c>
      <c r="D16" s="63">
        <v>25</v>
      </c>
      <c r="E16" s="63">
        <v>17.7</v>
      </c>
      <c r="F16" s="63">
        <v>38.94</v>
      </c>
      <c r="G16">
        <v>1</v>
      </c>
    </row>
    <row r="17" spans="1:7">
      <c r="A17" s="63">
        <v>8</v>
      </c>
      <c r="B17" s="63" t="s">
        <v>354</v>
      </c>
      <c r="C17" s="63" t="s">
        <v>355</v>
      </c>
      <c r="D17" s="63">
        <v>20</v>
      </c>
      <c r="E17" s="63">
        <v>0</v>
      </c>
      <c r="F17" s="63">
        <v>0</v>
      </c>
      <c r="G17">
        <v>1</v>
      </c>
    </row>
    <row r="18" spans="1:7">
      <c r="A18" s="63">
        <v>8</v>
      </c>
      <c r="B18" s="63" t="s">
        <v>356</v>
      </c>
      <c r="C18" s="63" t="s">
        <v>357</v>
      </c>
      <c r="D18" s="63">
        <v>78</v>
      </c>
      <c r="E18" s="63">
        <v>0</v>
      </c>
      <c r="F18" s="63">
        <v>0</v>
      </c>
      <c r="G18">
        <v>1</v>
      </c>
    </row>
    <row r="19" spans="1:7">
      <c r="A19" s="63">
        <v>8</v>
      </c>
      <c r="B19" s="63" t="s">
        <v>358</v>
      </c>
      <c r="C19" s="63" t="s">
        <v>359</v>
      </c>
      <c r="D19" s="63">
        <v>50</v>
      </c>
      <c r="E19" s="63">
        <v>0</v>
      </c>
      <c r="F19" s="63">
        <v>0</v>
      </c>
      <c r="G19">
        <v>1</v>
      </c>
    </row>
    <row r="20" spans="1:7">
      <c r="A20" s="63">
        <v>9</v>
      </c>
      <c r="B20" s="63" t="s">
        <v>352</v>
      </c>
      <c r="C20" s="63" t="s">
        <v>353</v>
      </c>
      <c r="D20" s="63">
        <v>156</v>
      </c>
      <c r="E20" s="63">
        <v>20.25</v>
      </c>
      <c r="F20" s="63">
        <v>44.55</v>
      </c>
      <c r="G20">
        <v>1</v>
      </c>
    </row>
    <row r="21" spans="1:7">
      <c r="A21" s="63">
        <v>10</v>
      </c>
      <c r="B21" s="63" t="s">
        <v>354</v>
      </c>
      <c r="C21" s="63" t="s">
        <v>355</v>
      </c>
      <c r="D21" s="63">
        <v>160</v>
      </c>
      <c r="E21" s="63">
        <v>19.3</v>
      </c>
      <c r="F21" s="63">
        <v>42.46</v>
      </c>
      <c r="G21">
        <v>1</v>
      </c>
    </row>
    <row r="22" spans="1:7">
      <c r="A22" s="63">
        <v>10</v>
      </c>
      <c r="B22" s="63" t="s">
        <v>344</v>
      </c>
      <c r="C22" s="63" t="s">
        <v>345</v>
      </c>
      <c r="D22" s="63">
        <v>29</v>
      </c>
      <c r="E22" s="63">
        <v>0</v>
      </c>
      <c r="F22" s="63">
        <v>0</v>
      </c>
      <c r="G22">
        <v>1</v>
      </c>
    </row>
    <row r="23" spans="1:7">
      <c r="A23" s="63">
        <v>11</v>
      </c>
      <c r="B23" s="63" t="s">
        <v>358</v>
      </c>
      <c r="C23" s="63" t="s">
        <v>359</v>
      </c>
      <c r="D23" s="63">
        <v>173</v>
      </c>
      <c r="E23" s="63">
        <v>20.6</v>
      </c>
      <c r="F23" s="63">
        <v>45.32</v>
      </c>
      <c r="G23">
        <v>1</v>
      </c>
    </row>
    <row r="24" spans="1:7">
      <c r="A24" s="63">
        <v>11</v>
      </c>
      <c r="B24" s="63" t="s">
        <v>348</v>
      </c>
      <c r="C24" s="63" t="s">
        <v>349</v>
      </c>
      <c r="D24" s="63">
        <v>46</v>
      </c>
      <c r="E24" s="63">
        <v>0</v>
      </c>
      <c r="F24" s="63">
        <v>0</v>
      </c>
      <c r="G24">
        <v>1</v>
      </c>
    </row>
    <row r="25" spans="1:7">
      <c r="A25" s="63">
        <v>12</v>
      </c>
      <c r="B25" s="63" t="s">
        <v>360</v>
      </c>
      <c r="C25" s="63" t="s">
        <v>361</v>
      </c>
      <c r="D25" s="63">
        <v>135</v>
      </c>
      <c r="E25" s="63">
        <v>21.8</v>
      </c>
      <c r="F25" s="63">
        <v>47.96</v>
      </c>
      <c r="G25">
        <v>1</v>
      </c>
    </row>
    <row r="26" spans="1:7">
      <c r="A26" s="63">
        <v>13</v>
      </c>
      <c r="B26" s="63" t="s">
        <v>360</v>
      </c>
      <c r="C26" s="63" t="s">
        <v>361</v>
      </c>
      <c r="D26" s="63">
        <v>134</v>
      </c>
      <c r="E26" s="63">
        <v>21.9</v>
      </c>
      <c r="F26" s="63">
        <v>48.18</v>
      </c>
      <c r="G26">
        <v>1</v>
      </c>
    </row>
    <row r="27" spans="1:7">
      <c r="A27" s="63">
        <v>14</v>
      </c>
      <c r="B27" s="63" t="s">
        <v>360</v>
      </c>
      <c r="C27" s="63" t="s">
        <v>361</v>
      </c>
      <c r="D27" s="63">
        <v>134</v>
      </c>
      <c r="E27" s="63">
        <v>21.85</v>
      </c>
      <c r="F27" s="63">
        <v>48.07</v>
      </c>
      <c r="G27">
        <v>1</v>
      </c>
    </row>
    <row r="28" spans="1:7">
      <c r="A28" s="63">
        <v>15</v>
      </c>
      <c r="B28" s="63" t="s">
        <v>350</v>
      </c>
      <c r="C28" s="63" t="s">
        <v>351</v>
      </c>
      <c r="D28" s="63">
        <v>131</v>
      </c>
      <c r="E28" s="63">
        <v>21.8</v>
      </c>
      <c r="F28" s="63">
        <v>47.96</v>
      </c>
      <c r="G28">
        <v>1</v>
      </c>
    </row>
    <row r="29" spans="1:7">
      <c r="A29" s="63">
        <v>16</v>
      </c>
      <c r="B29" s="63" t="s">
        <v>360</v>
      </c>
      <c r="C29" s="63" t="s">
        <v>361</v>
      </c>
      <c r="D29" s="63">
        <v>18</v>
      </c>
      <c r="E29" s="63">
        <v>20</v>
      </c>
      <c r="F29" s="63">
        <v>44</v>
      </c>
      <c r="G29">
        <v>1</v>
      </c>
    </row>
    <row r="30" spans="1:7">
      <c r="A30" s="63">
        <v>16</v>
      </c>
      <c r="B30" s="63" t="s">
        <v>348</v>
      </c>
      <c r="C30" s="63" t="s">
        <v>349</v>
      </c>
      <c r="D30" s="63">
        <v>120</v>
      </c>
      <c r="E30" s="63">
        <v>0</v>
      </c>
      <c r="F30" s="63">
        <v>0</v>
      </c>
      <c r="G30">
        <v>1</v>
      </c>
    </row>
    <row r="31" spans="1:7">
      <c r="A31" s="63">
        <v>17</v>
      </c>
      <c r="B31" s="63" t="s">
        <v>53</v>
      </c>
      <c r="C31" s="63" t="s">
        <v>54</v>
      </c>
      <c r="D31" s="63">
        <v>136</v>
      </c>
      <c r="E31" s="63">
        <v>21.2</v>
      </c>
      <c r="F31" s="63">
        <v>46.64</v>
      </c>
      <c r="G31">
        <v>1</v>
      </c>
    </row>
    <row r="32" spans="1:7">
      <c r="A32" s="63">
        <v>17</v>
      </c>
      <c r="B32" s="63" t="s">
        <v>348</v>
      </c>
      <c r="C32" s="63" t="s">
        <v>349</v>
      </c>
      <c r="D32" s="63">
        <v>25</v>
      </c>
      <c r="E32" s="63">
        <v>0</v>
      </c>
      <c r="F32" s="63">
        <v>0</v>
      </c>
      <c r="G32">
        <v>1</v>
      </c>
    </row>
    <row r="33" spans="1:6">
      <c r="A33" s="63"/>
      <c r="B33" s="63"/>
      <c r="C33" s="63"/>
      <c r="D33" s="63"/>
      <c r="E33" s="63"/>
      <c r="F33" s="63"/>
    </row>
    <row r="34" spans="1:6">
      <c r="A34" s="63"/>
      <c r="B34" s="63"/>
      <c r="C34" s="63"/>
      <c r="D34" s="63"/>
      <c r="E34" s="63"/>
      <c r="F34" s="63"/>
    </row>
    <row r="35" spans="1:6">
      <c r="A35" s="63"/>
      <c r="B35" s="63"/>
      <c r="C35" s="63"/>
      <c r="D35" s="63"/>
      <c r="E35" s="63"/>
      <c r="F35" s="63"/>
    </row>
    <row r="36" spans="1:6">
      <c r="A36" s="63"/>
      <c r="B36" s="63"/>
      <c r="C36" s="63"/>
      <c r="D36" s="63"/>
      <c r="E36" s="63"/>
      <c r="F36" s="63"/>
    </row>
  </sheetData>
  <autoFilter ref="A1:G36">
    <extLst/>
  </autoFilter>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7"/>
  <dimension ref="A1:I36"/>
  <sheetViews>
    <sheetView workbookViewId="0">
      <pane xSplit="1" ySplit="1" topLeftCell="B2" activePane="bottomRight" state="frozen"/>
      <selection/>
      <selection pane="topRight"/>
      <selection pane="bottomLeft"/>
      <selection pane="bottomRight" activeCell="C44" sqref="C44"/>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84">
        <v>1</v>
      </c>
      <c r="B2" s="84" t="s">
        <v>344</v>
      </c>
      <c r="C2" s="84" t="s">
        <v>345</v>
      </c>
      <c r="D2" s="84">
        <v>234</v>
      </c>
      <c r="E2" s="84">
        <v>21.75</v>
      </c>
      <c r="F2" s="84">
        <v>47.85</v>
      </c>
      <c r="G2">
        <v>1</v>
      </c>
    </row>
    <row r="3" spans="1:7">
      <c r="A3" s="84">
        <v>2</v>
      </c>
      <c r="B3" s="84" t="s">
        <v>49</v>
      </c>
      <c r="C3" s="84" t="s">
        <v>50</v>
      </c>
      <c r="D3" s="84">
        <v>237</v>
      </c>
      <c r="E3" s="84">
        <v>21.85</v>
      </c>
      <c r="F3" s="84">
        <v>48.07</v>
      </c>
      <c r="G3">
        <v>1</v>
      </c>
    </row>
    <row r="4" spans="1:7">
      <c r="A4" s="84">
        <v>3</v>
      </c>
      <c r="B4" s="84" t="s">
        <v>348</v>
      </c>
      <c r="C4" s="84" t="s">
        <v>349</v>
      </c>
      <c r="D4" s="84">
        <v>155</v>
      </c>
      <c r="E4" s="84">
        <v>21.85</v>
      </c>
      <c r="F4" s="84">
        <v>48.07</v>
      </c>
      <c r="G4">
        <v>1</v>
      </c>
    </row>
    <row r="5" spans="1:7">
      <c r="A5" s="84">
        <v>4</v>
      </c>
      <c r="B5" s="84" t="s">
        <v>53</v>
      </c>
      <c r="C5" s="84" t="s">
        <v>54</v>
      </c>
      <c r="D5" s="84">
        <v>42</v>
      </c>
      <c r="E5" s="84">
        <v>21.65</v>
      </c>
      <c r="F5" s="84">
        <v>47.63</v>
      </c>
      <c r="G5">
        <v>1</v>
      </c>
    </row>
    <row r="6" s="39" customFormat="1" spans="1:9">
      <c r="A6" s="84">
        <v>4</v>
      </c>
      <c r="B6" s="84" t="s">
        <v>360</v>
      </c>
      <c r="C6" s="84" t="s">
        <v>361</v>
      </c>
      <c r="D6" s="84">
        <v>100</v>
      </c>
      <c r="E6" s="84">
        <v>0</v>
      </c>
      <c r="F6" s="84">
        <v>0</v>
      </c>
      <c r="G6">
        <v>1</v>
      </c>
      <c r="I6"/>
    </row>
    <row r="7" spans="1:7">
      <c r="A7" s="84">
        <v>5</v>
      </c>
      <c r="B7" s="84" t="s">
        <v>348</v>
      </c>
      <c r="C7" s="84" t="s">
        <v>349</v>
      </c>
      <c r="D7" s="84">
        <v>154</v>
      </c>
      <c r="E7" s="84">
        <v>21.9</v>
      </c>
      <c r="F7" s="84">
        <v>48.18</v>
      </c>
      <c r="G7">
        <v>1</v>
      </c>
    </row>
    <row r="8" spans="1:6">
      <c r="A8" s="63"/>
      <c r="B8" s="63"/>
      <c r="C8" s="63"/>
      <c r="D8" s="63"/>
      <c r="E8" s="63"/>
      <c r="F8" s="63"/>
    </row>
    <row r="9" spans="1:6">
      <c r="A9" s="63"/>
      <c r="B9" s="63"/>
      <c r="C9" s="63"/>
      <c r="D9" s="63"/>
      <c r="E9" s="63"/>
      <c r="F9" s="63"/>
    </row>
    <row r="10" spans="1:6">
      <c r="A10" s="63"/>
      <c r="B10" s="63"/>
      <c r="C10" s="63"/>
      <c r="D10" s="63"/>
      <c r="E10" s="63"/>
      <c r="F10" s="63"/>
    </row>
    <row r="11" spans="1:6">
      <c r="A11" s="63"/>
      <c r="B11" s="63"/>
      <c r="C11" s="63"/>
      <c r="D11" s="63"/>
      <c r="E11" s="63"/>
      <c r="F11" s="63"/>
    </row>
    <row r="12" spans="1:6">
      <c r="A12" s="63"/>
      <c r="B12" s="63"/>
      <c r="C12" s="63"/>
      <c r="D12" s="63"/>
      <c r="E12" s="63"/>
      <c r="F12" s="63"/>
    </row>
    <row r="13" spans="1:6">
      <c r="A13" s="63"/>
      <c r="B13" s="63"/>
      <c r="C13" s="63"/>
      <c r="D13" s="63"/>
      <c r="E13" s="63"/>
      <c r="F13" s="63"/>
    </row>
    <row r="14" spans="1:6">
      <c r="A14" s="63"/>
      <c r="B14" s="63"/>
      <c r="C14" s="63"/>
      <c r="D14" s="63"/>
      <c r="E14" s="63"/>
      <c r="F14" s="63"/>
    </row>
    <row r="15" spans="1:6">
      <c r="A15" s="63"/>
      <c r="B15" s="63"/>
      <c r="C15" s="63"/>
      <c r="D15" s="63"/>
      <c r="E15" s="63"/>
      <c r="F15" s="63"/>
    </row>
    <row r="16" spans="1:6">
      <c r="A16" s="63"/>
      <c r="B16" s="63"/>
      <c r="C16" s="63"/>
      <c r="D16" s="63"/>
      <c r="E16" s="63"/>
      <c r="F16" s="63"/>
    </row>
    <row r="17" spans="1:6">
      <c r="A17" s="63"/>
      <c r="B17" s="63"/>
      <c r="C17" s="63"/>
      <c r="D17" s="63"/>
      <c r="E17" s="63"/>
      <c r="F17" s="63"/>
    </row>
    <row r="18" spans="1:6">
      <c r="A18" s="63"/>
      <c r="B18" s="63"/>
      <c r="C18" s="63"/>
      <c r="D18" s="63"/>
      <c r="E18" s="63"/>
      <c r="F18" s="63"/>
    </row>
    <row r="19" spans="1:6">
      <c r="A19" s="63"/>
      <c r="B19" s="63"/>
      <c r="C19" s="63"/>
      <c r="D19" s="63"/>
      <c r="E19" s="63"/>
      <c r="F19" s="63"/>
    </row>
    <row r="20" spans="1:6">
      <c r="A20" s="63"/>
      <c r="B20" s="63"/>
      <c r="C20" s="63"/>
      <c r="D20" s="63"/>
      <c r="E20" s="63"/>
      <c r="F20" s="63"/>
    </row>
    <row r="21" spans="1:6">
      <c r="A21" s="63"/>
      <c r="B21" s="63"/>
      <c r="C21" s="63"/>
      <c r="D21" s="63"/>
      <c r="E21" s="63"/>
      <c r="F21" s="63"/>
    </row>
    <row r="22" spans="1:6">
      <c r="A22" s="63"/>
      <c r="B22" s="63"/>
      <c r="C22" s="63"/>
      <c r="D22" s="63"/>
      <c r="E22" s="63"/>
      <c r="F22" s="63"/>
    </row>
    <row r="23" spans="1:6">
      <c r="A23" s="63"/>
      <c r="B23" s="63"/>
      <c r="C23" s="63"/>
      <c r="D23" s="63"/>
      <c r="E23" s="63"/>
      <c r="F23" s="63"/>
    </row>
    <row r="24" spans="1:6">
      <c r="A24" s="63"/>
      <c r="B24" s="63"/>
      <c r="C24" s="63"/>
      <c r="D24" s="63"/>
      <c r="E24" s="63"/>
      <c r="F24" s="63"/>
    </row>
    <row r="25" spans="1:6">
      <c r="A25" s="63"/>
      <c r="B25" s="63"/>
      <c r="C25" s="63"/>
      <c r="D25" s="63"/>
      <c r="E25" s="63"/>
      <c r="F25" s="63"/>
    </row>
    <row r="26" spans="1:6">
      <c r="A26" s="63"/>
      <c r="B26" s="63"/>
      <c r="C26" s="63"/>
      <c r="D26" s="63"/>
      <c r="E26" s="63"/>
      <c r="F26" s="63"/>
    </row>
    <row r="27" spans="1:6">
      <c r="A27" s="63"/>
      <c r="B27" s="63"/>
      <c r="C27" s="63"/>
      <c r="D27" s="63"/>
      <c r="E27" s="63"/>
      <c r="F27" s="63"/>
    </row>
    <row r="28" spans="1:6">
      <c r="A28" s="63"/>
      <c r="B28" s="63"/>
      <c r="C28" s="63"/>
      <c r="D28" s="63"/>
      <c r="E28" s="63"/>
      <c r="F28" s="63"/>
    </row>
    <row r="29" spans="1:6">
      <c r="A29" s="63"/>
      <c r="B29" s="63"/>
      <c r="C29" s="63"/>
      <c r="D29" s="63"/>
      <c r="E29" s="63"/>
      <c r="F29" s="63"/>
    </row>
    <row r="30" spans="1:6">
      <c r="A30" s="63"/>
      <c r="B30" s="63"/>
      <c r="C30" s="63"/>
      <c r="D30" s="63"/>
      <c r="E30" s="63"/>
      <c r="F30" s="63"/>
    </row>
    <row r="31" spans="1:6">
      <c r="A31" s="63"/>
      <c r="B31" s="63"/>
      <c r="C31" s="63"/>
      <c r="D31" s="63"/>
      <c r="E31" s="63"/>
      <c r="F31" s="63"/>
    </row>
    <row r="32" spans="1:6">
      <c r="A32" s="63"/>
      <c r="B32" s="63"/>
      <c r="C32" s="63"/>
      <c r="D32" s="63"/>
      <c r="E32" s="63"/>
      <c r="F32" s="63"/>
    </row>
    <row r="33" spans="1:6">
      <c r="A33" s="63"/>
      <c r="B33" s="63"/>
      <c r="C33" s="63"/>
      <c r="D33" s="63"/>
      <c r="E33" s="63"/>
      <c r="F33" s="63"/>
    </row>
    <row r="34" spans="1:6">
      <c r="A34" s="63"/>
      <c r="B34" s="63"/>
      <c r="C34" s="63"/>
      <c r="D34" s="63"/>
      <c r="E34" s="63"/>
      <c r="F34" s="63"/>
    </row>
    <row r="35" spans="1:6">
      <c r="A35" s="63"/>
      <c r="B35" s="63"/>
      <c r="C35" s="63"/>
      <c r="D35" s="63"/>
      <c r="E35" s="63"/>
      <c r="F35" s="63"/>
    </row>
    <row r="36" spans="1:6">
      <c r="A36" s="63"/>
      <c r="B36" s="63"/>
      <c r="C36" s="63"/>
      <c r="D36" s="63"/>
      <c r="E36" s="63"/>
      <c r="F36" s="63"/>
    </row>
  </sheetData>
  <autoFilter ref="A1:G36">
    <extLst/>
  </autoFilter>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I36"/>
  <sheetViews>
    <sheetView workbookViewId="0">
      <pane xSplit="1" ySplit="1" topLeftCell="B2" activePane="bottomRight" state="frozen"/>
      <selection/>
      <selection pane="topRight"/>
      <selection pane="bottomLeft"/>
      <selection pane="bottomRight" activeCell="L31" sqref="L31"/>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55</v>
      </c>
      <c r="C2" s="63" t="s">
        <v>56</v>
      </c>
      <c r="D2" s="63">
        <v>153</v>
      </c>
      <c r="E2" s="63">
        <v>21.9</v>
      </c>
      <c r="F2" s="63">
        <f t="shared" ref="F2:F36" si="0">E2*2.2</f>
        <v>48.18</v>
      </c>
      <c r="G2">
        <v>1</v>
      </c>
    </row>
    <row r="3" spans="1:7">
      <c r="A3" s="63">
        <v>2</v>
      </c>
      <c r="B3" s="63" t="s">
        <v>55</v>
      </c>
      <c r="C3" s="63" t="s">
        <v>56</v>
      </c>
      <c r="D3" s="63">
        <v>155</v>
      </c>
      <c r="E3" s="63">
        <v>21.9</v>
      </c>
      <c r="F3" s="63">
        <f t="shared" si="0"/>
        <v>48.18</v>
      </c>
      <c r="G3">
        <v>1</v>
      </c>
    </row>
    <row r="4" spans="1:7">
      <c r="A4" s="63">
        <v>3</v>
      </c>
      <c r="B4" s="63" t="s">
        <v>55</v>
      </c>
      <c r="C4" s="63" t="s">
        <v>56</v>
      </c>
      <c r="D4" s="63">
        <v>154</v>
      </c>
      <c r="E4" s="63">
        <v>21.85</v>
      </c>
      <c r="F4" s="63">
        <f t="shared" si="0"/>
        <v>48.07</v>
      </c>
      <c r="G4">
        <v>1</v>
      </c>
    </row>
    <row r="5" spans="1:7">
      <c r="A5" s="63">
        <v>4</v>
      </c>
      <c r="B5" s="63" t="s">
        <v>55</v>
      </c>
      <c r="C5" s="63" t="s">
        <v>56</v>
      </c>
      <c r="D5" s="63">
        <v>156</v>
      </c>
      <c r="E5" s="63">
        <v>21.8</v>
      </c>
      <c r="F5" s="63">
        <f t="shared" si="0"/>
        <v>47.96</v>
      </c>
      <c r="G5">
        <v>1</v>
      </c>
    </row>
    <row r="6" s="39" customFormat="1" spans="1:9">
      <c r="A6" s="63">
        <v>5</v>
      </c>
      <c r="B6" s="63" t="s">
        <v>51</v>
      </c>
      <c r="C6" s="63" t="s">
        <v>52</v>
      </c>
      <c r="D6" s="63">
        <v>137</v>
      </c>
      <c r="E6" s="63">
        <v>21.8</v>
      </c>
      <c r="F6" s="63">
        <f t="shared" si="0"/>
        <v>47.96</v>
      </c>
      <c r="G6">
        <v>1</v>
      </c>
      <c r="I6"/>
    </row>
    <row r="7" spans="1:7">
      <c r="A7" s="63">
        <v>6</v>
      </c>
      <c r="B7" s="63" t="s">
        <v>55</v>
      </c>
      <c r="C7" s="63" t="s">
        <v>56</v>
      </c>
      <c r="D7" s="63">
        <v>154</v>
      </c>
      <c r="E7" s="63">
        <v>21.85</v>
      </c>
      <c r="F7" s="63">
        <f t="shared" si="0"/>
        <v>48.07</v>
      </c>
      <c r="G7">
        <v>1</v>
      </c>
    </row>
    <row r="8" spans="1:7">
      <c r="A8" s="63">
        <v>7</v>
      </c>
      <c r="B8" s="63" t="s">
        <v>57</v>
      </c>
      <c r="C8" s="63" t="s">
        <v>58</v>
      </c>
      <c r="D8" s="63">
        <v>80</v>
      </c>
      <c r="E8" s="63">
        <v>21.85</v>
      </c>
      <c r="F8" s="63">
        <f t="shared" si="0"/>
        <v>48.07</v>
      </c>
      <c r="G8">
        <v>1</v>
      </c>
    </row>
    <row r="9" spans="1:7">
      <c r="A9" s="63">
        <v>7</v>
      </c>
      <c r="B9" s="63" t="s">
        <v>151</v>
      </c>
      <c r="C9" s="63" t="s">
        <v>152</v>
      </c>
      <c r="D9" s="63">
        <v>54</v>
      </c>
      <c r="E9" s="63">
        <v>21.85</v>
      </c>
      <c r="F9" s="63">
        <f t="shared" si="0"/>
        <v>48.07</v>
      </c>
      <c r="G9">
        <v>1</v>
      </c>
    </row>
    <row r="10" spans="1:7">
      <c r="A10" s="63">
        <v>8</v>
      </c>
      <c r="B10" s="63" t="s">
        <v>51</v>
      </c>
      <c r="C10" s="63" t="s">
        <v>52</v>
      </c>
      <c r="D10" s="63">
        <v>99</v>
      </c>
      <c r="E10" s="63">
        <v>21.8</v>
      </c>
      <c r="F10" s="63">
        <f t="shared" si="0"/>
        <v>47.96</v>
      </c>
      <c r="G10">
        <v>1</v>
      </c>
    </row>
    <row r="11" spans="1:7">
      <c r="A11" s="63">
        <v>8</v>
      </c>
      <c r="B11" s="63" t="s">
        <v>55</v>
      </c>
      <c r="C11" s="63" t="s">
        <v>56</v>
      </c>
      <c r="D11" s="63">
        <v>14</v>
      </c>
      <c r="E11" s="63">
        <v>21.8</v>
      </c>
      <c r="F11" s="63">
        <f t="shared" si="0"/>
        <v>47.96</v>
      </c>
      <c r="G11">
        <v>1</v>
      </c>
    </row>
    <row r="12" spans="1:7">
      <c r="A12" s="63">
        <v>8</v>
      </c>
      <c r="B12" s="63" t="s">
        <v>151</v>
      </c>
      <c r="C12" s="63" t="s">
        <v>152</v>
      </c>
      <c r="D12" s="63">
        <v>30</v>
      </c>
      <c r="E12" s="63">
        <v>21.8</v>
      </c>
      <c r="F12" s="63">
        <f t="shared" si="0"/>
        <v>47.96</v>
      </c>
      <c r="G12">
        <v>1</v>
      </c>
    </row>
    <row r="13" spans="1:7">
      <c r="A13" s="63">
        <v>9</v>
      </c>
      <c r="B13" s="63" t="s">
        <v>57</v>
      </c>
      <c r="C13" s="63" t="s">
        <v>58</v>
      </c>
      <c r="D13" s="63">
        <v>119</v>
      </c>
      <c r="E13" s="63">
        <v>21.85</v>
      </c>
      <c r="F13" s="63">
        <f t="shared" si="0"/>
        <v>48.07</v>
      </c>
      <c r="G13">
        <v>1</v>
      </c>
    </row>
    <row r="14" spans="1:7">
      <c r="A14" s="63">
        <v>10</v>
      </c>
      <c r="B14" s="63" t="s">
        <v>57</v>
      </c>
      <c r="C14" s="63" t="s">
        <v>58</v>
      </c>
      <c r="D14" s="63">
        <v>118</v>
      </c>
      <c r="E14" s="63">
        <v>21.8</v>
      </c>
      <c r="F14" s="63">
        <f t="shared" si="0"/>
        <v>47.96</v>
      </c>
      <c r="G14">
        <v>1</v>
      </c>
    </row>
    <row r="15" spans="1:7">
      <c r="A15" s="63">
        <v>11</v>
      </c>
      <c r="B15" s="63" t="s">
        <v>151</v>
      </c>
      <c r="C15" s="63" t="s">
        <v>152</v>
      </c>
      <c r="D15" s="63">
        <v>188</v>
      </c>
      <c r="E15" s="63">
        <v>21.9</v>
      </c>
      <c r="F15" s="63">
        <f t="shared" si="0"/>
        <v>48.18</v>
      </c>
      <c r="G15">
        <v>1</v>
      </c>
    </row>
    <row r="16" spans="1:7">
      <c r="A16" s="63">
        <v>12</v>
      </c>
      <c r="B16" s="63" t="s">
        <v>47</v>
      </c>
      <c r="C16" s="63" t="s">
        <v>48</v>
      </c>
      <c r="D16" s="63">
        <v>120</v>
      </c>
      <c r="E16" s="63">
        <v>19.5</v>
      </c>
      <c r="F16" s="63">
        <f t="shared" si="0"/>
        <v>42.9</v>
      </c>
      <c r="G16">
        <v>1</v>
      </c>
    </row>
    <row r="17" spans="1:7">
      <c r="A17" s="63">
        <v>13</v>
      </c>
      <c r="B17" s="63" t="s">
        <v>47</v>
      </c>
      <c r="C17" s="63" t="s">
        <v>48</v>
      </c>
      <c r="D17" s="63">
        <v>120</v>
      </c>
      <c r="E17" s="63">
        <v>20.7</v>
      </c>
      <c r="F17" s="63">
        <f t="shared" si="0"/>
        <v>45.54</v>
      </c>
      <c r="G17">
        <v>1</v>
      </c>
    </row>
    <row r="18" spans="1:7">
      <c r="A18" s="63">
        <v>13</v>
      </c>
      <c r="B18" s="63" t="s">
        <v>147</v>
      </c>
      <c r="C18" s="63" t="s">
        <v>148</v>
      </c>
      <c r="D18" s="63">
        <v>8</v>
      </c>
      <c r="E18" s="63">
        <v>20.7</v>
      </c>
      <c r="F18" s="63">
        <f t="shared" si="0"/>
        <v>45.54</v>
      </c>
      <c r="G18">
        <v>1</v>
      </c>
    </row>
    <row r="19" spans="1:7">
      <c r="A19" s="63">
        <v>14</v>
      </c>
      <c r="B19" s="63" t="s">
        <v>147</v>
      </c>
      <c r="C19" s="63" t="s">
        <v>148</v>
      </c>
      <c r="D19" s="63">
        <v>152</v>
      </c>
      <c r="E19" s="63">
        <v>21.8</v>
      </c>
      <c r="F19" s="63">
        <f t="shared" si="0"/>
        <v>47.96</v>
      </c>
      <c r="G19">
        <v>1</v>
      </c>
    </row>
    <row r="20" spans="1:7">
      <c r="A20" s="63">
        <v>15</v>
      </c>
      <c r="B20" s="63" t="s">
        <v>151</v>
      </c>
      <c r="C20" s="63" t="s">
        <v>152</v>
      </c>
      <c r="D20" s="63">
        <v>82</v>
      </c>
      <c r="E20" s="63">
        <v>19.4</v>
      </c>
      <c r="F20" s="63">
        <f t="shared" si="0"/>
        <v>42.68</v>
      </c>
      <c r="G20">
        <v>1</v>
      </c>
    </row>
    <row r="21" spans="1:7">
      <c r="A21" s="63">
        <v>15</v>
      </c>
      <c r="B21" s="63" t="s">
        <v>147</v>
      </c>
      <c r="C21" s="63" t="s">
        <v>148</v>
      </c>
      <c r="D21" s="63">
        <v>60</v>
      </c>
      <c r="E21" s="63">
        <v>19.4</v>
      </c>
      <c r="F21" s="63">
        <f t="shared" si="0"/>
        <v>42.68</v>
      </c>
      <c r="G21">
        <v>1</v>
      </c>
    </row>
    <row r="22" spans="1:7">
      <c r="A22" s="63">
        <v>16</v>
      </c>
      <c r="B22" s="63" t="s">
        <v>151</v>
      </c>
      <c r="C22" s="63" t="s">
        <v>152</v>
      </c>
      <c r="D22" s="63">
        <v>188</v>
      </c>
      <c r="E22" s="63">
        <v>21.9</v>
      </c>
      <c r="F22" s="63">
        <f t="shared" si="0"/>
        <v>48.18</v>
      </c>
      <c r="G22">
        <v>1</v>
      </c>
    </row>
    <row r="23" spans="1:7">
      <c r="A23" s="63">
        <v>17</v>
      </c>
      <c r="B23" s="63" t="s">
        <v>202</v>
      </c>
      <c r="C23" s="63" t="s">
        <v>203</v>
      </c>
      <c r="D23" s="63">
        <v>83</v>
      </c>
      <c r="E23" s="63">
        <v>19</v>
      </c>
      <c r="F23" s="63">
        <f t="shared" si="0"/>
        <v>41.8</v>
      </c>
      <c r="G23">
        <v>1</v>
      </c>
    </row>
    <row r="24" spans="1:7">
      <c r="A24" s="63">
        <v>17</v>
      </c>
      <c r="B24" s="63" t="s">
        <v>149</v>
      </c>
      <c r="C24" s="63" t="s">
        <v>150</v>
      </c>
      <c r="D24" s="63">
        <v>26</v>
      </c>
      <c r="E24" s="63">
        <v>19</v>
      </c>
      <c r="F24" s="63">
        <f t="shared" si="0"/>
        <v>41.8</v>
      </c>
      <c r="G24">
        <v>1</v>
      </c>
    </row>
    <row r="25" spans="1:7">
      <c r="A25" s="63">
        <v>18</v>
      </c>
      <c r="B25" s="63" t="s">
        <v>202</v>
      </c>
      <c r="C25" s="63" t="s">
        <v>203</v>
      </c>
      <c r="D25" s="63">
        <v>117</v>
      </c>
      <c r="E25" s="63">
        <v>21.85</v>
      </c>
      <c r="F25" s="63">
        <f t="shared" si="0"/>
        <v>48.07</v>
      </c>
      <c r="G25">
        <v>1</v>
      </c>
    </row>
    <row r="26" spans="1:7">
      <c r="A26" s="63">
        <v>19</v>
      </c>
      <c r="B26" s="63" t="s">
        <v>362</v>
      </c>
      <c r="C26" s="63" t="s">
        <v>363</v>
      </c>
      <c r="D26" s="63">
        <v>50</v>
      </c>
      <c r="E26" s="63">
        <v>20.8</v>
      </c>
      <c r="F26" s="63">
        <f t="shared" si="0"/>
        <v>45.76</v>
      </c>
      <c r="G26">
        <v>1</v>
      </c>
    </row>
    <row r="27" spans="1:7">
      <c r="A27" s="63">
        <v>19</v>
      </c>
      <c r="B27" s="63" t="s">
        <v>346</v>
      </c>
      <c r="C27" s="63" t="s">
        <v>347</v>
      </c>
      <c r="D27" s="63">
        <v>104</v>
      </c>
      <c r="E27" s="63">
        <v>20.8</v>
      </c>
      <c r="F27" s="63">
        <f t="shared" si="0"/>
        <v>45.76</v>
      </c>
      <c r="G27">
        <v>1</v>
      </c>
    </row>
    <row r="28" spans="1:7">
      <c r="A28" s="63">
        <v>19</v>
      </c>
      <c r="B28" s="63" t="s">
        <v>364</v>
      </c>
      <c r="C28" s="63" t="s">
        <v>365</v>
      </c>
      <c r="D28" s="63">
        <v>53</v>
      </c>
      <c r="E28" s="63">
        <v>20.8</v>
      </c>
      <c r="F28" s="63">
        <f t="shared" si="0"/>
        <v>45.76</v>
      </c>
      <c r="G28">
        <v>1</v>
      </c>
    </row>
    <row r="29" spans="1:7">
      <c r="A29" s="63">
        <v>20</v>
      </c>
      <c r="B29" s="63" t="s">
        <v>338</v>
      </c>
      <c r="C29" s="63" t="s">
        <v>339</v>
      </c>
      <c r="D29" s="63">
        <v>93</v>
      </c>
      <c r="E29" s="63">
        <v>19.6</v>
      </c>
      <c r="F29" s="63">
        <f t="shared" si="0"/>
        <v>43.12</v>
      </c>
      <c r="G29">
        <v>1</v>
      </c>
    </row>
    <row r="30" spans="1:7">
      <c r="A30" s="63">
        <v>20</v>
      </c>
      <c r="B30" s="63" t="s">
        <v>364</v>
      </c>
      <c r="C30" s="63" t="s">
        <v>365</v>
      </c>
      <c r="D30" s="63">
        <v>111</v>
      </c>
      <c r="E30" s="63">
        <v>19.6</v>
      </c>
      <c r="F30" s="63">
        <f t="shared" si="0"/>
        <v>43.12</v>
      </c>
      <c r="G30">
        <v>1</v>
      </c>
    </row>
    <row r="31" spans="1:7">
      <c r="A31" s="63">
        <v>21</v>
      </c>
      <c r="B31" s="63" t="s">
        <v>366</v>
      </c>
      <c r="C31" s="63" t="s">
        <v>367</v>
      </c>
      <c r="D31" s="63">
        <v>130</v>
      </c>
      <c r="E31" s="63">
        <v>21.75</v>
      </c>
      <c r="F31" s="63">
        <f t="shared" si="0"/>
        <v>47.85</v>
      </c>
      <c r="G31">
        <v>1</v>
      </c>
    </row>
    <row r="32" spans="1:7">
      <c r="A32" s="63">
        <v>21</v>
      </c>
      <c r="B32" s="63" t="s">
        <v>368</v>
      </c>
      <c r="C32" s="63" t="s">
        <v>369</v>
      </c>
      <c r="D32" s="63">
        <v>18</v>
      </c>
      <c r="E32" s="63">
        <v>21.75</v>
      </c>
      <c r="F32" s="63">
        <f t="shared" si="0"/>
        <v>47.85</v>
      </c>
      <c r="G32">
        <v>1</v>
      </c>
    </row>
    <row r="33" spans="1:7">
      <c r="A33" s="63">
        <v>22</v>
      </c>
      <c r="B33" s="63" t="s">
        <v>368</v>
      </c>
      <c r="C33" s="63" t="s">
        <v>369</v>
      </c>
      <c r="D33" s="63">
        <v>2</v>
      </c>
      <c r="E33" s="63">
        <v>20.7</v>
      </c>
      <c r="F33" s="63">
        <f t="shared" si="0"/>
        <v>45.54</v>
      </c>
      <c r="G33">
        <v>1</v>
      </c>
    </row>
    <row r="34" spans="1:7">
      <c r="A34" s="63">
        <v>22</v>
      </c>
      <c r="B34" s="63" t="s">
        <v>370</v>
      </c>
      <c r="C34" s="63" t="s">
        <v>371</v>
      </c>
      <c r="D34" s="63">
        <v>128</v>
      </c>
      <c r="E34" s="63">
        <v>20.7</v>
      </c>
      <c r="F34" s="63">
        <f t="shared" si="0"/>
        <v>45.54</v>
      </c>
      <c r="G34">
        <v>1</v>
      </c>
    </row>
    <row r="35" spans="1:7">
      <c r="A35" s="63">
        <v>23</v>
      </c>
      <c r="B35" s="63" t="s">
        <v>372</v>
      </c>
      <c r="C35" s="63" t="s">
        <v>373</v>
      </c>
      <c r="D35" s="63">
        <v>81</v>
      </c>
      <c r="E35" s="63">
        <v>20.9</v>
      </c>
      <c r="F35" s="63">
        <f t="shared" si="0"/>
        <v>45.98</v>
      </c>
      <c r="G35">
        <v>1</v>
      </c>
    </row>
    <row r="36" spans="1:7">
      <c r="A36" s="63">
        <v>23</v>
      </c>
      <c r="B36" s="63" t="s">
        <v>368</v>
      </c>
      <c r="C36" s="63" t="s">
        <v>369</v>
      </c>
      <c r="D36" s="63">
        <v>60</v>
      </c>
      <c r="E36" s="63">
        <v>20.9</v>
      </c>
      <c r="F36" s="63">
        <f t="shared" si="0"/>
        <v>45.98</v>
      </c>
      <c r="G36">
        <v>1</v>
      </c>
    </row>
  </sheetData>
  <autoFilter ref="A1:G36">
    <extLst/>
  </autoFilter>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I9"/>
  <sheetViews>
    <sheetView workbookViewId="0">
      <pane xSplit="1" ySplit="1" topLeftCell="B2" activePane="bottomRight" state="frozen"/>
      <selection/>
      <selection pane="topRight"/>
      <selection pane="bottomLeft"/>
      <selection pane="bottomRight" activeCell="F12" sqref="F12"/>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57</v>
      </c>
      <c r="C2" s="63" t="s">
        <v>58</v>
      </c>
      <c r="D2" s="63">
        <v>63</v>
      </c>
      <c r="E2" s="63">
        <v>21.85</v>
      </c>
      <c r="F2" s="63">
        <f t="shared" ref="F2:F9" si="0">E2*2.2</f>
        <v>48.07</v>
      </c>
      <c r="G2">
        <v>1</v>
      </c>
    </row>
    <row r="3" spans="1:7">
      <c r="A3" s="63">
        <v>1</v>
      </c>
      <c r="B3" s="63" t="s">
        <v>151</v>
      </c>
      <c r="C3" s="63" t="s">
        <v>152</v>
      </c>
      <c r="D3" s="63">
        <v>80</v>
      </c>
      <c r="E3" s="63">
        <v>21.85</v>
      </c>
      <c r="F3" s="63">
        <f t="shared" si="0"/>
        <v>48.07</v>
      </c>
      <c r="G3">
        <v>1</v>
      </c>
    </row>
    <row r="4" spans="1:7">
      <c r="A4" s="63">
        <v>2</v>
      </c>
      <c r="B4" s="63" t="s">
        <v>57</v>
      </c>
      <c r="C4" s="63" t="s">
        <v>58</v>
      </c>
      <c r="D4" s="63">
        <v>53</v>
      </c>
      <c r="E4" s="63">
        <v>20</v>
      </c>
      <c r="F4" s="63">
        <f t="shared" si="0"/>
        <v>44</v>
      </c>
      <c r="G4">
        <v>1</v>
      </c>
    </row>
    <row r="5" spans="1:7">
      <c r="A5" s="63">
        <v>2</v>
      </c>
      <c r="B5" s="63" t="s">
        <v>151</v>
      </c>
      <c r="C5" s="63" t="s">
        <v>152</v>
      </c>
      <c r="D5" s="63">
        <v>80</v>
      </c>
      <c r="E5" s="63">
        <v>20</v>
      </c>
      <c r="F5" s="63">
        <f t="shared" si="0"/>
        <v>44</v>
      </c>
      <c r="G5">
        <v>1</v>
      </c>
    </row>
    <row r="6" s="39" customFormat="1" spans="1:9">
      <c r="A6" s="63">
        <v>3</v>
      </c>
      <c r="B6" s="63" t="s">
        <v>202</v>
      </c>
      <c r="C6" s="63" t="s">
        <v>203</v>
      </c>
      <c r="D6" s="63">
        <v>48</v>
      </c>
      <c r="E6" s="63">
        <v>20.9</v>
      </c>
      <c r="F6" s="63">
        <f t="shared" si="0"/>
        <v>45.98</v>
      </c>
      <c r="G6">
        <v>1</v>
      </c>
      <c r="I6"/>
    </row>
    <row r="7" spans="1:7">
      <c r="A7" s="63">
        <v>3</v>
      </c>
      <c r="B7" s="63" t="s">
        <v>149</v>
      </c>
      <c r="C7" s="63" t="s">
        <v>150</v>
      </c>
      <c r="D7" s="63">
        <v>100</v>
      </c>
      <c r="E7" s="63">
        <v>20.9</v>
      </c>
      <c r="F7" s="63">
        <f t="shared" si="0"/>
        <v>45.98</v>
      </c>
      <c r="G7">
        <v>1</v>
      </c>
    </row>
    <row r="8" spans="1:7">
      <c r="A8" s="63">
        <v>4</v>
      </c>
      <c r="B8" s="63" t="s">
        <v>55</v>
      </c>
      <c r="C8" s="63" t="s">
        <v>56</v>
      </c>
      <c r="D8" s="63">
        <v>155</v>
      </c>
      <c r="E8" s="63">
        <v>21.8</v>
      </c>
      <c r="F8" s="63">
        <f t="shared" si="0"/>
        <v>47.96</v>
      </c>
      <c r="G8">
        <v>1</v>
      </c>
    </row>
    <row r="9" spans="1:7">
      <c r="A9" s="63">
        <v>5</v>
      </c>
      <c r="B9" s="63" t="s">
        <v>51</v>
      </c>
      <c r="C9" s="63" t="s">
        <v>52</v>
      </c>
      <c r="D9" s="63">
        <v>139</v>
      </c>
      <c r="E9" s="63">
        <v>21.9</v>
      </c>
      <c r="F9" s="63">
        <f t="shared" si="0"/>
        <v>48.18</v>
      </c>
      <c r="G9">
        <v>1</v>
      </c>
    </row>
  </sheetData>
  <autoFilter ref="A1:G9">
    <extLst/>
  </autoFilter>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10"/>
  <dimension ref="A1:I6"/>
  <sheetViews>
    <sheetView workbookViewId="0">
      <pane xSplit="1" ySplit="1" topLeftCell="B2" activePane="bottomRight" state="frozen"/>
      <selection/>
      <selection pane="topRight"/>
      <selection pane="bottomLeft"/>
      <selection pane="bottomRight" activeCell="C45" sqref="C45"/>
    </sheetView>
  </sheetViews>
  <sheetFormatPr defaultColWidth="9" defaultRowHeight="13.5" outlineLevelRow="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51</v>
      </c>
      <c r="C2" s="63" t="s">
        <v>52</v>
      </c>
      <c r="D2" s="63">
        <v>139</v>
      </c>
      <c r="E2" s="63">
        <v>21.8</v>
      </c>
      <c r="F2" s="63">
        <f t="shared" ref="F2:F6" si="0">E2*2.2</f>
        <v>47.96</v>
      </c>
      <c r="G2">
        <v>1</v>
      </c>
    </row>
    <row r="3" spans="1:7">
      <c r="A3" s="63">
        <v>2</v>
      </c>
      <c r="B3" s="63" t="s">
        <v>51</v>
      </c>
      <c r="C3" s="63" t="s">
        <v>52</v>
      </c>
      <c r="D3" s="63">
        <v>137</v>
      </c>
      <c r="E3" s="63">
        <v>21.9</v>
      </c>
      <c r="F3" s="63">
        <f t="shared" si="0"/>
        <v>48.18</v>
      </c>
      <c r="G3">
        <v>1</v>
      </c>
    </row>
    <row r="4" spans="1:7">
      <c r="A4" s="63">
        <v>3</v>
      </c>
      <c r="B4" s="63" t="s">
        <v>55</v>
      </c>
      <c r="C4" s="63" t="s">
        <v>56</v>
      </c>
      <c r="D4" s="63">
        <v>157</v>
      </c>
      <c r="E4" s="63">
        <v>21.8</v>
      </c>
      <c r="F4" s="63">
        <f t="shared" si="0"/>
        <v>47.96</v>
      </c>
      <c r="G4">
        <v>1</v>
      </c>
    </row>
    <row r="5" spans="1:7">
      <c r="A5" s="63">
        <v>4</v>
      </c>
      <c r="B5" s="63" t="s">
        <v>147</v>
      </c>
      <c r="C5" s="63" t="s">
        <v>148</v>
      </c>
      <c r="D5" s="63">
        <v>152</v>
      </c>
      <c r="E5" s="63">
        <v>21.9</v>
      </c>
      <c r="F5" s="63">
        <f t="shared" si="0"/>
        <v>48.18</v>
      </c>
      <c r="G5">
        <v>1</v>
      </c>
    </row>
    <row r="6" s="39" customFormat="1" spans="1:9">
      <c r="A6" s="63">
        <v>5</v>
      </c>
      <c r="B6" s="63" t="s">
        <v>47</v>
      </c>
      <c r="C6" s="63" t="s">
        <v>48</v>
      </c>
      <c r="D6" s="63">
        <v>133</v>
      </c>
      <c r="E6" s="63">
        <v>21.6</v>
      </c>
      <c r="F6" s="63">
        <f t="shared" si="0"/>
        <v>47.52</v>
      </c>
      <c r="G6">
        <v>1</v>
      </c>
      <c r="I6"/>
    </row>
  </sheetData>
  <autoFilter ref="A1:G6">
    <extLst/>
  </autoFilter>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1"/>
  <dimension ref="A1:I17"/>
  <sheetViews>
    <sheetView workbookViewId="0">
      <pane xSplit="1" ySplit="1" topLeftCell="B2" activePane="bottomRight" state="frozen"/>
      <selection/>
      <selection pane="topRight"/>
      <selection pane="bottomLeft"/>
      <selection pane="bottomRight" activeCell="C12" sqref="C12"/>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63">
        <v>1</v>
      </c>
      <c r="B2" s="63" t="s">
        <v>133</v>
      </c>
      <c r="C2" s="63" t="s">
        <v>134</v>
      </c>
      <c r="D2" s="63">
        <v>151</v>
      </c>
      <c r="E2" s="63">
        <v>21.9</v>
      </c>
      <c r="F2" s="63">
        <f t="shared" ref="F2:F20" si="0">E2*2.2</f>
        <v>48.18</v>
      </c>
      <c r="G2">
        <v>1</v>
      </c>
    </row>
    <row r="3" spans="1:7">
      <c r="A3" s="63">
        <v>1</v>
      </c>
      <c r="B3" s="63" t="s">
        <v>93</v>
      </c>
      <c r="C3" s="63" t="s">
        <v>94</v>
      </c>
      <c r="D3" s="63">
        <v>129</v>
      </c>
      <c r="E3" s="63">
        <v>21.9</v>
      </c>
      <c r="F3" s="63">
        <f t="shared" si="0"/>
        <v>48.18</v>
      </c>
      <c r="G3">
        <v>1</v>
      </c>
    </row>
    <row r="4" spans="1:7">
      <c r="A4" s="63">
        <v>1</v>
      </c>
      <c r="B4" s="63" t="s">
        <v>95</v>
      </c>
      <c r="C4" s="63" t="s">
        <v>96</v>
      </c>
      <c r="D4" s="63">
        <v>92</v>
      </c>
      <c r="E4" s="63">
        <v>21.9</v>
      </c>
      <c r="F4" s="63">
        <f t="shared" si="0"/>
        <v>48.18</v>
      </c>
      <c r="G4">
        <v>1</v>
      </c>
    </row>
    <row r="5" spans="1:7">
      <c r="A5" s="63">
        <v>2</v>
      </c>
      <c r="B5" s="63" t="s">
        <v>129</v>
      </c>
      <c r="C5" s="63" t="s">
        <v>130</v>
      </c>
      <c r="D5" s="63">
        <v>152</v>
      </c>
      <c r="E5" s="63">
        <v>19.6</v>
      </c>
      <c r="F5" s="63">
        <f t="shared" si="0"/>
        <v>43.12</v>
      </c>
      <c r="G5">
        <v>1</v>
      </c>
    </row>
    <row r="6" s="39" customFormat="1" spans="1:9">
      <c r="A6" s="63">
        <v>2</v>
      </c>
      <c r="B6" s="63" t="s">
        <v>127</v>
      </c>
      <c r="C6" s="63" t="s">
        <v>128</v>
      </c>
      <c r="D6" s="63">
        <v>103</v>
      </c>
      <c r="E6" s="63">
        <v>19.6</v>
      </c>
      <c r="F6" s="63">
        <f t="shared" si="0"/>
        <v>43.12</v>
      </c>
      <c r="G6">
        <v>1</v>
      </c>
      <c r="I6"/>
    </row>
    <row r="7" spans="1:7">
      <c r="A7" s="63">
        <v>2</v>
      </c>
      <c r="B7" s="63" t="s">
        <v>131</v>
      </c>
      <c r="C7" s="63" t="s">
        <v>132</v>
      </c>
      <c r="D7" s="63">
        <v>102</v>
      </c>
      <c r="E7" s="63">
        <v>19.6</v>
      </c>
      <c r="F7" s="63">
        <f t="shared" si="0"/>
        <v>43.12</v>
      </c>
      <c r="G7">
        <v>1</v>
      </c>
    </row>
    <row r="8" spans="1:7">
      <c r="A8" s="63">
        <v>3</v>
      </c>
      <c r="B8" s="63" t="s">
        <v>119</v>
      </c>
      <c r="C8" s="63" t="s">
        <v>120</v>
      </c>
      <c r="D8" s="63">
        <v>316</v>
      </c>
      <c r="E8" s="63">
        <v>18.55</v>
      </c>
      <c r="F8" s="63">
        <f t="shared" si="0"/>
        <v>40.81</v>
      </c>
      <c r="G8">
        <v>1</v>
      </c>
    </row>
    <row r="9" spans="1:7">
      <c r="A9" s="63">
        <v>4</v>
      </c>
      <c r="B9" s="63" t="s">
        <v>125</v>
      </c>
      <c r="C9" s="63" t="s">
        <v>126</v>
      </c>
      <c r="D9" s="63">
        <v>311</v>
      </c>
      <c r="E9" s="63">
        <v>19.9</v>
      </c>
      <c r="F9" s="63">
        <f t="shared" si="0"/>
        <v>43.78</v>
      </c>
      <c r="G9">
        <v>1</v>
      </c>
    </row>
    <row r="10" spans="1:7">
      <c r="A10" s="63">
        <v>4</v>
      </c>
      <c r="B10" s="63" t="s">
        <v>121</v>
      </c>
      <c r="C10" s="63" t="s">
        <v>122</v>
      </c>
      <c r="D10" s="63">
        <v>1</v>
      </c>
      <c r="E10" s="63">
        <v>19.9</v>
      </c>
      <c r="F10" s="63">
        <f t="shared" si="0"/>
        <v>43.78</v>
      </c>
      <c r="G10">
        <v>1</v>
      </c>
    </row>
    <row r="11" spans="1:7">
      <c r="A11" s="63">
        <v>4</v>
      </c>
      <c r="B11" s="63" t="s">
        <v>115</v>
      </c>
      <c r="C11" s="63" t="s">
        <v>116</v>
      </c>
      <c r="D11" s="63">
        <v>54</v>
      </c>
      <c r="E11" s="63">
        <v>19.9</v>
      </c>
      <c r="F11" s="63">
        <f t="shared" si="0"/>
        <v>43.78</v>
      </c>
      <c r="G11">
        <v>1</v>
      </c>
    </row>
    <row r="12" spans="1:7">
      <c r="A12" s="63">
        <v>5</v>
      </c>
      <c r="B12" s="63" t="s">
        <v>121</v>
      </c>
      <c r="C12" s="63" t="s">
        <v>122</v>
      </c>
      <c r="D12" s="63">
        <v>154</v>
      </c>
      <c r="E12" s="63">
        <v>17.6</v>
      </c>
      <c r="F12" s="63">
        <f t="shared" si="0"/>
        <v>38.72</v>
      </c>
      <c r="G12">
        <v>1</v>
      </c>
    </row>
    <row r="13" spans="1:7">
      <c r="A13" s="63">
        <v>5</v>
      </c>
      <c r="B13" s="63" t="s">
        <v>123</v>
      </c>
      <c r="C13" s="63" t="s">
        <v>124</v>
      </c>
      <c r="D13" s="63">
        <v>151</v>
      </c>
      <c r="E13" s="63">
        <v>17.6</v>
      </c>
      <c r="F13" s="63">
        <f t="shared" si="0"/>
        <v>38.72</v>
      </c>
      <c r="G13">
        <v>1</v>
      </c>
    </row>
    <row r="14" spans="1:7">
      <c r="A14" s="63">
        <v>6</v>
      </c>
      <c r="B14" s="63" t="s">
        <v>117</v>
      </c>
      <c r="C14" s="63" t="s">
        <v>118</v>
      </c>
      <c r="D14" s="63">
        <v>162</v>
      </c>
      <c r="E14" s="63">
        <v>21.3</v>
      </c>
      <c r="F14" s="63">
        <f t="shared" si="0"/>
        <v>46.86</v>
      </c>
      <c r="G14">
        <v>1</v>
      </c>
    </row>
    <row r="15" spans="1:7">
      <c r="A15" s="63">
        <v>6</v>
      </c>
      <c r="B15" s="63" t="s">
        <v>103</v>
      </c>
      <c r="C15" s="63" t="s">
        <v>104</v>
      </c>
      <c r="D15" s="63">
        <v>92</v>
      </c>
      <c r="E15" s="63">
        <v>21.3</v>
      </c>
      <c r="F15" s="63">
        <f t="shared" si="0"/>
        <v>46.86</v>
      </c>
      <c r="G15">
        <v>1</v>
      </c>
    </row>
    <row r="16" spans="1:7">
      <c r="A16" s="63">
        <v>6</v>
      </c>
      <c r="B16" s="63" t="s">
        <v>137</v>
      </c>
      <c r="C16" s="63" t="s">
        <v>138</v>
      </c>
      <c r="D16" s="63">
        <v>108</v>
      </c>
      <c r="E16" s="63">
        <v>21.3</v>
      </c>
      <c r="F16" s="63">
        <f t="shared" si="0"/>
        <v>46.86</v>
      </c>
      <c r="G16">
        <v>1</v>
      </c>
    </row>
    <row r="17" spans="1:7">
      <c r="A17" s="63">
        <v>6</v>
      </c>
      <c r="B17" s="63" t="s">
        <v>135</v>
      </c>
      <c r="C17" s="63" t="s">
        <v>136</v>
      </c>
      <c r="D17" s="63">
        <v>40</v>
      </c>
      <c r="E17" s="63">
        <v>21.3</v>
      </c>
      <c r="F17" s="63">
        <f t="shared" si="0"/>
        <v>46.86</v>
      </c>
      <c r="G17">
        <v>1</v>
      </c>
    </row>
  </sheetData>
  <autoFilter ref="A1:G17">
    <extLst/>
  </autoFilter>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12"/>
  <dimension ref="A1:I20"/>
  <sheetViews>
    <sheetView workbookViewId="0">
      <pane xSplit="1" ySplit="1" topLeftCell="B2" activePane="bottomRight" state="frozen"/>
      <selection/>
      <selection pane="topRight"/>
      <selection pane="bottomLeft"/>
      <selection pane="bottomRight" activeCell="H9" sqref="H9"/>
    </sheetView>
  </sheetViews>
  <sheetFormatPr defaultColWidth="9" defaultRowHeight="13.5"/>
  <cols>
    <col min="1" max="1" width="3.875" customWidth="1"/>
    <col min="2" max="2" width="19.375" customWidth="1"/>
    <col min="3" max="3" width="9.375" customWidth="1"/>
    <col min="7" max="7" width="8.125" customWidth="1"/>
  </cols>
  <sheetData>
    <row r="1" spans="1:7">
      <c r="A1" s="62" t="s">
        <v>0</v>
      </c>
      <c r="B1" s="62" t="s">
        <v>1</v>
      </c>
      <c r="C1" s="62" t="s">
        <v>2</v>
      </c>
      <c r="D1" s="62" t="s">
        <v>3</v>
      </c>
      <c r="E1" s="62" t="s">
        <v>4</v>
      </c>
      <c r="F1" s="62" t="s">
        <v>5</v>
      </c>
      <c r="G1" t="s">
        <v>6</v>
      </c>
    </row>
    <row r="2" spans="1:7">
      <c r="A2" s="72">
        <v>1</v>
      </c>
      <c r="B2" s="72" t="s">
        <v>121</v>
      </c>
      <c r="C2" s="72" t="s">
        <v>122</v>
      </c>
      <c r="D2" s="72">
        <v>83</v>
      </c>
      <c r="E2" s="73">
        <v>21.9</v>
      </c>
      <c r="F2" s="63">
        <f t="shared" ref="F2:F20" si="0">E2*2.2</f>
        <v>48.18</v>
      </c>
      <c r="G2">
        <v>1</v>
      </c>
    </row>
    <row r="3" spans="1:7">
      <c r="A3" s="74">
        <v>1</v>
      </c>
      <c r="B3" s="74" t="s">
        <v>119</v>
      </c>
      <c r="C3" s="74" t="s">
        <v>120</v>
      </c>
      <c r="D3" s="74">
        <v>307</v>
      </c>
      <c r="E3" s="75">
        <v>21.9</v>
      </c>
      <c r="F3" s="63">
        <f t="shared" si="0"/>
        <v>48.18</v>
      </c>
      <c r="G3">
        <v>1</v>
      </c>
    </row>
    <row r="4" spans="1:7">
      <c r="A4" s="72">
        <v>2</v>
      </c>
      <c r="B4" s="72" t="s">
        <v>95</v>
      </c>
      <c r="C4" s="72" t="s">
        <v>96</v>
      </c>
      <c r="D4" s="72">
        <v>54</v>
      </c>
      <c r="E4" s="73">
        <v>21.85</v>
      </c>
      <c r="F4" s="63">
        <f t="shared" si="0"/>
        <v>48.07</v>
      </c>
      <c r="G4">
        <v>1</v>
      </c>
    </row>
    <row r="5" spans="1:7">
      <c r="A5" s="74">
        <v>2</v>
      </c>
      <c r="B5" s="74" t="s">
        <v>129</v>
      </c>
      <c r="C5" s="74" t="s">
        <v>130</v>
      </c>
      <c r="D5" s="74">
        <v>27</v>
      </c>
      <c r="E5" s="75">
        <v>21.85</v>
      </c>
      <c r="F5" s="63">
        <f t="shared" si="0"/>
        <v>48.07</v>
      </c>
      <c r="G5">
        <v>1</v>
      </c>
    </row>
    <row r="6" s="39" customFormat="1" spans="1:9">
      <c r="A6" s="72">
        <v>2</v>
      </c>
      <c r="B6" s="72" t="s">
        <v>127</v>
      </c>
      <c r="C6" s="72" t="s">
        <v>128</v>
      </c>
      <c r="D6" s="72">
        <v>100</v>
      </c>
      <c r="E6" s="73">
        <v>21.85</v>
      </c>
      <c r="F6" s="63">
        <f t="shared" si="0"/>
        <v>48.07</v>
      </c>
      <c r="G6">
        <v>1</v>
      </c>
      <c r="I6"/>
    </row>
    <row r="7" spans="1:7">
      <c r="A7" s="74">
        <v>2</v>
      </c>
      <c r="B7" s="74" t="s">
        <v>115</v>
      </c>
      <c r="C7" s="74" t="s">
        <v>116</v>
      </c>
      <c r="D7" s="74">
        <v>162</v>
      </c>
      <c r="E7" s="75">
        <v>21.85</v>
      </c>
      <c r="F7" s="63">
        <f t="shared" si="0"/>
        <v>48.07</v>
      </c>
      <c r="G7">
        <v>1</v>
      </c>
    </row>
    <row r="8" spans="1:7">
      <c r="A8" s="72">
        <v>2</v>
      </c>
      <c r="B8" s="72" t="s">
        <v>137</v>
      </c>
      <c r="C8" s="72" t="s">
        <v>138</v>
      </c>
      <c r="D8" s="72">
        <v>82</v>
      </c>
      <c r="E8" s="73">
        <v>21.85</v>
      </c>
      <c r="F8" s="63">
        <f t="shared" si="0"/>
        <v>48.07</v>
      </c>
      <c r="G8">
        <v>1</v>
      </c>
    </row>
    <row r="9" spans="1:7">
      <c r="A9" s="74">
        <v>3</v>
      </c>
      <c r="B9" s="74" t="s">
        <v>131</v>
      </c>
      <c r="C9" s="74" t="s">
        <v>132</v>
      </c>
      <c r="D9" s="74">
        <v>102</v>
      </c>
      <c r="E9" s="75">
        <v>21.8</v>
      </c>
      <c r="F9" s="63">
        <f t="shared" si="0"/>
        <v>47.96</v>
      </c>
      <c r="G9">
        <v>1</v>
      </c>
    </row>
    <row r="10" spans="1:7">
      <c r="A10" s="72">
        <v>3</v>
      </c>
      <c r="B10" s="72" t="s">
        <v>133</v>
      </c>
      <c r="C10" s="72" t="s">
        <v>134</v>
      </c>
      <c r="D10" s="72">
        <v>153</v>
      </c>
      <c r="E10" s="73">
        <v>21.8</v>
      </c>
      <c r="F10" s="63">
        <f t="shared" si="0"/>
        <v>47.96</v>
      </c>
      <c r="G10">
        <v>1</v>
      </c>
    </row>
    <row r="11" spans="1:7">
      <c r="A11" s="74">
        <v>3</v>
      </c>
      <c r="B11" s="74" t="s">
        <v>129</v>
      </c>
      <c r="C11" s="74" t="s">
        <v>130</v>
      </c>
      <c r="D11" s="74">
        <v>127</v>
      </c>
      <c r="E11" s="75">
        <v>21.8</v>
      </c>
      <c r="F11" s="63">
        <f t="shared" si="0"/>
        <v>47.96</v>
      </c>
      <c r="G11">
        <v>1</v>
      </c>
    </row>
    <row r="12" spans="1:7">
      <c r="A12" s="72">
        <v>4</v>
      </c>
      <c r="B12" s="72" t="s">
        <v>137</v>
      </c>
      <c r="C12" s="72" t="s">
        <v>138</v>
      </c>
      <c r="D12" s="72">
        <v>27</v>
      </c>
      <c r="E12" s="73">
        <v>21.9</v>
      </c>
      <c r="F12" s="63">
        <f t="shared" si="0"/>
        <v>48.18</v>
      </c>
      <c r="G12">
        <v>1</v>
      </c>
    </row>
    <row r="13" spans="1:7">
      <c r="A13" s="74">
        <v>4</v>
      </c>
      <c r="B13" s="74" t="s">
        <v>135</v>
      </c>
      <c r="C13" s="74" t="s">
        <v>136</v>
      </c>
      <c r="D13" s="74">
        <v>106</v>
      </c>
      <c r="E13" s="75">
        <v>21.9</v>
      </c>
      <c r="F13" s="63">
        <f t="shared" si="0"/>
        <v>48.18</v>
      </c>
      <c r="G13">
        <v>1</v>
      </c>
    </row>
    <row r="14" spans="1:7">
      <c r="A14" s="72">
        <v>4</v>
      </c>
      <c r="B14" s="72" t="s">
        <v>117</v>
      </c>
      <c r="C14" s="72" t="s">
        <v>118</v>
      </c>
      <c r="D14" s="72">
        <v>162</v>
      </c>
      <c r="E14" s="73">
        <v>21.9</v>
      </c>
      <c r="F14" s="63">
        <f t="shared" si="0"/>
        <v>48.18</v>
      </c>
      <c r="G14">
        <v>1</v>
      </c>
    </row>
    <row r="15" spans="1:7">
      <c r="A15" s="74">
        <v>4</v>
      </c>
      <c r="B15" s="74" t="s">
        <v>374</v>
      </c>
      <c r="C15" s="74" t="s">
        <v>375</v>
      </c>
      <c r="D15" s="74">
        <v>28</v>
      </c>
      <c r="E15" s="75">
        <v>21.9</v>
      </c>
      <c r="F15" s="63">
        <f t="shared" si="0"/>
        <v>48.18</v>
      </c>
      <c r="G15">
        <v>1</v>
      </c>
    </row>
    <row r="16" spans="1:7">
      <c r="A16" s="72">
        <v>5</v>
      </c>
      <c r="B16" s="72" t="s">
        <v>123</v>
      </c>
      <c r="C16" s="72" t="s">
        <v>124</v>
      </c>
      <c r="D16" s="72">
        <v>124</v>
      </c>
      <c r="E16" s="73">
        <v>21.9</v>
      </c>
      <c r="F16" s="63">
        <f t="shared" si="0"/>
        <v>48.18</v>
      </c>
      <c r="G16">
        <v>1</v>
      </c>
    </row>
    <row r="17" spans="1:7">
      <c r="A17" s="74">
        <v>5</v>
      </c>
      <c r="B17" s="74" t="s">
        <v>99</v>
      </c>
      <c r="C17" s="74" t="s">
        <v>100</v>
      </c>
      <c r="D17" s="74">
        <v>248</v>
      </c>
      <c r="E17" s="75">
        <v>21.9</v>
      </c>
      <c r="F17" s="63">
        <f t="shared" si="0"/>
        <v>48.18</v>
      </c>
      <c r="G17">
        <v>1</v>
      </c>
    </row>
    <row r="18" spans="1:7">
      <c r="A18" s="72">
        <v>6</v>
      </c>
      <c r="B18" s="72" t="s">
        <v>107</v>
      </c>
      <c r="C18" s="72" t="s">
        <v>108</v>
      </c>
      <c r="D18" s="72">
        <v>69</v>
      </c>
      <c r="E18" s="73">
        <v>21.7</v>
      </c>
      <c r="F18" s="63">
        <f t="shared" si="0"/>
        <v>47.74</v>
      </c>
      <c r="G18">
        <v>1</v>
      </c>
    </row>
    <row r="19" spans="1:7">
      <c r="A19" s="74">
        <v>6</v>
      </c>
      <c r="B19" s="74" t="s">
        <v>101</v>
      </c>
      <c r="C19" s="74" t="s">
        <v>102</v>
      </c>
      <c r="D19" s="74">
        <v>199</v>
      </c>
      <c r="E19" s="75">
        <v>21.7</v>
      </c>
      <c r="F19" s="63">
        <f t="shared" si="0"/>
        <v>47.74</v>
      </c>
      <c r="G19">
        <v>1</v>
      </c>
    </row>
    <row r="20" spans="1:7">
      <c r="A20" s="72">
        <v>6</v>
      </c>
      <c r="B20" s="72" t="s">
        <v>97</v>
      </c>
      <c r="C20" s="72" t="s">
        <v>98</v>
      </c>
      <c r="D20" s="72">
        <v>150</v>
      </c>
      <c r="E20" s="73">
        <v>21.7</v>
      </c>
      <c r="F20" s="63">
        <f t="shared" si="0"/>
        <v>47.74</v>
      </c>
      <c r="G20">
        <v>1</v>
      </c>
    </row>
  </sheetData>
  <autoFilter ref="A1:G20">
    <extLst/>
  </autoFilter>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13"/>
  <dimension ref="A1:I20"/>
  <sheetViews>
    <sheetView workbookViewId="0">
      <pane xSplit="1" ySplit="1" topLeftCell="B2" activePane="bottomRight" state="frozen"/>
      <selection/>
      <selection pane="topRight"/>
      <selection pane="bottomLeft"/>
      <selection pane="bottomRight" activeCell="E12" sqref="E12"/>
    </sheetView>
  </sheetViews>
  <sheetFormatPr defaultColWidth="9" defaultRowHeight="13.5"/>
  <cols>
    <col min="1" max="1" width="3.875" customWidth="1"/>
    <col min="2" max="2" width="19.375" customWidth="1"/>
    <col min="3" max="3" width="10.5" customWidth="1"/>
    <col min="7" max="7" width="8.125" customWidth="1"/>
  </cols>
  <sheetData>
    <row r="1" spans="1:7">
      <c r="A1" s="62" t="s">
        <v>0</v>
      </c>
      <c r="B1" s="62" t="s">
        <v>1</v>
      </c>
      <c r="C1" s="62" t="s">
        <v>376</v>
      </c>
      <c r="D1" s="62" t="s">
        <v>3</v>
      </c>
      <c r="E1" s="62" t="s">
        <v>4</v>
      </c>
      <c r="F1" s="62" t="s">
        <v>5</v>
      </c>
      <c r="G1" t="s">
        <v>6</v>
      </c>
    </row>
    <row r="2" spans="1:7">
      <c r="A2" s="63">
        <v>1</v>
      </c>
      <c r="B2" s="63" t="s">
        <v>377</v>
      </c>
      <c r="C2" s="63" t="s">
        <v>378</v>
      </c>
      <c r="D2" s="63">
        <v>210</v>
      </c>
      <c r="E2" s="63">
        <v>19.1</v>
      </c>
      <c r="F2" s="63">
        <f t="shared" ref="F2:F20" si="0">E2*2.2</f>
        <v>42.02</v>
      </c>
      <c r="G2">
        <v>1</v>
      </c>
    </row>
    <row r="3" spans="1:7">
      <c r="A3" s="63">
        <v>2</v>
      </c>
      <c r="B3" s="63" t="s">
        <v>379</v>
      </c>
      <c r="C3" s="63" t="s">
        <v>380</v>
      </c>
      <c r="D3" s="63">
        <v>85</v>
      </c>
      <c r="E3" s="63">
        <v>20.2</v>
      </c>
      <c r="F3" s="63">
        <f t="shared" si="0"/>
        <v>44.44</v>
      </c>
      <c r="G3">
        <v>1</v>
      </c>
    </row>
    <row r="4" spans="1:7">
      <c r="A4" s="63">
        <v>2</v>
      </c>
      <c r="B4" s="63" t="s">
        <v>381</v>
      </c>
      <c r="C4" s="63" t="s">
        <v>382</v>
      </c>
      <c r="D4" s="63">
        <v>100</v>
      </c>
      <c r="E4" s="63">
        <v>20.2</v>
      </c>
      <c r="F4" s="63">
        <f t="shared" si="0"/>
        <v>44.44</v>
      </c>
      <c r="G4">
        <v>1</v>
      </c>
    </row>
    <row r="5" spans="1:7">
      <c r="A5" s="63">
        <v>3</v>
      </c>
      <c r="B5" s="63" t="s">
        <v>383</v>
      </c>
      <c r="C5" s="63" t="s">
        <v>384</v>
      </c>
      <c r="D5" s="63">
        <v>88</v>
      </c>
      <c r="E5" s="63">
        <v>19.55</v>
      </c>
      <c r="F5" s="63">
        <f t="shared" si="0"/>
        <v>43.01</v>
      </c>
      <c r="G5">
        <v>1</v>
      </c>
    </row>
    <row r="6" s="39" customFormat="1" spans="1:9">
      <c r="A6" s="63">
        <v>3</v>
      </c>
      <c r="B6" s="63" t="s">
        <v>385</v>
      </c>
      <c r="C6" s="63" t="s">
        <v>386</v>
      </c>
      <c r="D6" s="63">
        <v>98</v>
      </c>
      <c r="E6" s="63">
        <v>19.55</v>
      </c>
      <c r="F6" s="63">
        <f t="shared" si="0"/>
        <v>43.01</v>
      </c>
      <c r="G6">
        <v>1</v>
      </c>
      <c r="I6"/>
    </row>
    <row r="7" spans="1:7">
      <c r="A7" s="63">
        <v>4</v>
      </c>
      <c r="B7" s="63" t="s">
        <v>387</v>
      </c>
      <c r="C7" s="63" t="s">
        <v>388</v>
      </c>
      <c r="D7" s="63">
        <v>200</v>
      </c>
      <c r="E7" s="63">
        <v>18.2</v>
      </c>
      <c r="F7" s="63">
        <f t="shared" si="0"/>
        <v>40.04</v>
      </c>
      <c r="G7">
        <v>1</v>
      </c>
    </row>
    <row r="8" spans="1:7">
      <c r="A8" s="63">
        <v>5</v>
      </c>
      <c r="B8" s="63" t="s">
        <v>389</v>
      </c>
      <c r="C8" s="63" t="s">
        <v>390</v>
      </c>
      <c r="D8" s="63">
        <v>18</v>
      </c>
      <c r="E8" s="63">
        <v>19.1</v>
      </c>
      <c r="F8" s="63">
        <f t="shared" si="0"/>
        <v>42.02</v>
      </c>
      <c r="G8">
        <v>1</v>
      </c>
    </row>
    <row r="9" spans="1:7">
      <c r="A9" s="63">
        <v>5</v>
      </c>
      <c r="B9" s="63" t="s">
        <v>391</v>
      </c>
      <c r="C9" s="63" t="s">
        <v>392</v>
      </c>
      <c r="D9" s="63">
        <v>195</v>
      </c>
      <c r="E9" s="63">
        <v>19.1</v>
      </c>
      <c r="F9" s="63">
        <f t="shared" si="0"/>
        <v>42.02</v>
      </c>
      <c r="G9">
        <v>1</v>
      </c>
    </row>
    <row r="10" spans="1:7">
      <c r="A10" s="63">
        <v>6</v>
      </c>
      <c r="B10" s="63" t="s">
        <v>393</v>
      </c>
      <c r="C10" s="63" t="s">
        <v>394</v>
      </c>
      <c r="D10" s="63">
        <v>193</v>
      </c>
      <c r="E10" s="63">
        <v>19.6</v>
      </c>
      <c r="F10" s="63">
        <f t="shared" si="0"/>
        <v>43.12</v>
      </c>
      <c r="G10">
        <v>1</v>
      </c>
    </row>
    <row r="11" spans="1:7">
      <c r="A11" s="63">
        <v>7</v>
      </c>
      <c r="B11" s="63" t="s">
        <v>395</v>
      </c>
      <c r="C11" s="63" t="s">
        <v>396</v>
      </c>
      <c r="D11" s="63">
        <v>389</v>
      </c>
      <c r="E11" s="63">
        <v>20</v>
      </c>
      <c r="F11" s="63">
        <f t="shared" si="0"/>
        <v>44</v>
      </c>
      <c r="G11">
        <v>1</v>
      </c>
    </row>
    <row r="12" spans="1:7">
      <c r="A12" s="63">
        <v>7</v>
      </c>
      <c r="B12" s="63" t="s">
        <v>397</v>
      </c>
      <c r="C12" s="63" t="s">
        <v>398</v>
      </c>
      <c r="D12" s="63">
        <v>75</v>
      </c>
      <c r="E12" s="63">
        <v>20</v>
      </c>
      <c r="F12" s="63">
        <f t="shared" si="0"/>
        <v>44</v>
      </c>
      <c r="G12">
        <v>1</v>
      </c>
    </row>
    <row r="13" spans="1:7">
      <c r="A13" s="63">
        <v>8</v>
      </c>
      <c r="B13" s="63" t="s">
        <v>399</v>
      </c>
      <c r="C13" s="63" t="s">
        <v>400</v>
      </c>
      <c r="D13" s="63">
        <v>387</v>
      </c>
      <c r="E13" s="63">
        <v>19.4</v>
      </c>
      <c r="F13" s="63">
        <f t="shared" si="0"/>
        <v>42.68</v>
      </c>
      <c r="G13">
        <v>1</v>
      </c>
    </row>
    <row r="14" spans="1:7">
      <c r="A14" s="63">
        <v>9</v>
      </c>
      <c r="B14" s="63" t="s">
        <v>397</v>
      </c>
      <c r="C14" s="63" t="s">
        <v>398</v>
      </c>
      <c r="D14" s="63">
        <v>440</v>
      </c>
      <c r="E14" s="63">
        <v>19.8</v>
      </c>
      <c r="F14" s="63">
        <f t="shared" si="0"/>
        <v>43.56</v>
      </c>
      <c r="G14">
        <v>1</v>
      </c>
    </row>
    <row r="15" spans="1:7">
      <c r="A15" s="63">
        <v>10</v>
      </c>
      <c r="B15" s="63" t="s">
        <v>401</v>
      </c>
      <c r="C15" s="63" t="s">
        <v>402</v>
      </c>
      <c r="D15" s="63">
        <v>489</v>
      </c>
      <c r="E15" s="63">
        <v>20</v>
      </c>
      <c r="F15" s="63">
        <f t="shared" si="0"/>
        <v>44</v>
      </c>
      <c r="G15">
        <v>1</v>
      </c>
    </row>
    <row r="16" spans="1:7">
      <c r="A16" s="63">
        <v>11</v>
      </c>
      <c r="B16" s="63" t="s">
        <v>403</v>
      </c>
      <c r="C16" s="63" t="s">
        <v>404</v>
      </c>
      <c r="D16" s="63">
        <v>448</v>
      </c>
      <c r="E16" s="63">
        <v>21.65</v>
      </c>
      <c r="F16" s="63">
        <f t="shared" si="0"/>
        <v>47.63</v>
      </c>
      <c r="G16">
        <v>1</v>
      </c>
    </row>
    <row r="17" spans="1:7">
      <c r="A17" s="63">
        <v>12</v>
      </c>
      <c r="B17" s="63" t="s">
        <v>405</v>
      </c>
      <c r="C17" s="63" t="s">
        <v>406</v>
      </c>
      <c r="D17" s="63">
        <v>129</v>
      </c>
      <c r="E17" s="63">
        <v>21</v>
      </c>
      <c r="F17" s="63">
        <f t="shared" si="0"/>
        <v>46.2</v>
      </c>
      <c r="G17">
        <v>1</v>
      </c>
    </row>
    <row r="18" spans="1:7">
      <c r="A18" s="63">
        <v>12</v>
      </c>
      <c r="B18" s="63" t="s">
        <v>407</v>
      </c>
      <c r="C18" s="63" t="s">
        <v>408</v>
      </c>
      <c r="D18" s="63">
        <v>128</v>
      </c>
      <c r="E18" s="63">
        <v>21</v>
      </c>
      <c r="F18" s="63">
        <f t="shared" si="0"/>
        <v>46.2</v>
      </c>
      <c r="G18">
        <v>1</v>
      </c>
    </row>
    <row r="19" spans="1:7">
      <c r="A19" s="63">
        <v>12</v>
      </c>
      <c r="B19" s="63" t="s">
        <v>409</v>
      </c>
      <c r="C19" s="63" t="s">
        <v>410</v>
      </c>
      <c r="D19" s="63">
        <v>103</v>
      </c>
      <c r="E19" s="63">
        <v>21</v>
      </c>
      <c r="F19" s="63">
        <f t="shared" si="0"/>
        <v>46.2</v>
      </c>
      <c r="G19">
        <v>1</v>
      </c>
    </row>
    <row r="20" spans="1:7">
      <c r="A20" s="63">
        <v>13</v>
      </c>
      <c r="B20" s="63" t="s">
        <v>411</v>
      </c>
      <c r="C20" s="63" t="s">
        <v>412</v>
      </c>
      <c r="D20" s="63">
        <v>450</v>
      </c>
      <c r="E20" s="63">
        <v>19.55</v>
      </c>
      <c r="F20" s="63">
        <f t="shared" si="0"/>
        <v>43.01</v>
      </c>
      <c r="G20">
        <v>1</v>
      </c>
    </row>
  </sheetData>
  <autoFilter ref="A1:G20">
    <extLst/>
  </autoFilter>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H18"/>
  <sheetViews>
    <sheetView workbookViewId="0">
      <pane xSplit="1" ySplit="1" topLeftCell="B2" activePane="bottomRight" state="frozen"/>
      <selection/>
      <selection pane="topRight"/>
      <selection pane="bottomLeft"/>
      <selection pane="bottomRight" activeCell="H21" sqref="H21"/>
    </sheetView>
  </sheetViews>
  <sheetFormatPr defaultColWidth="9" defaultRowHeight="13.5" outlineLevelCol="7"/>
  <cols>
    <col min="1" max="1" width="3.875" customWidth="1"/>
    <col min="2" max="2" width="19.375" customWidth="1"/>
  </cols>
  <sheetData>
    <row r="1" spans="1:6">
      <c r="A1" s="62" t="s">
        <v>0</v>
      </c>
      <c r="B1" s="62" t="s">
        <v>1</v>
      </c>
      <c r="C1" s="62" t="s">
        <v>3</v>
      </c>
      <c r="D1" s="62" t="s">
        <v>4</v>
      </c>
      <c r="E1" s="62" t="s">
        <v>5</v>
      </c>
      <c r="F1" t="s">
        <v>6</v>
      </c>
    </row>
    <row r="2" spans="1:8">
      <c r="A2" s="79" t="s">
        <v>413</v>
      </c>
      <c r="B2" s="82" t="s">
        <v>414</v>
      </c>
      <c r="C2" s="79">
        <v>62</v>
      </c>
      <c r="D2" s="79">
        <v>21.9</v>
      </c>
      <c r="E2" s="63">
        <f t="shared" ref="E2:E18" si="0">D2*2.2</f>
        <v>48.18</v>
      </c>
      <c r="F2">
        <v>1</v>
      </c>
      <c r="H2" t="s">
        <v>415</v>
      </c>
    </row>
    <row r="3" spans="1:8">
      <c r="A3" s="79" t="s">
        <v>413</v>
      </c>
      <c r="B3" s="79" t="s">
        <v>416</v>
      </c>
      <c r="C3" s="79">
        <v>62</v>
      </c>
      <c r="D3" s="79">
        <v>21.9</v>
      </c>
      <c r="E3" s="63">
        <f t="shared" si="0"/>
        <v>48.18</v>
      </c>
      <c r="F3">
        <v>1</v>
      </c>
      <c r="H3" t="s">
        <v>415</v>
      </c>
    </row>
    <row r="4" spans="1:8">
      <c r="A4" s="83">
        <v>3</v>
      </c>
      <c r="B4" s="83" t="s">
        <v>198</v>
      </c>
      <c r="C4" s="83">
        <v>24</v>
      </c>
      <c r="D4" s="83">
        <v>21.8</v>
      </c>
      <c r="E4" s="63">
        <f t="shared" si="0"/>
        <v>47.96</v>
      </c>
      <c r="F4">
        <v>1</v>
      </c>
      <c r="H4" t="s">
        <v>154</v>
      </c>
    </row>
    <row r="5" spans="1:8">
      <c r="A5" s="83">
        <v>3</v>
      </c>
      <c r="B5" s="83" t="s">
        <v>149</v>
      </c>
      <c r="C5" s="83">
        <v>110</v>
      </c>
      <c r="D5" s="83">
        <v>21.8</v>
      </c>
      <c r="E5" s="63">
        <f t="shared" si="0"/>
        <v>47.96</v>
      </c>
      <c r="F5">
        <v>1</v>
      </c>
      <c r="H5" t="s">
        <v>154</v>
      </c>
    </row>
    <row r="6" s="39" customFormat="1" spans="1:8">
      <c r="A6" s="83">
        <v>13</v>
      </c>
      <c r="B6" s="83" t="s">
        <v>200</v>
      </c>
      <c r="C6" s="83">
        <v>24</v>
      </c>
      <c r="D6" s="83">
        <v>21.8</v>
      </c>
      <c r="E6" s="63">
        <f t="shared" si="0"/>
        <v>47.96</v>
      </c>
      <c r="F6">
        <v>1</v>
      </c>
      <c r="H6" t="s">
        <v>154</v>
      </c>
    </row>
    <row r="7" spans="1:8">
      <c r="A7" s="83">
        <v>13</v>
      </c>
      <c r="B7" s="83" t="s">
        <v>53</v>
      </c>
      <c r="C7" s="83">
        <v>112</v>
      </c>
      <c r="D7" s="83">
        <v>21.8</v>
      </c>
      <c r="E7" s="63">
        <f t="shared" si="0"/>
        <v>47.96</v>
      </c>
      <c r="F7">
        <v>1</v>
      </c>
      <c r="H7" t="s">
        <v>154</v>
      </c>
    </row>
    <row r="8" spans="1:8">
      <c r="A8" s="83">
        <v>14</v>
      </c>
      <c r="B8" s="83" t="s">
        <v>57</v>
      </c>
      <c r="C8" s="83">
        <v>28</v>
      </c>
      <c r="D8" s="83">
        <v>21.75</v>
      </c>
      <c r="E8" s="63">
        <f t="shared" si="0"/>
        <v>47.85</v>
      </c>
      <c r="F8">
        <v>1</v>
      </c>
      <c r="H8" t="s">
        <v>154</v>
      </c>
    </row>
    <row r="9" spans="1:8">
      <c r="A9" s="83">
        <v>14</v>
      </c>
      <c r="B9" s="83" t="s">
        <v>139</v>
      </c>
      <c r="C9" s="83">
        <v>70</v>
      </c>
      <c r="D9" s="83">
        <v>21.75</v>
      </c>
      <c r="E9" s="63">
        <f t="shared" si="0"/>
        <v>47.85</v>
      </c>
      <c r="F9">
        <v>1</v>
      </c>
      <c r="H9" t="s">
        <v>154</v>
      </c>
    </row>
    <row r="10" spans="1:8">
      <c r="A10" s="83">
        <v>16</v>
      </c>
      <c r="B10" s="83" t="s">
        <v>198</v>
      </c>
      <c r="C10" s="83">
        <v>31</v>
      </c>
      <c r="D10" s="83">
        <v>21</v>
      </c>
      <c r="E10" s="63">
        <f t="shared" si="0"/>
        <v>46.2</v>
      </c>
      <c r="F10">
        <v>1</v>
      </c>
      <c r="H10" t="s">
        <v>154</v>
      </c>
    </row>
    <row r="11" spans="1:8">
      <c r="A11" s="83">
        <v>16</v>
      </c>
      <c r="B11" s="83" t="s">
        <v>147</v>
      </c>
      <c r="C11" s="83">
        <v>29</v>
      </c>
      <c r="D11" s="83">
        <v>21</v>
      </c>
      <c r="E11" s="63">
        <f t="shared" si="0"/>
        <v>46.2</v>
      </c>
      <c r="F11">
        <v>1</v>
      </c>
      <c r="H11" t="s">
        <v>154</v>
      </c>
    </row>
    <row r="12" spans="1:8">
      <c r="A12" s="83">
        <v>16</v>
      </c>
      <c r="B12" s="83" t="s">
        <v>47</v>
      </c>
      <c r="C12" s="83">
        <v>46</v>
      </c>
      <c r="D12" s="83">
        <v>21</v>
      </c>
      <c r="E12" s="63">
        <f t="shared" si="0"/>
        <v>46.2</v>
      </c>
      <c r="F12">
        <v>1</v>
      </c>
      <c r="H12" t="s">
        <v>154</v>
      </c>
    </row>
    <row r="13" spans="1:8">
      <c r="A13" s="83">
        <v>16</v>
      </c>
      <c r="B13" s="83" t="s">
        <v>202</v>
      </c>
      <c r="C13" s="83">
        <v>4</v>
      </c>
      <c r="D13" s="83">
        <v>21</v>
      </c>
      <c r="E13" s="63">
        <f t="shared" si="0"/>
        <v>46.2</v>
      </c>
      <c r="F13">
        <v>1</v>
      </c>
      <c r="H13" t="s">
        <v>154</v>
      </c>
    </row>
    <row r="14" spans="1:8">
      <c r="A14" s="83">
        <v>17</v>
      </c>
      <c r="B14" s="83" t="s">
        <v>350</v>
      </c>
      <c r="C14" s="83">
        <v>11</v>
      </c>
      <c r="D14" s="83">
        <v>21.8</v>
      </c>
      <c r="E14" s="63">
        <f t="shared" si="0"/>
        <v>47.96</v>
      </c>
      <c r="F14">
        <v>1</v>
      </c>
      <c r="H14" t="s">
        <v>154</v>
      </c>
    </row>
    <row r="15" spans="1:8">
      <c r="A15" s="83">
        <v>17</v>
      </c>
      <c r="B15" s="83" t="s">
        <v>200</v>
      </c>
      <c r="C15" s="83">
        <v>8</v>
      </c>
      <c r="D15" s="83">
        <v>21.8</v>
      </c>
      <c r="E15" s="63">
        <f t="shared" si="0"/>
        <v>47.96</v>
      </c>
      <c r="F15">
        <v>1</v>
      </c>
      <c r="H15" t="s">
        <v>154</v>
      </c>
    </row>
    <row r="16" spans="1:8">
      <c r="A16" s="83">
        <v>17</v>
      </c>
      <c r="B16" s="83" t="s">
        <v>348</v>
      </c>
      <c r="C16" s="83">
        <v>110</v>
      </c>
      <c r="D16" s="83">
        <v>21.8</v>
      </c>
      <c r="E16" s="63">
        <f t="shared" si="0"/>
        <v>47.96</v>
      </c>
      <c r="F16">
        <v>1</v>
      </c>
      <c r="H16" t="s">
        <v>154</v>
      </c>
    </row>
    <row r="17" spans="1:8">
      <c r="A17" s="83">
        <v>18</v>
      </c>
      <c r="B17" s="83" t="s">
        <v>156</v>
      </c>
      <c r="C17" s="83">
        <v>95</v>
      </c>
      <c r="D17" s="83">
        <v>21.3</v>
      </c>
      <c r="E17" s="63">
        <f t="shared" si="0"/>
        <v>46.86</v>
      </c>
      <c r="F17">
        <v>1</v>
      </c>
      <c r="H17" t="s">
        <v>154</v>
      </c>
    </row>
    <row r="18" spans="1:8">
      <c r="A18" s="83">
        <v>20</v>
      </c>
      <c r="B18" s="83" t="s">
        <v>417</v>
      </c>
      <c r="C18" s="83">
        <v>150</v>
      </c>
      <c r="D18" s="83">
        <v>21.6</v>
      </c>
      <c r="E18" s="63">
        <f t="shared" si="0"/>
        <v>47.52</v>
      </c>
      <c r="F18">
        <v>1</v>
      </c>
      <c r="H18" t="s">
        <v>154</v>
      </c>
    </row>
  </sheetData>
  <autoFilter ref="A1:F18">
    <extLst/>
  </autoFilter>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F12"/>
  <sheetViews>
    <sheetView workbookViewId="0">
      <pane xSplit="1" ySplit="1" topLeftCell="B2" activePane="bottomRight" state="frozen"/>
      <selection/>
      <selection pane="topRight"/>
      <selection pane="bottomLeft"/>
      <selection pane="bottomRight" activeCell="C42" sqref="C42"/>
    </sheetView>
  </sheetViews>
  <sheetFormatPr defaultColWidth="9" defaultRowHeight="13.5" outlineLevelCol="5"/>
  <cols>
    <col min="1" max="1" width="3.875" customWidth="1"/>
    <col min="2" max="2" width="19.375" customWidth="1"/>
  </cols>
  <sheetData>
    <row r="1" spans="1:6">
      <c r="A1" s="62" t="s">
        <v>0</v>
      </c>
      <c r="B1" s="62" t="s">
        <v>1</v>
      </c>
      <c r="C1" s="62" t="s">
        <v>3</v>
      </c>
      <c r="D1" s="62" t="s">
        <v>4</v>
      </c>
      <c r="E1" s="62" t="s">
        <v>5</v>
      </c>
      <c r="F1" t="s">
        <v>6</v>
      </c>
    </row>
    <row r="2" spans="1:6">
      <c r="A2" s="71">
        <v>2</v>
      </c>
      <c r="B2" s="71" t="s">
        <v>147</v>
      </c>
      <c r="C2" s="71">
        <v>136</v>
      </c>
      <c r="D2" s="81">
        <v>21.85</v>
      </c>
      <c r="E2" s="63">
        <f t="shared" ref="E2:E12" si="0">D2*2.2</f>
        <v>48.07</v>
      </c>
      <c r="F2">
        <v>1</v>
      </c>
    </row>
    <row r="3" spans="1:6">
      <c r="A3" s="71">
        <v>4</v>
      </c>
      <c r="B3" s="71" t="s">
        <v>155</v>
      </c>
      <c r="C3" s="71">
        <v>96</v>
      </c>
      <c r="D3" s="81">
        <v>20.75</v>
      </c>
      <c r="E3" s="63">
        <f t="shared" si="0"/>
        <v>45.65</v>
      </c>
      <c r="F3">
        <v>1</v>
      </c>
    </row>
    <row r="4" ht="24" spans="1:6">
      <c r="A4" s="71">
        <v>4</v>
      </c>
      <c r="B4" s="71" t="s">
        <v>418</v>
      </c>
      <c r="C4" s="71">
        <v>33</v>
      </c>
      <c r="D4" s="81">
        <v>20.75</v>
      </c>
      <c r="E4" s="63">
        <f t="shared" si="0"/>
        <v>45.65</v>
      </c>
      <c r="F4">
        <v>1</v>
      </c>
    </row>
    <row r="5" spans="1:6">
      <c r="A5" s="71">
        <v>8</v>
      </c>
      <c r="B5" s="71" t="s">
        <v>202</v>
      </c>
      <c r="C5" s="71">
        <v>107</v>
      </c>
      <c r="D5" s="81">
        <v>21.8</v>
      </c>
      <c r="E5" s="63">
        <f t="shared" si="0"/>
        <v>47.96</v>
      </c>
      <c r="F5">
        <v>1</v>
      </c>
    </row>
    <row r="6" s="39" customFormat="1" spans="1:6">
      <c r="A6" s="71">
        <v>9</v>
      </c>
      <c r="B6" s="71" t="s">
        <v>417</v>
      </c>
      <c r="C6" s="71">
        <v>14</v>
      </c>
      <c r="D6" s="81">
        <v>21.75</v>
      </c>
      <c r="E6" s="63">
        <f t="shared" si="0"/>
        <v>47.85</v>
      </c>
      <c r="F6">
        <v>1</v>
      </c>
    </row>
    <row r="7" spans="1:6">
      <c r="A7" s="71">
        <v>9</v>
      </c>
      <c r="B7" s="71" t="s">
        <v>374</v>
      </c>
      <c r="C7" s="71">
        <v>100</v>
      </c>
      <c r="D7" s="81">
        <v>21.75</v>
      </c>
      <c r="E7" s="63">
        <f t="shared" si="0"/>
        <v>47.85</v>
      </c>
      <c r="F7">
        <v>1</v>
      </c>
    </row>
    <row r="8" spans="1:6">
      <c r="A8" s="71">
        <v>10</v>
      </c>
      <c r="B8" s="71" t="s">
        <v>47</v>
      </c>
      <c r="C8" s="71">
        <v>120</v>
      </c>
      <c r="D8" s="81">
        <v>21.45</v>
      </c>
      <c r="E8" s="63">
        <f t="shared" si="0"/>
        <v>47.19</v>
      </c>
      <c r="F8">
        <v>1</v>
      </c>
    </row>
    <row r="9" spans="1:6">
      <c r="A9" s="71">
        <v>11</v>
      </c>
      <c r="B9" s="71" t="s">
        <v>57</v>
      </c>
      <c r="C9" s="71">
        <v>108</v>
      </c>
      <c r="D9" s="81">
        <v>21.85</v>
      </c>
      <c r="E9" s="63">
        <f t="shared" si="0"/>
        <v>48.07</v>
      </c>
      <c r="F9">
        <v>1</v>
      </c>
    </row>
    <row r="10" spans="1:6">
      <c r="A10" s="71">
        <v>12</v>
      </c>
      <c r="B10" s="71" t="s">
        <v>151</v>
      </c>
      <c r="C10" s="71">
        <v>150</v>
      </c>
      <c r="D10" s="81">
        <v>21.75</v>
      </c>
      <c r="E10" s="63">
        <f t="shared" si="0"/>
        <v>47.85</v>
      </c>
      <c r="F10">
        <v>1</v>
      </c>
    </row>
    <row r="11" spans="1:6">
      <c r="A11" s="71">
        <v>15</v>
      </c>
      <c r="B11" s="71" t="s">
        <v>57</v>
      </c>
      <c r="C11" s="71">
        <v>6</v>
      </c>
      <c r="D11" s="81">
        <v>20.65</v>
      </c>
      <c r="E11" s="63">
        <f t="shared" si="0"/>
        <v>45.43</v>
      </c>
      <c r="F11">
        <v>1</v>
      </c>
    </row>
    <row r="12" spans="1:6">
      <c r="A12" s="71">
        <v>15</v>
      </c>
      <c r="B12" s="71" t="s">
        <v>151</v>
      </c>
      <c r="C12" s="71">
        <v>133</v>
      </c>
      <c r="D12" s="81">
        <v>20.65</v>
      </c>
      <c r="E12" s="63">
        <f t="shared" si="0"/>
        <v>45.43</v>
      </c>
      <c r="F12">
        <v>1</v>
      </c>
    </row>
  </sheetData>
  <autoFilter ref="A1:F12">
    <extLst/>
  </autoFilter>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2"/>
  <dimension ref="A1:F7"/>
  <sheetViews>
    <sheetView workbookViewId="0">
      <pane xSplit="1" ySplit="1" topLeftCell="B2" activePane="bottomRight" state="frozen"/>
      <selection/>
      <selection pane="topRight"/>
      <selection pane="bottomLeft"/>
      <selection pane="bottomRight" activeCell="C41" sqref="C41"/>
    </sheetView>
  </sheetViews>
  <sheetFormatPr defaultColWidth="9" defaultRowHeight="13.5" outlineLevelRow="6" outlineLevelCol="5"/>
  <cols>
    <col min="1" max="1" width="3.875" customWidth="1"/>
    <col min="2" max="2" width="19.375" customWidth="1"/>
  </cols>
  <sheetData>
    <row r="1" spans="1:6">
      <c r="A1" s="62" t="s">
        <v>0</v>
      </c>
      <c r="B1" s="62" t="s">
        <v>1</v>
      </c>
      <c r="C1" s="62" t="s">
        <v>3</v>
      </c>
      <c r="D1" s="62" t="s">
        <v>4</v>
      </c>
      <c r="E1" s="62" t="s">
        <v>5</v>
      </c>
      <c r="F1" t="s">
        <v>6</v>
      </c>
    </row>
    <row r="2" spans="1:6">
      <c r="A2" s="80">
        <v>2</v>
      </c>
      <c r="B2" s="80" t="s">
        <v>419</v>
      </c>
      <c r="C2" s="80">
        <v>180</v>
      </c>
      <c r="D2" s="80">
        <v>18</v>
      </c>
      <c r="E2" s="63">
        <f t="shared" ref="E2:E10" si="0">D2*2.2</f>
        <v>39.6</v>
      </c>
      <c r="F2">
        <v>1</v>
      </c>
    </row>
    <row r="3" spans="1:6">
      <c r="A3" s="80">
        <v>4</v>
      </c>
      <c r="B3" s="80" t="s">
        <v>420</v>
      </c>
      <c r="C3" s="80">
        <v>200</v>
      </c>
      <c r="D3" s="80">
        <v>18.1</v>
      </c>
      <c r="E3" s="63">
        <f t="shared" si="0"/>
        <v>39.82</v>
      </c>
      <c r="F3">
        <v>1</v>
      </c>
    </row>
    <row r="4" spans="1:6">
      <c r="A4" s="80">
        <v>10</v>
      </c>
      <c r="B4" s="80" t="s">
        <v>377</v>
      </c>
      <c r="C4" s="80">
        <v>68</v>
      </c>
      <c r="D4" s="80">
        <v>18.5</v>
      </c>
      <c r="E4" s="63">
        <f t="shared" si="0"/>
        <v>40.7</v>
      </c>
      <c r="F4">
        <v>1</v>
      </c>
    </row>
    <row r="5" spans="1:6">
      <c r="A5" s="80">
        <v>10</v>
      </c>
      <c r="B5" s="80" t="s">
        <v>379</v>
      </c>
      <c r="C5" s="80">
        <v>120</v>
      </c>
      <c r="D5" s="80">
        <v>18.5</v>
      </c>
      <c r="E5" s="63">
        <f t="shared" si="0"/>
        <v>40.7</v>
      </c>
      <c r="F5">
        <v>1</v>
      </c>
    </row>
    <row r="6" s="39" customFormat="1" spans="1:6">
      <c r="A6" s="80">
        <v>10</v>
      </c>
      <c r="B6" s="80" t="s">
        <v>421</v>
      </c>
      <c r="C6" s="80">
        <v>20</v>
      </c>
      <c r="D6" s="80">
        <v>18.5</v>
      </c>
      <c r="E6" s="63">
        <f t="shared" si="0"/>
        <v>40.7</v>
      </c>
      <c r="F6">
        <v>1</v>
      </c>
    </row>
    <row r="7" spans="1:6">
      <c r="A7" s="80">
        <v>18</v>
      </c>
      <c r="B7" s="80" t="s">
        <v>422</v>
      </c>
      <c r="C7" s="80">
        <v>333</v>
      </c>
      <c r="D7" s="80">
        <v>21.85</v>
      </c>
      <c r="E7" s="63">
        <f t="shared" si="0"/>
        <v>48.07</v>
      </c>
      <c r="F7">
        <v>1</v>
      </c>
    </row>
  </sheetData>
  <autoFilter ref="A1:F7">
    <extLst/>
  </autoFilter>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0"/>
  <dimension ref="A1:F10"/>
  <sheetViews>
    <sheetView workbookViewId="0">
      <pane xSplit="1" ySplit="1" topLeftCell="B2" activePane="bottomRight" state="frozen"/>
      <selection/>
      <selection pane="topRight"/>
      <selection pane="bottomLeft"/>
      <selection pane="bottomRight" activeCell="D20" sqref="D20"/>
    </sheetView>
  </sheetViews>
  <sheetFormatPr defaultColWidth="9" defaultRowHeight="13.5" outlineLevelCol="5"/>
  <cols>
    <col min="1" max="1" width="3.875" customWidth="1"/>
    <col min="2" max="2" width="19.375" customWidth="1"/>
  </cols>
  <sheetData>
    <row r="1" spans="1:6">
      <c r="A1" s="62" t="s">
        <v>0</v>
      </c>
      <c r="B1" s="62" t="s">
        <v>1</v>
      </c>
      <c r="C1" s="62" t="s">
        <v>3</v>
      </c>
      <c r="D1" s="62" t="s">
        <v>4</v>
      </c>
      <c r="E1" s="62" t="s">
        <v>5</v>
      </c>
      <c r="F1" t="s">
        <v>6</v>
      </c>
    </row>
    <row r="2" spans="1:6">
      <c r="A2" s="79">
        <v>6</v>
      </c>
      <c r="B2" s="79" t="s">
        <v>336</v>
      </c>
      <c r="C2" s="79">
        <v>87</v>
      </c>
      <c r="D2" s="79">
        <v>18.4</v>
      </c>
      <c r="E2" s="63">
        <f t="shared" ref="E2:E10" si="0">D2*2.2</f>
        <v>40.48</v>
      </c>
      <c r="F2">
        <v>1</v>
      </c>
    </row>
    <row r="3" spans="1:6">
      <c r="A3" s="79">
        <v>6</v>
      </c>
      <c r="B3" s="79" t="s">
        <v>342</v>
      </c>
      <c r="C3" s="79">
        <v>100</v>
      </c>
      <c r="D3" s="79">
        <v>18.4</v>
      </c>
      <c r="E3" s="63">
        <f t="shared" si="0"/>
        <v>40.48</v>
      </c>
      <c r="F3">
        <v>1</v>
      </c>
    </row>
    <row r="4" spans="1:6">
      <c r="A4" s="79">
        <v>7</v>
      </c>
      <c r="B4" s="79" t="s">
        <v>342</v>
      </c>
      <c r="C4" s="79">
        <v>189</v>
      </c>
      <c r="D4" s="79">
        <v>21.8</v>
      </c>
      <c r="E4" s="63">
        <f t="shared" si="0"/>
        <v>47.96</v>
      </c>
      <c r="F4">
        <v>1</v>
      </c>
    </row>
    <row r="5" spans="1:6">
      <c r="A5" s="79">
        <v>7</v>
      </c>
      <c r="B5" s="79" t="s">
        <v>334</v>
      </c>
      <c r="C5" s="79">
        <v>20</v>
      </c>
      <c r="D5" s="79">
        <v>21.8</v>
      </c>
      <c r="E5" s="63">
        <f t="shared" si="0"/>
        <v>47.96</v>
      </c>
      <c r="F5">
        <v>1</v>
      </c>
    </row>
    <row r="6" s="39" customFormat="1" spans="1:6">
      <c r="A6" s="79">
        <v>8</v>
      </c>
      <c r="B6" s="79" t="s">
        <v>336</v>
      </c>
      <c r="C6" s="79">
        <v>200</v>
      </c>
      <c r="D6" s="79">
        <v>21.8</v>
      </c>
      <c r="E6" s="63">
        <f t="shared" si="0"/>
        <v>47.96</v>
      </c>
      <c r="F6">
        <v>1</v>
      </c>
    </row>
    <row r="7" spans="1:6">
      <c r="A7" s="79">
        <v>8</v>
      </c>
      <c r="B7" s="79" t="s">
        <v>423</v>
      </c>
      <c r="C7" s="79">
        <v>21</v>
      </c>
      <c r="D7" s="79">
        <v>21.8</v>
      </c>
      <c r="E7" s="63">
        <f t="shared" si="0"/>
        <v>47.96</v>
      </c>
      <c r="F7">
        <v>1</v>
      </c>
    </row>
    <row r="8" spans="1:6">
      <c r="A8" s="79">
        <v>9</v>
      </c>
      <c r="B8" s="79" t="s">
        <v>332</v>
      </c>
      <c r="C8" s="79">
        <v>60</v>
      </c>
      <c r="D8" s="79">
        <v>21.9</v>
      </c>
      <c r="E8" s="63">
        <f t="shared" si="0"/>
        <v>48.18</v>
      </c>
      <c r="F8">
        <v>1</v>
      </c>
    </row>
    <row r="9" spans="1:6">
      <c r="A9" s="79">
        <v>9</v>
      </c>
      <c r="B9" s="79" t="s">
        <v>340</v>
      </c>
      <c r="C9" s="79">
        <v>149</v>
      </c>
      <c r="D9" s="79">
        <v>21.9</v>
      </c>
      <c r="E9" s="63">
        <f t="shared" si="0"/>
        <v>48.18</v>
      </c>
      <c r="F9">
        <v>1</v>
      </c>
    </row>
    <row r="10" spans="1:6">
      <c r="A10" s="79">
        <v>9</v>
      </c>
      <c r="B10" s="79" t="s">
        <v>423</v>
      </c>
      <c r="C10" s="79">
        <v>11</v>
      </c>
      <c r="D10" s="79">
        <v>21.9</v>
      </c>
      <c r="E10" s="63">
        <f t="shared" si="0"/>
        <v>48.18</v>
      </c>
      <c r="F10">
        <v>1</v>
      </c>
    </row>
  </sheetData>
  <autoFilter ref="A1:F10">
    <extLst/>
  </autoFilter>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13"/>
  <dimension ref="A1:F6"/>
  <sheetViews>
    <sheetView workbookViewId="0">
      <pane xSplit="1" ySplit="1" topLeftCell="B2" activePane="bottomRight" state="frozen"/>
      <selection/>
      <selection pane="topRight"/>
      <selection pane="bottomLeft"/>
      <selection pane="bottomRight" activeCell="D6" sqref="D6"/>
    </sheetView>
  </sheetViews>
  <sheetFormatPr defaultColWidth="9" defaultRowHeight="13.5" outlineLevelRow="5" outlineLevelCol="5"/>
  <cols>
    <col min="1" max="1" width="3.875" customWidth="1"/>
    <col min="2" max="2" width="19.375" customWidth="1"/>
  </cols>
  <sheetData>
    <row r="1" spans="1:6">
      <c r="A1" s="62" t="s">
        <v>0</v>
      </c>
      <c r="B1" s="62" t="s">
        <v>1</v>
      </c>
      <c r="C1" s="62" t="s">
        <v>3</v>
      </c>
      <c r="D1" s="62" t="s">
        <v>4</v>
      </c>
      <c r="E1" s="62" t="s">
        <v>5</v>
      </c>
      <c r="F1" t="s">
        <v>6</v>
      </c>
    </row>
    <row r="2" spans="1:6">
      <c r="A2" s="78">
        <v>13</v>
      </c>
      <c r="B2" s="78" t="s">
        <v>424</v>
      </c>
      <c r="C2" s="78">
        <v>75</v>
      </c>
      <c r="D2" s="78">
        <v>19.55</v>
      </c>
      <c r="E2" s="63">
        <f t="shared" ref="E2:E6" si="0">D2*2.2</f>
        <v>43.01</v>
      </c>
      <c r="F2">
        <v>1</v>
      </c>
    </row>
    <row r="3" spans="1:6">
      <c r="A3" s="78">
        <v>13</v>
      </c>
      <c r="B3" s="78" t="s">
        <v>377</v>
      </c>
      <c r="C3" s="78">
        <v>120</v>
      </c>
      <c r="D3" s="78">
        <v>19.55</v>
      </c>
      <c r="E3" s="63">
        <f t="shared" si="0"/>
        <v>43.01</v>
      </c>
      <c r="F3">
        <v>1</v>
      </c>
    </row>
    <row r="4" spans="1:6">
      <c r="A4" s="78">
        <v>14</v>
      </c>
      <c r="B4" s="78" t="s">
        <v>59</v>
      </c>
      <c r="C4" s="78">
        <v>400</v>
      </c>
      <c r="D4" s="78">
        <v>20</v>
      </c>
      <c r="E4" s="63">
        <f t="shared" si="0"/>
        <v>44</v>
      </c>
      <c r="F4">
        <v>1</v>
      </c>
    </row>
    <row r="5" spans="1:6">
      <c r="A5" s="78">
        <v>16</v>
      </c>
      <c r="B5" s="78" t="s">
        <v>425</v>
      </c>
      <c r="C5" s="78">
        <v>255</v>
      </c>
      <c r="D5" s="78">
        <v>18.85</v>
      </c>
      <c r="E5" s="63">
        <f t="shared" si="0"/>
        <v>41.47</v>
      </c>
      <c r="F5">
        <v>1</v>
      </c>
    </row>
    <row r="6" s="39" customFormat="1" spans="1:6">
      <c r="A6" s="78">
        <v>16</v>
      </c>
      <c r="B6" s="78" t="s">
        <v>422</v>
      </c>
      <c r="C6" s="78">
        <v>66</v>
      </c>
      <c r="D6" s="78">
        <v>18.85</v>
      </c>
      <c r="E6" s="63">
        <f t="shared" si="0"/>
        <v>41.47</v>
      </c>
      <c r="F6">
        <v>1</v>
      </c>
    </row>
  </sheetData>
  <autoFilter ref="A1:F6">
    <extLst/>
  </autoFilter>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14"/>
  <dimension ref="A1:F19"/>
  <sheetViews>
    <sheetView workbookViewId="0">
      <pane xSplit="1" ySplit="1" topLeftCell="B2" activePane="bottomRight" state="frozen"/>
      <selection/>
      <selection pane="topRight"/>
      <selection pane="bottomLeft"/>
      <selection pane="bottomRight" activeCell="F11" sqref="F11"/>
    </sheetView>
  </sheetViews>
  <sheetFormatPr defaultColWidth="9" defaultRowHeight="13.5" outlineLevelCol="5"/>
  <cols>
    <col min="1" max="1" width="3.875" customWidth="1"/>
    <col min="2" max="2" width="19.375" customWidth="1"/>
  </cols>
  <sheetData>
    <row r="1" spans="1:6">
      <c r="A1" s="62" t="s">
        <v>0</v>
      </c>
      <c r="B1" s="62" t="s">
        <v>1</v>
      </c>
      <c r="C1" s="62" t="s">
        <v>3</v>
      </c>
      <c r="D1" s="62" t="s">
        <v>4</v>
      </c>
      <c r="E1" s="62" t="s">
        <v>5</v>
      </c>
      <c r="F1" t="s">
        <v>6</v>
      </c>
    </row>
    <row r="2" spans="1:6">
      <c r="A2" s="72">
        <v>2</v>
      </c>
      <c r="B2" s="72" t="s">
        <v>49</v>
      </c>
      <c r="C2" s="72">
        <v>180</v>
      </c>
      <c r="D2" s="73">
        <v>18.2</v>
      </c>
      <c r="E2" s="63">
        <f t="shared" ref="E2:E19" si="0">D2*2.2</f>
        <v>40.04</v>
      </c>
      <c r="F2">
        <v>1</v>
      </c>
    </row>
    <row r="3" spans="1:6">
      <c r="A3" s="74">
        <v>8</v>
      </c>
      <c r="B3" s="74" t="s">
        <v>354</v>
      </c>
      <c r="C3" s="74">
        <v>103</v>
      </c>
      <c r="D3" s="75">
        <v>21</v>
      </c>
      <c r="E3" s="63">
        <f t="shared" si="0"/>
        <v>46.2</v>
      </c>
      <c r="F3">
        <v>1</v>
      </c>
    </row>
    <row r="4" spans="1:6">
      <c r="A4" s="72">
        <v>8</v>
      </c>
      <c r="B4" s="72" t="s">
        <v>350</v>
      </c>
      <c r="C4" s="72">
        <v>45</v>
      </c>
      <c r="D4" s="73">
        <v>21</v>
      </c>
      <c r="E4" s="63">
        <f t="shared" si="0"/>
        <v>46.2</v>
      </c>
      <c r="F4">
        <v>1</v>
      </c>
    </row>
    <row r="5" spans="1:6">
      <c r="A5" s="74">
        <v>13</v>
      </c>
      <c r="B5" s="74" t="s">
        <v>346</v>
      </c>
      <c r="C5" s="74">
        <v>210</v>
      </c>
      <c r="D5" s="75">
        <v>19.3</v>
      </c>
      <c r="E5" s="63">
        <f t="shared" si="0"/>
        <v>42.46</v>
      </c>
      <c r="F5">
        <v>1</v>
      </c>
    </row>
    <row r="6" s="39" customFormat="1" spans="1:6">
      <c r="A6" s="72">
        <v>11</v>
      </c>
      <c r="B6" s="71" t="s">
        <v>49</v>
      </c>
      <c r="C6" s="72">
        <v>200</v>
      </c>
      <c r="D6" s="72">
        <v>20.15</v>
      </c>
      <c r="E6" s="63">
        <f t="shared" si="0"/>
        <v>44.33</v>
      </c>
      <c r="F6">
        <v>1</v>
      </c>
    </row>
    <row r="7" s="39" customFormat="1" spans="1:6">
      <c r="A7" s="74">
        <v>12</v>
      </c>
      <c r="B7" s="71" t="s">
        <v>49</v>
      </c>
      <c r="C7" s="74">
        <v>79</v>
      </c>
      <c r="D7" s="74">
        <v>18.9</v>
      </c>
      <c r="E7" s="63">
        <f t="shared" si="0"/>
        <v>41.58</v>
      </c>
      <c r="F7">
        <v>1</v>
      </c>
    </row>
    <row r="8" s="39" customFormat="1" spans="1:6">
      <c r="A8" s="72">
        <v>12</v>
      </c>
      <c r="B8" s="71" t="s">
        <v>338</v>
      </c>
      <c r="C8" s="72">
        <v>100</v>
      </c>
      <c r="D8" s="72">
        <v>18.9</v>
      </c>
      <c r="E8" s="63">
        <f t="shared" si="0"/>
        <v>41.58</v>
      </c>
      <c r="F8">
        <v>1</v>
      </c>
    </row>
    <row r="9" s="39" customFormat="1" spans="1:6">
      <c r="A9" s="74" t="s">
        <v>426</v>
      </c>
      <c r="B9" s="71" t="s">
        <v>334</v>
      </c>
      <c r="C9" s="74">
        <v>60</v>
      </c>
      <c r="D9" s="74">
        <v>18.9</v>
      </c>
      <c r="E9" s="63">
        <f t="shared" si="0"/>
        <v>41.58</v>
      </c>
      <c r="F9">
        <v>1</v>
      </c>
    </row>
    <row r="10" s="39" customFormat="1" spans="1:6">
      <c r="A10" s="72" t="s">
        <v>426</v>
      </c>
      <c r="B10" s="71" t="s">
        <v>49</v>
      </c>
      <c r="C10" s="72">
        <v>120</v>
      </c>
      <c r="D10" s="72">
        <v>18.9</v>
      </c>
      <c r="E10" s="63">
        <f t="shared" si="0"/>
        <v>41.58</v>
      </c>
      <c r="F10">
        <v>1</v>
      </c>
    </row>
    <row r="11" s="39" customFormat="1" spans="1:6">
      <c r="A11" s="74">
        <v>14</v>
      </c>
      <c r="B11" s="71" t="s">
        <v>338</v>
      </c>
      <c r="C11" s="74">
        <v>180</v>
      </c>
      <c r="D11" s="74">
        <v>19.7</v>
      </c>
      <c r="E11" s="63">
        <f t="shared" si="0"/>
        <v>43.34</v>
      </c>
      <c r="F11">
        <v>1</v>
      </c>
    </row>
    <row r="12" spans="1:6">
      <c r="A12" s="72">
        <v>15</v>
      </c>
      <c r="B12" s="71" t="s">
        <v>364</v>
      </c>
      <c r="C12" s="72">
        <v>80</v>
      </c>
      <c r="D12" s="72">
        <v>20.35</v>
      </c>
      <c r="E12" s="63">
        <f t="shared" si="0"/>
        <v>44.77</v>
      </c>
      <c r="F12">
        <v>1</v>
      </c>
    </row>
    <row r="13" spans="1:6">
      <c r="A13" s="74">
        <v>15</v>
      </c>
      <c r="B13" s="71" t="s">
        <v>362</v>
      </c>
      <c r="C13" s="74">
        <v>80</v>
      </c>
      <c r="D13" s="74">
        <v>20.35</v>
      </c>
      <c r="E13" s="63">
        <f t="shared" si="0"/>
        <v>44.77</v>
      </c>
      <c r="F13">
        <v>1</v>
      </c>
    </row>
    <row r="14" spans="1:6">
      <c r="A14" s="72">
        <v>16</v>
      </c>
      <c r="B14" s="71" t="s">
        <v>346</v>
      </c>
      <c r="C14" s="72">
        <v>26</v>
      </c>
      <c r="D14" s="72">
        <v>21.4</v>
      </c>
      <c r="E14" s="63">
        <f t="shared" si="0"/>
        <v>47.08</v>
      </c>
      <c r="F14">
        <v>1</v>
      </c>
    </row>
    <row r="15" spans="1:6">
      <c r="A15" s="74">
        <v>16</v>
      </c>
      <c r="B15" s="71" t="s">
        <v>338</v>
      </c>
      <c r="C15" s="74">
        <v>108</v>
      </c>
      <c r="D15" s="74">
        <v>21.4</v>
      </c>
      <c r="E15" s="63">
        <f t="shared" si="0"/>
        <v>47.08</v>
      </c>
      <c r="F15">
        <v>1</v>
      </c>
    </row>
    <row r="16" spans="1:6">
      <c r="A16" s="72">
        <v>16</v>
      </c>
      <c r="B16" s="71" t="s">
        <v>364</v>
      </c>
      <c r="C16" s="72">
        <v>60</v>
      </c>
      <c r="D16" s="72">
        <v>21.4</v>
      </c>
      <c r="E16" s="63">
        <f t="shared" si="0"/>
        <v>47.08</v>
      </c>
      <c r="F16">
        <v>1</v>
      </c>
    </row>
    <row r="17" spans="1:6">
      <c r="A17" s="74">
        <v>17</v>
      </c>
      <c r="B17" s="71" t="s">
        <v>362</v>
      </c>
      <c r="C17" s="74">
        <v>61</v>
      </c>
      <c r="D17" s="74">
        <v>19.2</v>
      </c>
      <c r="E17" s="63">
        <f t="shared" si="0"/>
        <v>42.24</v>
      </c>
      <c r="F17">
        <v>1</v>
      </c>
    </row>
    <row r="18" spans="1:6">
      <c r="A18" s="72">
        <v>17</v>
      </c>
      <c r="B18" s="71" t="s">
        <v>427</v>
      </c>
      <c r="C18" s="72">
        <v>98</v>
      </c>
      <c r="D18" s="72">
        <v>19.2</v>
      </c>
      <c r="E18" s="63">
        <f t="shared" si="0"/>
        <v>42.24</v>
      </c>
      <c r="F18">
        <v>1</v>
      </c>
    </row>
    <row r="19" spans="1:6">
      <c r="A19" s="74">
        <v>17</v>
      </c>
      <c r="B19" s="71" t="s">
        <v>354</v>
      </c>
      <c r="C19" s="74">
        <v>20</v>
      </c>
      <c r="D19" s="74">
        <v>19.2</v>
      </c>
      <c r="E19" s="63">
        <f t="shared" si="0"/>
        <v>42.24</v>
      </c>
      <c r="F19">
        <v>1</v>
      </c>
    </row>
  </sheetData>
  <autoFilter ref="A1:F19">
    <extLst/>
  </autoFilter>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15"/>
  <dimension ref="A1:F24"/>
  <sheetViews>
    <sheetView workbookViewId="0">
      <pane xSplit="1" ySplit="1" topLeftCell="B2" activePane="bottomRight" state="frozen"/>
      <selection/>
      <selection pane="topRight"/>
      <selection pane="bottomLeft"/>
      <selection pane="bottomRight" activeCell="D11" sqref="D11"/>
    </sheetView>
  </sheetViews>
  <sheetFormatPr defaultColWidth="9" defaultRowHeight="13.5" outlineLevelCol="5"/>
  <cols>
    <col min="1" max="1" width="3.875" customWidth="1"/>
    <col min="2" max="2" width="19.375" customWidth="1"/>
  </cols>
  <sheetData>
    <row r="1" spans="1:6">
      <c r="A1" s="62" t="s">
        <v>0</v>
      </c>
      <c r="B1" s="62" t="s">
        <v>1</v>
      </c>
      <c r="C1" s="62" t="s">
        <v>3</v>
      </c>
      <c r="D1" s="62" t="s">
        <v>4</v>
      </c>
      <c r="E1" s="62" t="s">
        <v>5</v>
      </c>
      <c r="F1" t="s">
        <v>6</v>
      </c>
    </row>
    <row r="2" spans="1:6">
      <c r="A2" s="76" t="s">
        <v>428</v>
      </c>
      <c r="B2" s="76" t="s">
        <v>429</v>
      </c>
      <c r="C2" s="76">
        <v>100</v>
      </c>
      <c r="D2" s="76">
        <v>21.75</v>
      </c>
      <c r="E2" s="63">
        <f t="shared" ref="E2:E18" si="0">D2*2.2</f>
        <v>47.85</v>
      </c>
      <c r="F2">
        <v>1</v>
      </c>
    </row>
    <row r="3" spans="1:6">
      <c r="A3" s="76" t="s">
        <v>428</v>
      </c>
      <c r="B3" s="76" t="s">
        <v>387</v>
      </c>
      <c r="C3" s="76">
        <v>100</v>
      </c>
      <c r="D3" s="76"/>
      <c r="E3" s="63">
        <f t="shared" si="0"/>
        <v>0</v>
      </c>
      <c r="F3">
        <v>1</v>
      </c>
    </row>
    <row r="4" spans="1:6">
      <c r="A4" s="76" t="s">
        <v>430</v>
      </c>
      <c r="B4" s="76" t="s">
        <v>387</v>
      </c>
      <c r="C4" s="76">
        <v>60</v>
      </c>
      <c r="D4" s="76">
        <v>20.2</v>
      </c>
      <c r="E4" s="63">
        <f t="shared" si="0"/>
        <v>44.44</v>
      </c>
      <c r="F4">
        <v>1</v>
      </c>
    </row>
    <row r="5" spans="1:6">
      <c r="A5" s="76" t="s">
        <v>430</v>
      </c>
      <c r="B5" s="76" t="s">
        <v>431</v>
      </c>
      <c r="C5" s="76">
        <v>100</v>
      </c>
      <c r="D5" s="76"/>
      <c r="E5" s="63">
        <f t="shared" si="0"/>
        <v>0</v>
      </c>
      <c r="F5">
        <v>1</v>
      </c>
    </row>
    <row r="6" spans="1:6">
      <c r="A6" s="76" t="s">
        <v>430</v>
      </c>
      <c r="B6" s="76" t="s">
        <v>420</v>
      </c>
      <c r="C6" s="76">
        <v>40</v>
      </c>
      <c r="D6" s="76"/>
      <c r="E6" s="63">
        <f t="shared" si="0"/>
        <v>0</v>
      </c>
      <c r="F6">
        <v>1</v>
      </c>
    </row>
    <row r="7" spans="1:6">
      <c r="A7" s="76" t="s">
        <v>430</v>
      </c>
      <c r="B7" s="76" t="s">
        <v>381</v>
      </c>
      <c r="C7" s="76">
        <v>5</v>
      </c>
      <c r="D7" s="76"/>
      <c r="E7" s="63">
        <f t="shared" si="0"/>
        <v>0</v>
      </c>
      <c r="F7">
        <v>1</v>
      </c>
    </row>
    <row r="8" spans="1:6">
      <c r="A8" s="76" t="s">
        <v>432</v>
      </c>
      <c r="B8" s="76" t="s">
        <v>433</v>
      </c>
      <c r="C8" s="76">
        <v>68</v>
      </c>
      <c r="D8" s="76">
        <v>20.7</v>
      </c>
      <c r="E8" s="63">
        <f t="shared" si="0"/>
        <v>45.54</v>
      </c>
      <c r="F8">
        <v>1</v>
      </c>
    </row>
    <row r="9" s="39" customFormat="1" spans="1:6">
      <c r="A9" s="76" t="s">
        <v>432</v>
      </c>
      <c r="B9" s="76" t="s">
        <v>377</v>
      </c>
      <c r="C9" s="76">
        <v>100</v>
      </c>
      <c r="D9" s="76"/>
      <c r="E9" s="63">
        <f t="shared" si="0"/>
        <v>0</v>
      </c>
      <c r="F9">
        <v>1</v>
      </c>
    </row>
    <row r="10" s="39" customFormat="1" spans="1:6">
      <c r="A10" s="76" t="s">
        <v>432</v>
      </c>
      <c r="B10" s="76" t="s">
        <v>434</v>
      </c>
      <c r="C10" s="76">
        <v>40</v>
      </c>
      <c r="D10" s="76"/>
      <c r="E10" s="63">
        <f t="shared" si="0"/>
        <v>0</v>
      </c>
      <c r="F10">
        <v>1</v>
      </c>
    </row>
    <row r="11" s="39" customFormat="1" spans="1:6">
      <c r="A11" s="76" t="s">
        <v>435</v>
      </c>
      <c r="B11" s="76" t="s">
        <v>424</v>
      </c>
      <c r="C11" s="76">
        <v>140</v>
      </c>
      <c r="D11" s="76">
        <v>20.6</v>
      </c>
      <c r="E11" s="63">
        <f t="shared" si="0"/>
        <v>45.32</v>
      </c>
      <c r="F11">
        <v>1</v>
      </c>
    </row>
    <row r="12" s="39" customFormat="1" spans="1:6">
      <c r="A12" s="76" t="s">
        <v>435</v>
      </c>
      <c r="B12" s="76" t="s">
        <v>377</v>
      </c>
      <c r="C12" s="76">
        <v>60</v>
      </c>
      <c r="D12" s="76"/>
      <c r="E12" s="63">
        <f t="shared" si="0"/>
        <v>0</v>
      </c>
      <c r="F12">
        <v>1</v>
      </c>
    </row>
    <row r="13" s="39" customFormat="1" spans="1:6">
      <c r="A13" s="76" t="s">
        <v>436</v>
      </c>
      <c r="B13" s="76" t="s">
        <v>421</v>
      </c>
      <c r="C13" s="76">
        <v>152</v>
      </c>
      <c r="D13" s="76">
        <v>19.6</v>
      </c>
      <c r="E13" s="63">
        <f t="shared" si="0"/>
        <v>43.12</v>
      </c>
      <c r="F13">
        <v>1</v>
      </c>
    </row>
    <row r="14" s="39" customFormat="1" spans="1:6">
      <c r="A14" s="76" t="s">
        <v>436</v>
      </c>
      <c r="B14" s="76" t="s">
        <v>433</v>
      </c>
      <c r="C14" s="76">
        <v>40</v>
      </c>
      <c r="D14" s="76"/>
      <c r="E14" s="63">
        <f t="shared" si="0"/>
        <v>0</v>
      </c>
      <c r="F14">
        <v>1</v>
      </c>
    </row>
    <row r="15" s="39" customFormat="1" spans="1:6">
      <c r="A15" s="76" t="s">
        <v>437</v>
      </c>
      <c r="B15" s="76" t="s">
        <v>379</v>
      </c>
      <c r="C15" s="76">
        <v>160</v>
      </c>
      <c r="D15" s="76">
        <v>18.3</v>
      </c>
      <c r="E15" s="63">
        <f t="shared" si="0"/>
        <v>40.26</v>
      </c>
      <c r="F15">
        <v>1</v>
      </c>
    </row>
    <row r="16" s="39" customFormat="1" spans="1:6">
      <c r="A16" s="76" t="s">
        <v>437</v>
      </c>
      <c r="B16" s="76" t="s">
        <v>433</v>
      </c>
      <c r="C16" s="76">
        <v>40</v>
      </c>
      <c r="D16" s="76"/>
      <c r="E16" s="63">
        <f t="shared" si="0"/>
        <v>0</v>
      </c>
      <c r="F16">
        <v>1</v>
      </c>
    </row>
    <row r="17" s="39" customFormat="1" spans="1:6">
      <c r="A17" s="76" t="s">
        <v>438</v>
      </c>
      <c r="B17" s="76" t="s">
        <v>419</v>
      </c>
      <c r="C17" s="76">
        <v>100</v>
      </c>
      <c r="D17" s="76">
        <v>17</v>
      </c>
      <c r="E17" s="63">
        <f t="shared" si="0"/>
        <v>37.4</v>
      </c>
      <c r="F17">
        <v>1</v>
      </c>
    </row>
    <row r="18" s="39" customFormat="1" spans="1:6">
      <c r="A18" s="76" t="s">
        <v>438</v>
      </c>
      <c r="B18" s="76" t="s">
        <v>424</v>
      </c>
      <c r="C18" s="76">
        <v>60</v>
      </c>
      <c r="D18" s="76"/>
      <c r="E18" s="63">
        <f t="shared" si="0"/>
        <v>0</v>
      </c>
      <c r="F18">
        <v>1</v>
      </c>
    </row>
    <row r="19" s="39" customFormat="1"/>
    <row r="20" s="39" customFormat="1"/>
    <row r="21" s="39" customFormat="1"/>
    <row r="22" s="39" customFormat="1"/>
    <row r="23" s="39" customFormat="1"/>
    <row r="24" s="39" customFormat="1"/>
  </sheetData>
  <autoFilter ref="A1:F18">
    <extLst/>
  </autoFilter>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14"/>
  <dimension ref="A1:F24"/>
  <sheetViews>
    <sheetView workbookViewId="0">
      <pane xSplit="1" ySplit="1" topLeftCell="B2" activePane="bottomRight" state="frozen"/>
      <selection/>
      <selection pane="topRight"/>
      <selection pane="bottomLeft"/>
      <selection pane="bottomRight" activeCell="D6" sqref="D6"/>
    </sheetView>
  </sheetViews>
  <sheetFormatPr defaultColWidth="9" defaultRowHeight="13.5" outlineLevelCol="5"/>
  <cols>
    <col min="1" max="1" width="3.875" customWidth="1"/>
    <col min="2" max="2" width="19.375" customWidth="1"/>
  </cols>
  <sheetData>
    <row r="1" spans="1:6">
      <c r="A1" s="62" t="s">
        <v>0</v>
      </c>
      <c r="B1" s="62" t="s">
        <v>1</v>
      </c>
      <c r="C1" s="62" t="s">
        <v>3</v>
      </c>
      <c r="D1" s="62" t="s">
        <v>4</v>
      </c>
      <c r="E1" s="62" t="s">
        <v>5</v>
      </c>
      <c r="F1" t="s">
        <v>6</v>
      </c>
    </row>
    <row r="2" spans="1:6">
      <c r="A2" s="76" t="s">
        <v>439</v>
      </c>
      <c r="B2" s="76" t="s">
        <v>440</v>
      </c>
      <c r="C2" s="76">
        <v>164</v>
      </c>
      <c r="D2" s="77">
        <v>19.5</v>
      </c>
      <c r="E2" s="63">
        <f t="shared" ref="E2:E13" si="0">D2*2.2</f>
        <v>42.9</v>
      </c>
      <c r="F2">
        <v>1</v>
      </c>
    </row>
    <row r="3" spans="1:6">
      <c r="A3" s="76" t="s">
        <v>439</v>
      </c>
      <c r="B3" s="76" t="s">
        <v>441</v>
      </c>
      <c r="C3" s="76">
        <v>40</v>
      </c>
      <c r="D3" s="77"/>
      <c r="E3" s="63">
        <f t="shared" si="0"/>
        <v>0</v>
      </c>
      <c r="F3">
        <v>1</v>
      </c>
    </row>
    <row r="4" spans="1:6">
      <c r="A4" s="76" t="s">
        <v>442</v>
      </c>
      <c r="B4" s="76" t="s">
        <v>385</v>
      </c>
      <c r="C4" s="76">
        <v>70</v>
      </c>
      <c r="D4" s="77">
        <v>18</v>
      </c>
      <c r="E4" s="63">
        <f t="shared" si="0"/>
        <v>39.6</v>
      </c>
      <c r="F4">
        <v>1</v>
      </c>
    </row>
    <row r="5" spans="1:6">
      <c r="A5" s="76" t="s">
        <v>442</v>
      </c>
      <c r="B5" s="76" t="s">
        <v>391</v>
      </c>
      <c r="C5" s="76">
        <v>31</v>
      </c>
      <c r="D5" s="77"/>
      <c r="E5" s="63">
        <f t="shared" si="0"/>
        <v>0</v>
      </c>
      <c r="F5">
        <v>1</v>
      </c>
    </row>
    <row r="6" spans="1:6">
      <c r="A6" s="76" t="s">
        <v>442</v>
      </c>
      <c r="B6" s="76" t="s">
        <v>389</v>
      </c>
      <c r="C6" s="76">
        <v>72</v>
      </c>
      <c r="D6" s="77"/>
      <c r="E6" s="63">
        <f t="shared" si="0"/>
        <v>0</v>
      </c>
      <c r="F6">
        <v>1</v>
      </c>
    </row>
    <row r="7" spans="1:6">
      <c r="A7" s="76" t="s">
        <v>443</v>
      </c>
      <c r="B7" s="76" t="s">
        <v>444</v>
      </c>
      <c r="C7" s="76">
        <v>32</v>
      </c>
      <c r="D7" s="77">
        <v>19.1</v>
      </c>
      <c r="E7" s="63">
        <f t="shared" si="0"/>
        <v>42.02</v>
      </c>
      <c r="F7">
        <v>1</v>
      </c>
    </row>
    <row r="8" spans="1:6">
      <c r="A8" s="76" t="s">
        <v>443</v>
      </c>
      <c r="B8" s="76" t="s">
        <v>427</v>
      </c>
      <c r="C8" s="76">
        <v>83</v>
      </c>
      <c r="D8" s="77"/>
      <c r="E8" s="63">
        <f t="shared" si="0"/>
        <v>0</v>
      </c>
      <c r="F8">
        <v>1</v>
      </c>
    </row>
    <row r="9" s="39" customFormat="1" spans="1:6">
      <c r="A9" s="76" t="s">
        <v>443</v>
      </c>
      <c r="B9" s="76" t="s">
        <v>445</v>
      </c>
      <c r="C9" s="76">
        <v>80</v>
      </c>
      <c r="D9" s="77"/>
      <c r="E9" s="63">
        <f t="shared" si="0"/>
        <v>0</v>
      </c>
      <c r="F9">
        <v>1</v>
      </c>
    </row>
    <row r="10" s="39" customFormat="1" spans="1:6">
      <c r="A10" s="76" t="s">
        <v>446</v>
      </c>
      <c r="B10" s="76" t="s">
        <v>445</v>
      </c>
      <c r="C10" s="76">
        <v>168</v>
      </c>
      <c r="D10" s="77">
        <v>19.95</v>
      </c>
      <c r="E10" s="63">
        <f t="shared" si="0"/>
        <v>43.89</v>
      </c>
      <c r="F10">
        <v>1</v>
      </c>
    </row>
    <row r="11" s="39" customFormat="1" spans="1:6">
      <c r="A11" s="76" t="s">
        <v>446</v>
      </c>
      <c r="B11" s="76" t="s">
        <v>391</v>
      </c>
      <c r="C11" s="76">
        <v>40</v>
      </c>
      <c r="D11" s="77"/>
      <c r="E11" s="63">
        <f t="shared" si="0"/>
        <v>0</v>
      </c>
      <c r="F11">
        <v>1</v>
      </c>
    </row>
    <row r="12" s="39" customFormat="1" spans="1:6">
      <c r="A12" s="76" t="s">
        <v>447</v>
      </c>
      <c r="B12" s="76" t="s">
        <v>393</v>
      </c>
      <c r="C12" s="76">
        <v>142</v>
      </c>
      <c r="D12" s="77">
        <v>19.5</v>
      </c>
      <c r="E12" s="63">
        <f t="shared" si="0"/>
        <v>42.9</v>
      </c>
      <c r="F12">
        <v>1</v>
      </c>
    </row>
    <row r="13" s="39" customFormat="1" spans="1:6">
      <c r="A13" s="76" t="s">
        <v>447</v>
      </c>
      <c r="B13" s="76" t="s">
        <v>383</v>
      </c>
      <c r="C13" s="76">
        <v>60</v>
      </c>
      <c r="D13" s="77"/>
      <c r="E13" s="63">
        <f t="shared" si="0"/>
        <v>0</v>
      </c>
      <c r="F13">
        <v>1</v>
      </c>
    </row>
    <row r="14" s="39" customFormat="1"/>
    <row r="15" s="39" customFormat="1"/>
    <row r="16" s="39" customFormat="1"/>
    <row r="17" s="39" customFormat="1"/>
    <row r="18" s="39" customFormat="1"/>
    <row r="19" s="39" customFormat="1"/>
    <row r="20" s="39" customFormat="1"/>
    <row r="21" s="39" customFormat="1"/>
    <row r="22" s="39" customFormat="1"/>
    <row r="23" s="39" customFormat="1"/>
    <row r="24" s="39" customFormat="1"/>
  </sheetData>
  <autoFilter ref="A1:F13">
    <extLst/>
  </autoFilter>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7"/>
  <dimension ref="A1:F24"/>
  <sheetViews>
    <sheetView workbookViewId="0">
      <pane xSplit="1" ySplit="1" topLeftCell="B2" activePane="bottomRight" state="frozen"/>
      <selection/>
      <selection pane="topRight"/>
      <selection pane="bottomLeft"/>
      <selection pane="bottomRight" activeCell="D17" sqref="D17"/>
    </sheetView>
  </sheetViews>
  <sheetFormatPr defaultColWidth="9" defaultRowHeight="13.5" outlineLevelCol="5"/>
  <cols>
    <col min="1" max="1" width="3.875" customWidth="1"/>
    <col min="2" max="2" width="19.375" customWidth="1"/>
  </cols>
  <sheetData>
    <row r="1" spans="1:6">
      <c r="A1" s="62" t="s">
        <v>0</v>
      </c>
      <c r="B1" s="62" t="s">
        <v>1</v>
      </c>
      <c r="C1" s="62" t="s">
        <v>3</v>
      </c>
      <c r="D1" s="62" t="s">
        <v>4</v>
      </c>
      <c r="E1" s="62" t="s">
        <v>5</v>
      </c>
      <c r="F1" t="s">
        <v>6</v>
      </c>
    </row>
    <row r="2" spans="1:6">
      <c r="A2" s="71">
        <v>1</v>
      </c>
      <c r="B2" s="72" t="s">
        <v>342</v>
      </c>
      <c r="C2" s="72">
        <v>100</v>
      </c>
      <c r="D2" s="73">
        <v>21.7</v>
      </c>
      <c r="E2" s="63">
        <f t="shared" ref="E2:E10" si="0">D2*2.2</f>
        <v>47.74</v>
      </c>
      <c r="F2">
        <v>1</v>
      </c>
    </row>
    <row r="3" spans="1:6">
      <c r="A3" s="71">
        <v>1</v>
      </c>
      <c r="B3" s="74" t="s">
        <v>340</v>
      </c>
      <c r="C3" s="74">
        <v>100</v>
      </c>
      <c r="D3" s="75">
        <v>21.7</v>
      </c>
      <c r="E3" s="63">
        <f t="shared" si="0"/>
        <v>47.74</v>
      </c>
      <c r="F3">
        <v>1</v>
      </c>
    </row>
    <row r="4" spans="1:6">
      <c r="A4" s="71">
        <v>2</v>
      </c>
      <c r="B4" s="72" t="s">
        <v>336</v>
      </c>
      <c r="C4" s="72">
        <v>100</v>
      </c>
      <c r="D4" s="73">
        <v>21.7</v>
      </c>
      <c r="E4" s="63">
        <f t="shared" si="0"/>
        <v>47.74</v>
      </c>
      <c r="F4">
        <v>1</v>
      </c>
    </row>
    <row r="5" spans="1:6">
      <c r="A5" s="71">
        <v>2</v>
      </c>
      <c r="B5" s="74" t="s">
        <v>334</v>
      </c>
      <c r="C5" s="74">
        <v>30</v>
      </c>
      <c r="D5" s="75">
        <v>21.7</v>
      </c>
      <c r="E5" s="63">
        <f t="shared" si="0"/>
        <v>47.74</v>
      </c>
      <c r="F5">
        <v>1</v>
      </c>
    </row>
    <row r="6" spans="1:6">
      <c r="A6" s="71">
        <v>2</v>
      </c>
      <c r="B6" s="72" t="s">
        <v>332</v>
      </c>
      <c r="C6" s="72">
        <v>50</v>
      </c>
      <c r="D6" s="73">
        <v>21.7</v>
      </c>
      <c r="E6" s="63">
        <f t="shared" si="0"/>
        <v>47.74</v>
      </c>
      <c r="F6">
        <v>1</v>
      </c>
    </row>
    <row r="7" spans="1:6">
      <c r="A7" s="71">
        <v>3</v>
      </c>
      <c r="B7" s="74" t="s">
        <v>448</v>
      </c>
      <c r="C7" s="74">
        <v>15</v>
      </c>
      <c r="D7" s="75">
        <v>21.9</v>
      </c>
      <c r="E7" s="63">
        <f t="shared" si="0"/>
        <v>48.18</v>
      </c>
      <c r="F7">
        <v>1</v>
      </c>
    </row>
    <row r="8" spans="1:6">
      <c r="A8" s="71">
        <v>3</v>
      </c>
      <c r="B8" s="72" t="s">
        <v>449</v>
      </c>
      <c r="C8" s="72">
        <v>124</v>
      </c>
      <c r="D8" s="73">
        <v>21.9</v>
      </c>
      <c r="E8" s="63">
        <f t="shared" si="0"/>
        <v>48.18</v>
      </c>
      <c r="F8" t="s">
        <v>450</v>
      </c>
    </row>
    <row r="9" s="39" customFormat="1" spans="1:6">
      <c r="A9" s="71">
        <v>5</v>
      </c>
      <c r="B9" s="74" t="s">
        <v>448</v>
      </c>
      <c r="C9" s="74">
        <v>47</v>
      </c>
      <c r="D9" s="75">
        <v>21.9</v>
      </c>
      <c r="E9" s="63">
        <f t="shared" si="0"/>
        <v>48.18</v>
      </c>
      <c r="F9">
        <v>1</v>
      </c>
    </row>
    <row r="10" s="39" customFormat="1" spans="1:6">
      <c r="A10" s="71">
        <v>5</v>
      </c>
      <c r="B10" s="72" t="s">
        <v>423</v>
      </c>
      <c r="C10" s="72">
        <v>77</v>
      </c>
      <c r="D10" s="73">
        <v>21.9</v>
      </c>
      <c r="E10" s="63">
        <f t="shared" si="0"/>
        <v>48.18</v>
      </c>
      <c r="F10">
        <v>1</v>
      </c>
    </row>
    <row r="11" s="39" customFormat="1"/>
    <row r="12" s="39" customFormat="1"/>
    <row r="13" s="39" customFormat="1"/>
    <row r="14" s="39" customFormat="1"/>
    <row r="15" s="39" customFormat="1"/>
    <row r="16" s="39" customFormat="1"/>
    <row r="17" s="39" customFormat="1"/>
    <row r="18" s="39" customFormat="1"/>
    <row r="19" s="39" customFormat="1"/>
    <row r="20" s="39" customFormat="1"/>
    <row r="21" s="39" customFormat="1"/>
    <row r="22" s="39" customFormat="1"/>
    <row r="23" s="39" customFormat="1"/>
    <row r="24" s="39" customFormat="1"/>
  </sheetData>
  <autoFilter ref="A1:F10">
    <extLst/>
  </autoFilter>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18"/>
  <dimension ref="A1:F32"/>
  <sheetViews>
    <sheetView workbookViewId="0">
      <pane xSplit="1" ySplit="1" topLeftCell="B2" activePane="bottomRight" state="frozen"/>
      <selection/>
      <selection pane="topRight"/>
      <selection pane="bottomLeft"/>
      <selection pane="bottomRight" activeCell="B15" sqref="B15"/>
    </sheetView>
  </sheetViews>
  <sheetFormatPr defaultColWidth="9" defaultRowHeight="13.5" outlineLevelCol="5"/>
  <cols>
    <col min="2" max="2" width="19.375" customWidth="1"/>
  </cols>
  <sheetData>
    <row r="1" spans="1:6">
      <c r="A1" s="62" t="s">
        <v>0</v>
      </c>
      <c r="B1" s="62" t="s">
        <v>1</v>
      </c>
      <c r="C1" s="62" t="s">
        <v>3</v>
      </c>
      <c r="D1" s="62" t="s">
        <v>4</v>
      </c>
      <c r="E1" s="62" t="s">
        <v>5</v>
      </c>
      <c r="F1" t="s">
        <v>6</v>
      </c>
    </row>
    <row r="2" spans="1:6">
      <c r="A2" s="71">
        <v>1</v>
      </c>
      <c r="B2" s="72" t="s">
        <v>338</v>
      </c>
      <c r="C2" s="72">
        <v>80</v>
      </c>
      <c r="D2" s="73">
        <v>19.8</v>
      </c>
      <c r="E2" s="63">
        <f t="shared" ref="E2:E17" si="0">D2*2.2</f>
        <v>43.56</v>
      </c>
      <c r="F2">
        <v>1</v>
      </c>
    </row>
    <row r="3" spans="1:6">
      <c r="A3" s="71">
        <v>1</v>
      </c>
      <c r="B3" s="74" t="s">
        <v>49</v>
      </c>
      <c r="C3" s="74">
        <v>110</v>
      </c>
      <c r="D3" s="75">
        <v>19.8</v>
      </c>
      <c r="E3" s="63">
        <f t="shared" si="0"/>
        <v>43.56</v>
      </c>
      <c r="F3">
        <v>1</v>
      </c>
    </row>
    <row r="4" spans="1:6">
      <c r="A4" s="71">
        <v>3</v>
      </c>
      <c r="B4" s="72" t="s">
        <v>49</v>
      </c>
      <c r="C4" s="72">
        <v>180</v>
      </c>
      <c r="D4" s="73">
        <v>18.3</v>
      </c>
      <c r="E4" s="63">
        <f t="shared" si="0"/>
        <v>40.26</v>
      </c>
      <c r="F4">
        <v>1</v>
      </c>
    </row>
    <row r="5" spans="1:6">
      <c r="A5" s="71">
        <v>4</v>
      </c>
      <c r="B5" s="74" t="s">
        <v>362</v>
      </c>
      <c r="C5" s="74">
        <v>7</v>
      </c>
      <c r="D5" s="75">
        <v>19.85</v>
      </c>
      <c r="E5" s="63">
        <f t="shared" si="0"/>
        <v>43.67</v>
      </c>
      <c r="F5">
        <v>1</v>
      </c>
    </row>
    <row r="6" spans="1:6">
      <c r="A6" s="71">
        <v>4</v>
      </c>
      <c r="B6" s="72" t="s">
        <v>338</v>
      </c>
      <c r="C6" s="72">
        <v>21</v>
      </c>
      <c r="D6" s="73">
        <v>19.85</v>
      </c>
      <c r="E6" s="63">
        <f t="shared" si="0"/>
        <v>43.67</v>
      </c>
      <c r="F6">
        <v>1</v>
      </c>
    </row>
    <row r="7" spans="1:6">
      <c r="A7" s="71">
        <v>4</v>
      </c>
      <c r="B7" s="74" t="s">
        <v>346</v>
      </c>
      <c r="C7" s="74">
        <v>180</v>
      </c>
      <c r="D7" s="75">
        <v>19.85</v>
      </c>
      <c r="E7" s="63">
        <f t="shared" si="0"/>
        <v>43.67</v>
      </c>
      <c r="F7">
        <v>1</v>
      </c>
    </row>
    <row r="8" spans="1:6">
      <c r="A8" s="71">
        <v>5</v>
      </c>
      <c r="B8" s="72" t="s">
        <v>362</v>
      </c>
      <c r="C8" s="72">
        <v>163</v>
      </c>
      <c r="D8" s="73">
        <v>21.75</v>
      </c>
      <c r="E8" s="63">
        <f t="shared" si="0"/>
        <v>47.85</v>
      </c>
      <c r="F8">
        <v>1</v>
      </c>
    </row>
    <row r="9" s="39" customFormat="1" spans="1:6">
      <c r="A9" s="71">
        <v>6</v>
      </c>
      <c r="B9" s="74" t="s">
        <v>338</v>
      </c>
      <c r="C9" s="74">
        <v>189</v>
      </c>
      <c r="D9" s="75">
        <v>20.55</v>
      </c>
      <c r="E9" s="63">
        <f t="shared" si="0"/>
        <v>45.21</v>
      </c>
      <c r="F9">
        <v>1</v>
      </c>
    </row>
    <row r="10" s="39" customFormat="1" spans="1:6">
      <c r="A10" s="71">
        <v>7</v>
      </c>
      <c r="B10" s="72" t="s">
        <v>338</v>
      </c>
      <c r="C10" s="72">
        <v>180</v>
      </c>
      <c r="D10" s="73">
        <v>19.65</v>
      </c>
      <c r="E10" s="63">
        <f t="shared" si="0"/>
        <v>43.23</v>
      </c>
      <c r="F10">
        <v>1</v>
      </c>
    </row>
    <row r="11" s="39" customFormat="1" spans="1:6">
      <c r="A11" s="71">
        <v>9</v>
      </c>
      <c r="B11" s="74" t="s">
        <v>354</v>
      </c>
      <c r="C11" s="74">
        <v>180</v>
      </c>
      <c r="D11" s="75">
        <v>20.45</v>
      </c>
      <c r="E11" s="63">
        <f t="shared" si="0"/>
        <v>44.99</v>
      </c>
      <c r="F11">
        <v>1</v>
      </c>
    </row>
    <row r="12" s="39" customFormat="1" spans="1:6">
      <c r="A12" s="71">
        <v>10</v>
      </c>
      <c r="B12" s="72" t="s">
        <v>356</v>
      </c>
      <c r="C12" s="72">
        <v>144</v>
      </c>
      <c r="D12" s="73">
        <v>20.6</v>
      </c>
      <c r="E12" s="63">
        <f t="shared" si="0"/>
        <v>45.32</v>
      </c>
      <c r="F12">
        <v>1</v>
      </c>
    </row>
    <row r="13" s="39" customFormat="1" spans="1:6">
      <c r="A13" s="71">
        <v>10</v>
      </c>
      <c r="B13" s="74" t="s">
        <v>358</v>
      </c>
      <c r="C13" s="74">
        <v>54</v>
      </c>
      <c r="D13" s="75">
        <v>20.6</v>
      </c>
      <c r="E13" s="63">
        <f t="shared" si="0"/>
        <v>45.32</v>
      </c>
      <c r="F13">
        <v>1</v>
      </c>
    </row>
    <row r="14" s="39" customFormat="1" spans="1:6">
      <c r="A14" s="71">
        <v>11</v>
      </c>
      <c r="B14" s="72" t="s">
        <v>344</v>
      </c>
      <c r="C14" s="72">
        <v>180</v>
      </c>
      <c r="D14" s="73">
        <v>19</v>
      </c>
      <c r="E14" s="63">
        <f t="shared" si="0"/>
        <v>41.8</v>
      </c>
      <c r="F14">
        <v>1</v>
      </c>
    </row>
    <row r="15" s="39" customFormat="1" spans="1:6">
      <c r="A15" s="71">
        <v>12</v>
      </c>
      <c r="B15" s="74" t="s">
        <v>364</v>
      </c>
      <c r="C15" s="74">
        <v>169</v>
      </c>
      <c r="D15" s="75">
        <v>20.45</v>
      </c>
      <c r="E15" s="63">
        <f t="shared" si="0"/>
        <v>44.99</v>
      </c>
      <c r="F15">
        <v>1</v>
      </c>
    </row>
    <row r="16" s="39" customFormat="1" spans="1:6">
      <c r="A16" s="71">
        <v>14</v>
      </c>
      <c r="B16" s="72" t="s">
        <v>344</v>
      </c>
      <c r="C16" s="72">
        <v>98</v>
      </c>
      <c r="D16" s="73">
        <v>18.4</v>
      </c>
      <c r="E16" s="63">
        <f t="shared" si="0"/>
        <v>40.48</v>
      </c>
      <c r="F16">
        <v>1</v>
      </c>
    </row>
    <row r="17" s="39" customFormat="1" spans="1:6">
      <c r="A17" s="71">
        <v>14</v>
      </c>
      <c r="B17" s="74" t="s">
        <v>352</v>
      </c>
      <c r="C17" s="74">
        <v>58</v>
      </c>
      <c r="D17" s="75">
        <v>18.4</v>
      </c>
      <c r="E17" s="63">
        <f t="shared" si="0"/>
        <v>40.48</v>
      </c>
      <c r="F17">
        <v>1</v>
      </c>
    </row>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sheetData>
  <autoFilter ref="A1:F17">
    <extLst/>
  </autoFilter>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15"/>
  <dimension ref="A1:F32"/>
  <sheetViews>
    <sheetView workbookViewId="0">
      <pane xSplit="1" ySplit="1" topLeftCell="B2" activePane="bottomRight" state="frozen"/>
      <selection/>
      <selection pane="topRight"/>
      <selection pane="bottomLeft"/>
      <selection pane="bottomRight" activeCell="B6" sqref="B6"/>
    </sheetView>
  </sheetViews>
  <sheetFormatPr defaultColWidth="9" defaultRowHeight="13.5" outlineLevelCol="5"/>
  <cols>
    <col min="2" max="2" width="19.375" customWidth="1"/>
  </cols>
  <sheetData>
    <row r="1" spans="1:6">
      <c r="A1" s="62" t="s">
        <v>0</v>
      </c>
      <c r="B1" s="62" t="s">
        <v>1</v>
      </c>
      <c r="C1" s="62" t="s">
        <v>3</v>
      </c>
      <c r="D1" s="62" t="s">
        <v>4</v>
      </c>
      <c r="E1" s="62" t="s">
        <v>5</v>
      </c>
      <c r="F1" t="s">
        <v>6</v>
      </c>
    </row>
    <row r="2" spans="1:6">
      <c r="A2" s="70">
        <v>1</v>
      </c>
      <c r="B2" s="70" t="s">
        <v>125</v>
      </c>
      <c r="C2" s="70">
        <v>305</v>
      </c>
      <c r="D2" s="70">
        <v>21.8</v>
      </c>
      <c r="E2" s="63">
        <f t="shared" ref="E2:E11" si="0">D2*2.2</f>
        <v>47.96</v>
      </c>
      <c r="F2">
        <v>1</v>
      </c>
    </row>
    <row r="3" spans="1:6">
      <c r="A3" s="70">
        <v>1</v>
      </c>
      <c r="B3" s="70" t="s">
        <v>121</v>
      </c>
      <c r="C3" s="70">
        <v>70</v>
      </c>
      <c r="D3" s="70">
        <v>21.8</v>
      </c>
      <c r="E3" s="63">
        <f t="shared" si="0"/>
        <v>47.96</v>
      </c>
      <c r="F3">
        <v>1</v>
      </c>
    </row>
    <row r="4" spans="1:6">
      <c r="A4" s="70">
        <v>1</v>
      </c>
      <c r="B4" s="70" t="s">
        <v>123</v>
      </c>
      <c r="C4" s="70">
        <v>30</v>
      </c>
      <c r="D4" s="70">
        <v>21.8</v>
      </c>
      <c r="E4" s="63">
        <f t="shared" si="0"/>
        <v>47.96</v>
      </c>
      <c r="F4">
        <v>1</v>
      </c>
    </row>
    <row r="5" spans="1:6">
      <c r="A5" s="70">
        <v>2</v>
      </c>
      <c r="B5" s="70" t="s">
        <v>105</v>
      </c>
      <c r="C5" s="70">
        <v>200</v>
      </c>
      <c r="D5" s="70">
        <v>21.75</v>
      </c>
      <c r="E5" s="63">
        <f t="shared" si="0"/>
        <v>47.85</v>
      </c>
      <c r="F5">
        <v>1</v>
      </c>
    </row>
    <row r="6" spans="1:6">
      <c r="A6" s="70">
        <v>2</v>
      </c>
      <c r="B6" s="70" t="s">
        <v>99</v>
      </c>
      <c r="C6" s="70">
        <v>54</v>
      </c>
      <c r="D6" s="70">
        <v>21.75</v>
      </c>
      <c r="E6" s="63">
        <f t="shared" si="0"/>
        <v>47.85</v>
      </c>
      <c r="F6">
        <v>1</v>
      </c>
    </row>
    <row r="7" spans="1:6">
      <c r="A7" s="70">
        <v>2</v>
      </c>
      <c r="B7" s="70" t="s">
        <v>107</v>
      </c>
      <c r="C7" s="70">
        <v>132</v>
      </c>
      <c r="D7" s="70">
        <v>21.75</v>
      </c>
      <c r="E7" s="63">
        <f t="shared" si="0"/>
        <v>47.85</v>
      </c>
      <c r="F7">
        <v>1</v>
      </c>
    </row>
    <row r="8" spans="1:6">
      <c r="A8" s="70">
        <v>3</v>
      </c>
      <c r="B8" s="70" t="s">
        <v>97</v>
      </c>
      <c r="C8" s="70">
        <v>126</v>
      </c>
      <c r="D8" s="70">
        <v>21.75</v>
      </c>
      <c r="E8" s="63">
        <f t="shared" si="0"/>
        <v>47.85</v>
      </c>
      <c r="F8">
        <v>1</v>
      </c>
    </row>
    <row r="9" s="39" customFormat="1" spans="1:6">
      <c r="A9" s="70">
        <v>3</v>
      </c>
      <c r="B9" s="70" t="s">
        <v>103</v>
      </c>
      <c r="C9" s="70">
        <v>91</v>
      </c>
      <c r="D9" s="70">
        <v>21.75</v>
      </c>
      <c r="E9" s="63">
        <f t="shared" si="0"/>
        <v>47.85</v>
      </c>
      <c r="F9">
        <v>1</v>
      </c>
    </row>
    <row r="10" s="39" customFormat="1" spans="1:6">
      <c r="A10" s="70">
        <v>3</v>
      </c>
      <c r="B10" s="70" t="s">
        <v>93</v>
      </c>
      <c r="C10" s="70">
        <v>145</v>
      </c>
      <c r="D10" s="70">
        <v>21.75</v>
      </c>
      <c r="E10" s="63">
        <f t="shared" si="0"/>
        <v>47.85</v>
      </c>
      <c r="F10">
        <v>1</v>
      </c>
    </row>
    <row r="11" s="39" customFormat="1" spans="1:6">
      <c r="A11" s="70">
        <v>3</v>
      </c>
      <c r="B11" s="70" t="s">
        <v>95</v>
      </c>
      <c r="C11" s="70">
        <v>35</v>
      </c>
      <c r="D11" s="70">
        <v>21.75</v>
      </c>
      <c r="E11" s="63">
        <f t="shared" si="0"/>
        <v>47.85</v>
      </c>
      <c r="F11">
        <v>1</v>
      </c>
    </row>
    <row r="12" s="39" customFormat="1"/>
    <row r="13" s="39" customFormat="1"/>
    <row r="14" s="39" customFormat="1"/>
    <row r="15" s="39" customFormat="1"/>
    <row r="16" s="39" customFormat="1"/>
    <row r="17" s="39" customFormat="1"/>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sheetData>
  <autoFilter ref="A1:F11">
    <extLst/>
  </autoFilter>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17"/>
  <dimension ref="A1:F32"/>
  <sheetViews>
    <sheetView workbookViewId="0">
      <pane xSplit="1" ySplit="1" topLeftCell="B2" activePane="bottomRight" state="frozen"/>
      <selection/>
      <selection pane="topRight"/>
      <selection pane="bottomLeft"/>
      <selection pane="bottomRight" activeCell="C2" sqref="C2:C9"/>
    </sheetView>
  </sheetViews>
  <sheetFormatPr defaultColWidth="9" defaultRowHeight="13.5" outlineLevelCol="5"/>
  <cols>
    <col min="2" max="2" width="19.375" customWidth="1"/>
  </cols>
  <sheetData>
    <row r="1" spans="1:6">
      <c r="A1" s="62" t="s">
        <v>0</v>
      </c>
      <c r="B1" s="62" t="s">
        <v>1</v>
      </c>
      <c r="C1" s="62" t="s">
        <v>3</v>
      </c>
      <c r="D1" s="62" t="s">
        <v>4</v>
      </c>
      <c r="E1" s="62" t="s">
        <v>5</v>
      </c>
      <c r="F1" t="s">
        <v>6</v>
      </c>
    </row>
    <row r="2" spans="1:6">
      <c r="A2" s="68" t="s">
        <v>451</v>
      </c>
      <c r="B2" s="68" t="s">
        <v>420</v>
      </c>
      <c r="C2" s="68">
        <v>40</v>
      </c>
      <c r="D2" s="69">
        <v>21.6</v>
      </c>
      <c r="E2" s="63">
        <f t="shared" ref="E2:E9" si="0">D2*2.2</f>
        <v>47.52</v>
      </c>
      <c r="F2">
        <v>1</v>
      </c>
    </row>
    <row r="3" spans="1:6">
      <c r="A3" s="68" t="s">
        <v>451</v>
      </c>
      <c r="B3" s="68" t="s">
        <v>452</v>
      </c>
      <c r="C3" s="68">
        <v>59</v>
      </c>
      <c r="D3" s="69"/>
      <c r="E3" s="63">
        <f t="shared" si="0"/>
        <v>0</v>
      </c>
      <c r="F3">
        <v>1</v>
      </c>
    </row>
    <row r="4" spans="1:6">
      <c r="A4" s="68" t="s">
        <v>451</v>
      </c>
      <c r="B4" s="68" t="s">
        <v>453</v>
      </c>
      <c r="C4" s="68">
        <v>57</v>
      </c>
      <c r="D4" s="69"/>
      <c r="E4" s="63">
        <f t="shared" si="0"/>
        <v>0</v>
      </c>
      <c r="F4">
        <v>1</v>
      </c>
    </row>
    <row r="5" spans="1:6">
      <c r="A5" s="68" t="s">
        <v>451</v>
      </c>
      <c r="B5" s="68" t="s">
        <v>381</v>
      </c>
      <c r="C5" s="68">
        <v>55</v>
      </c>
      <c r="D5" s="69"/>
      <c r="E5" s="63">
        <f t="shared" si="0"/>
        <v>0</v>
      </c>
      <c r="F5">
        <v>1</v>
      </c>
    </row>
    <row r="6" spans="1:6">
      <c r="A6" s="68" t="s">
        <v>454</v>
      </c>
      <c r="B6" s="68" t="s">
        <v>434</v>
      </c>
      <c r="C6" s="68">
        <v>120</v>
      </c>
      <c r="D6" s="69">
        <v>20.15</v>
      </c>
      <c r="E6" s="63">
        <f t="shared" si="0"/>
        <v>44.33</v>
      </c>
      <c r="F6">
        <v>1</v>
      </c>
    </row>
    <row r="7" spans="1:6">
      <c r="A7" s="68" t="s">
        <v>454</v>
      </c>
      <c r="B7" s="68" t="s">
        <v>455</v>
      </c>
      <c r="C7" s="68">
        <v>100</v>
      </c>
      <c r="D7" s="69"/>
      <c r="E7" s="63">
        <f t="shared" si="0"/>
        <v>0</v>
      </c>
      <c r="F7">
        <v>1</v>
      </c>
    </row>
    <row r="8" spans="1:6">
      <c r="A8" s="88" t="s">
        <v>456</v>
      </c>
      <c r="B8" s="68" t="s">
        <v>420</v>
      </c>
      <c r="C8" s="68">
        <v>100</v>
      </c>
      <c r="D8" s="69">
        <v>20.6</v>
      </c>
      <c r="E8" s="63">
        <f t="shared" si="0"/>
        <v>45.32</v>
      </c>
      <c r="F8">
        <v>1</v>
      </c>
    </row>
    <row r="9" s="39" customFormat="1" spans="1:6">
      <c r="A9" s="88" t="s">
        <v>456</v>
      </c>
      <c r="B9" s="68" t="s">
        <v>453</v>
      </c>
      <c r="C9" s="68">
        <v>100</v>
      </c>
      <c r="D9" s="69"/>
      <c r="E9" s="63">
        <f t="shared" si="0"/>
        <v>0</v>
      </c>
      <c r="F9">
        <v>1</v>
      </c>
    </row>
    <row r="10" s="39" customFormat="1"/>
    <row r="11" s="39" customFormat="1"/>
    <row r="12" s="39" customFormat="1"/>
    <row r="13" s="39" customFormat="1"/>
    <row r="14" s="39" customFormat="1"/>
    <row r="15" s="39" customFormat="1"/>
    <row r="16" s="39" customFormat="1"/>
    <row r="17" s="39" customFormat="1"/>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sheetData>
  <autoFilter ref="A1:F9">
    <extLst/>
  </autoFilter>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20"/>
  <dimension ref="A1:F32"/>
  <sheetViews>
    <sheetView workbookViewId="0">
      <pane xSplit="1" ySplit="1" topLeftCell="B2" activePane="bottomRight" state="frozen"/>
      <selection/>
      <selection pane="topRight"/>
      <selection pane="bottomLeft"/>
      <selection pane="bottomRight" activeCell="C43" sqref="C43"/>
    </sheetView>
  </sheetViews>
  <sheetFormatPr defaultColWidth="9" defaultRowHeight="13.5" outlineLevelCol="5"/>
  <cols>
    <col min="2" max="2" width="19.375" customWidth="1"/>
  </cols>
  <sheetData>
    <row r="1" spans="1:6">
      <c r="A1" s="62" t="s">
        <v>0</v>
      </c>
      <c r="B1" s="62" t="s">
        <v>1</v>
      </c>
      <c r="C1" s="62" t="s">
        <v>3</v>
      </c>
      <c r="D1" s="62" t="s">
        <v>4</v>
      </c>
      <c r="E1" s="62" t="s">
        <v>5</v>
      </c>
      <c r="F1" t="s">
        <v>6</v>
      </c>
    </row>
    <row r="2" spans="1:6">
      <c r="A2" s="63">
        <v>1</v>
      </c>
      <c r="B2" s="63" t="s">
        <v>59</v>
      </c>
      <c r="C2" s="63">
        <v>415</v>
      </c>
      <c r="D2" s="63">
        <v>20.65</v>
      </c>
      <c r="E2" s="63">
        <f>D2*2.2</f>
        <v>45.43</v>
      </c>
      <c r="F2">
        <v>1</v>
      </c>
    </row>
    <row r="3" spans="1:6">
      <c r="A3" s="63">
        <v>2</v>
      </c>
      <c r="B3" s="63" t="s">
        <v>453</v>
      </c>
      <c r="C3" s="63">
        <v>140</v>
      </c>
      <c r="D3" s="63">
        <v>21.4</v>
      </c>
      <c r="E3" s="63">
        <f t="shared" ref="E3:E8" si="0">D3*2.2</f>
        <v>47.08</v>
      </c>
      <c r="F3">
        <v>1</v>
      </c>
    </row>
    <row r="4" spans="1:6">
      <c r="A4" s="63">
        <v>2</v>
      </c>
      <c r="B4" s="63" t="s">
        <v>420</v>
      </c>
      <c r="C4" s="63">
        <v>60</v>
      </c>
      <c r="D4" s="63">
        <v>21.4</v>
      </c>
      <c r="E4" s="63">
        <f t="shared" si="0"/>
        <v>47.08</v>
      </c>
      <c r="F4">
        <v>1</v>
      </c>
    </row>
    <row r="5" spans="1:6">
      <c r="A5" s="63">
        <v>3</v>
      </c>
      <c r="B5" s="63" t="s">
        <v>419</v>
      </c>
      <c r="C5" s="63">
        <v>77</v>
      </c>
      <c r="D5" s="63">
        <v>19.45</v>
      </c>
      <c r="E5" s="63">
        <f t="shared" si="0"/>
        <v>42.79</v>
      </c>
      <c r="F5">
        <v>1</v>
      </c>
    </row>
    <row r="6" spans="1:6">
      <c r="A6" s="63">
        <v>3</v>
      </c>
      <c r="B6" s="63" t="s">
        <v>452</v>
      </c>
      <c r="C6" s="63">
        <v>140</v>
      </c>
      <c r="D6" s="63">
        <v>19.45</v>
      </c>
      <c r="E6" s="63">
        <f t="shared" si="0"/>
        <v>42.79</v>
      </c>
      <c r="F6">
        <v>1</v>
      </c>
    </row>
    <row r="7" spans="1:6">
      <c r="A7" s="63">
        <v>4</v>
      </c>
      <c r="B7" s="63" t="s">
        <v>379</v>
      </c>
      <c r="C7" s="63">
        <v>220</v>
      </c>
      <c r="D7" s="63">
        <v>18.65</v>
      </c>
      <c r="E7" s="63">
        <f t="shared" si="0"/>
        <v>41.03</v>
      </c>
      <c r="F7">
        <v>1</v>
      </c>
    </row>
    <row r="8" spans="1:6">
      <c r="A8" s="63">
        <v>5</v>
      </c>
      <c r="B8" s="63" t="s">
        <v>424</v>
      </c>
      <c r="C8" s="63">
        <v>185</v>
      </c>
      <c r="D8" s="63">
        <v>20.85</v>
      </c>
      <c r="E8" s="63">
        <f t="shared" si="0"/>
        <v>45.87</v>
      </c>
      <c r="F8">
        <v>1</v>
      </c>
    </row>
    <row r="9" s="39" customFormat="1"/>
    <row r="10" s="39" customFormat="1"/>
    <row r="11" s="39" customFormat="1"/>
    <row r="12" s="39" customFormat="1"/>
    <row r="13" s="39" customFormat="1"/>
    <row r="14" s="39" customFormat="1"/>
    <row r="15" s="39" customFormat="1"/>
    <row r="16" s="39" customFormat="1"/>
    <row r="17" s="39" customFormat="1"/>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sheetData>
  <autoFilter ref="A1:F8">
    <extLst/>
  </autoFilter>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21"/>
  <dimension ref="A1:F40"/>
  <sheetViews>
    <sheetView workbookViewId="0">
      <pane xSplit="1" ySplit="1" topLeftCell="B2" activePane="bottomRight" state="frozen"/>
      <selection/>
      <selection pane="topRight"/>
      <selection pane="bottomLeft"/>
      <selection pane="bottomRight" activeCell="F37" sqref="F37"/>
    </sheetView>
  </sheetViews>
  <sheetFormatPr defaultColWidth="9" defaultRowHeight="13.5" outlineLevelCol="5"/>
  <cols>
    <col min="2" max="2" width="19.375" customWidth="1"/>
  </cols>
  <sheetData>
    <row r="1" spans="1:6">
      <c r="A1" s="62" t="s">
        <v>0</v>
      </c>
      <c r="B1" s="62" t="s">
        <v>1</v>
      </c>
      <c r="C1" s="62" t="s">
        <v>3</v>
      </c>
      <c r="D1" s="62" t="s">
        <v>4</v>
      </c>
      <c r="E1" s="62" t="s">
        <v>5</v>
      </c>
      <c r="F1" t="s">
        <v>6</v>
      </c>
    </row>
    <row r="2" spans="1:6">
      <c r="A2" s="66" t="s">
        <v>436</v>
      </c>
      <c r="B2" s="66" t="s">
        <v>452</v>
      </c>
      <c r="C2" s="66">
        <v>100</v>
      </c>
      <c r="D2" s="67">
        <v>21.4</v>
      </c>
      <c r="E2" s="63">
        <f t="shared" ref="E2:E6" si="0">D2*2.2</f>
        <v>47.08</v>
      </c>
      <c r="F2">
        <v>1</v>
      </c>
    </row>
    <row r="3" spans="1:6">
      <c r="A3" s="66" t="s">
        <v>436</v>
      </c>
      <c r="B3" s="66" t="s">
        <v>381</v>
      </c>
      <c r="C3" s="66">
        <v>100</v>
      </c>
      <c r="D3" s="67"/>
      <c r="E3" s="63"/>
      <c r="F3">
        <v>1</v>
      </c>
    </row>
    <row r="4" spans="1:6">
      <c r="A4" s="66" t="s">
        <v>437</v>
      </c>
      <c r="B4" s="66" t="s">
        <v>420</v>
      </c>
      <c r="C4" s="66">
        <v>200</v>
      </c>
      <c r="D4" s="67">
        <v>18.6</v>
      </c>
      <c r="E4" s="63">
        <f t="shared" si="0"/>
        <v>40.92</v>
      </c>
      <c r="F4">
        <v>1</v>
      </c>
    </row>
    <row r="5" spans="1:6">
      <c r="A5" s="66" t="s">
        <v>438</v>
      </c>
      <c r="B5" s="66" t="s">
        <v>419</v>
      </c>
      <c r="C5" s="66">
        <v>200</v>
      </c>
      <c r="D5" s="67">
        <v>19.9</v>
      </c>
      <c r="E5" s="63">
        <f t="shared" si="0"/>
        <v>43.78</v>
      </c>
      <c r="F5">
        <v>1</v>
      </c>
    </row>
    <row r="6" spans="1:6">
      <c r="A6" s="66" t="s">
        <v>456</v>
      </c>
      <c r="B6" s="66" t="s">
        <v>377</v>
      </c>
      <c r="C6" s="66">
        <v>101</v>
      </c>
      <c r="D6" s="67">
        <v>20.5</v>
      </c>
      <c r="E6" s="63">
        <f t="shared" si="0"/>
        <v>45.1</v>
      </c>
      <c r="F6">
        <v>1</v>
      </c>
    </row>
    <row r="7" spans="1:6">
      <c r="A7" s="66" t="s">
        <v>456</v>
      </c>
      <c r="B7" s="66" t="s">
        <v>441</v>
      </c>
      <c r="C7" s="66">
        <v>42</v>
      </c>
      <c r="D7" s="67"/>
      <c r="E7" s="63"/>
      <c r="F7">
        <v>1</v>
      </c>
    </row>
    <row r="8" spans="1:6">
      <c r="A8" s="66" t="s">
        <v>456</v>
      </c>
      <c r="B8" s="66" t="s">
        <v>444</v>
      </c>
      <c r="C8" s="66">
        <v>51</v>
      </c>
      <c r="D8" s="67"/>
      <c r="E8" s="63"/>
      <c r="F8">
        <v>1</v>
      </c>
    </row>
    <row r="9" spans="1:6">
      <c r="A9" s="68" t="s">
        <v>457</v>
      </c>
      <c r="B9" s="68" t="s">
        <v>379</v>
      </c>
      <c r="C9" s="68">
        <v>100</v>
      </c>
      <c r="D9" s="69">
        <v>18.9</v>
      </c>
      <c r="E9" s="63">
        <f t="shared" ref="E9:E13" si="1">D9*2.2</f>
        <v>41.58</v>
      </c>
      <c r="F9">
        <v>1</v>
      </c>
    </row>
    <row r="10" spans="1:6">
      <c r="A10" s="68" t="s">
        <v>457</v>
      </c>
      <c r="B10" s="68" t="s">
        <v>421</v>
      </c>
      <c r="C10" s="68">
        <v>100</v>
      </c>
      <c r="D10" s="69"/>
      <c r="E10" s="63"/>
      <c r="F10">
        <v>1</v>
      </c>
    </row>
    <row r="11" spans="1:6">
      <c r="A11" s="68" t="s">
        <v>458</v>
      </c>
      <c r="B11" s="68" t="s">
        <v>433</v>
      </c>
      <c r="C11" s="68">
        <v>99</v>
      </c>
      <c r="D11" s="69">
        <v>17.6</v>
      </c>
      <c r="E11" s="63">
        <f t="shared" si="1"/>
        <v>38.72</v>
      </c>
      <c r="F11">
        <v>1</v>
      </c>
    </row>
    <row r="12" s="39" customFormat="1" spans="1:6">
      <c r="A12" s="68" t="s">
        <v>458</v>
      </c>
      <c r="B12" s="68" t="s">
        <v>424</v>
      </c>
      <c r="C12" s="68">
        <v>40</v>
      </c>
      <c r="D12" s="69"/>
      <c r="E12" s="63"/>
      <c r="F12">
        <v>1</v>
      </c>
    </row>
    <row r="13" s="39" customFormat="1" spans="1:6">
      <c r="A13" s="68" t="s">
        <v>459</v>
      </c>
      <c r="B13" s="68" t="s">
        <v>421</v>
      </c>
      <c r="C13" s="68">
        <v>99</v>
      </c>
      <c r="D13" s="69">
        <v>19.6</v>
      </c>
      <c r="E13" s="63">
        <f t="shared" si="1"/>
        <v>43.12</v>
      </c>
      <c r="F13">
        <v>1</v>
      </c>
    </row>
    <row r="14" s="39" customFormat="1" spans="1:6">
      <c r="A14" s="68" t="s">
        <v>459</v>
      </c>
      <c r="B14" s="68" t="s">
        <v>377</v>
      </c>
      <c r="C14" s="68">
        <v>100</v>
      </c>
      <c r="D14" s="69"/>
      <c r="E14" s="63"/>
      <c r="F14">
        <v>1</v>
      </c>
    </row>
    <row r="15" s="39" customFormat="1" spans="1:6">
      <c r="A15" s="66" t="s">
        <v>460</v>
      </c>
      <c r="B15" s="66" t="s">
        <v>397</v>
      </c>
      <c r="C15" s="66">
        <v>250</v>
      </c>
      <c r="D15" s="67">
        <v>18.3</v>
      </c>
      <c r="E15" s="63">
        <f>D15*2.2</f>
        <v>40.26</v>
      </c>
      <c r="F15">
        <v>1</v>
      </c>
    </row>
    <row r="16" s="39" customFormat="1" spans="1:6">
      <c r="A16" s="66" t="s">
        <v>460</v>
      </c>
      <c r="B16" s="66" t="s">
        <v>395</v>
      </c>
      <c r="C16" s="66">
        <v>150</v>
      </c>
      <c r="D16" s="67"/>
      <c r="E16" s="63"/>
      <c r="F16">
        <v>1</v>
      </c>
    </row>
    <row r="17" s="39" customFormat="1"/>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row r="33" s="39" customFormat="1"/>
    <row r="34" s="39" customFormat="1"/>
    <row r="35" s="39" customFormat="1"/>
    <row r="36" s="39" customFormat="1"/>
    <row r="37" s="39" customFormat="1"/>
    <row r="38" s="39" customFormat="1"/>
    <row r="39" s="39" customFormat="1"/>
    <row r="40" s="39" customFormat="1"/>
  </sheetData>
  <autoFilter ref="A1:F16">
    <extLst/>
  </autoFilter>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22"/>
  <dimension ref="A1:F40"/>
  <sheetViews>
    <sheetView workbookViewId="0">
      <pane xSplit="1" ySplit="1" topLeftCell="B2" activePane="bottomRight" state="frozen"/>
      <selection/>
      <selection pane="topRight"/>
      <selection pane="bottomLeft"/>
      <selection pane="bottomRight" activeCell="C41" sqref="C41"/>
    </sheetView>
  </sheetViews>
  <sheetFormatPr defaultColWidth="9" defaultRowHeight="13.5" outlineLevelCol="5"/>
  <cols>
    <col min="2" max="2" width="19.375" customWidth="1"/>
  </cols>
  <sheetData>
    <row r="1" spans="1:6">
      <c r="A1" s="62" t="s">
        <v>0</v>
      </c>
      <c r="B1" s="62" t="s">
        <v>1</v>
      </c>
      <c r="C1" s="62" t="s">
        <v>3</v>
      </c>
      <c r="D1" s="62" t="s">
        <v>4</v>
      </c>
      <c r="E1" s="62" t="s">
        <v>5</v>
      </c>
      <c r="F1" t="s">
        <v>6</v>
      </c>
    </row>
    <row r="2" spans="1:6">
      <c r="A2" s="65" t="s">
        <v>428</v>
      </c>
      <c r="B2" s="65" t="s">
        <v>461</v>
      </c>
      <c r="C2" s="65">
        <v>450</v>
      </c>
      <c r="D2" s="65">
        <v>19.3</v>
      </c>
      <c r="E2" s="63">
        <f t="shared" ref="E2:E11" si="0">D2*2.2</f>
        <v>42.46</v>
      </c>
      <c r="F2">
        <v>1</v>
      </c>
    </row>
    <row r="3" spans="1:6">
      <c r="A3" s="65" t="s">
        <v>451</v>
      </c>
      <c r="B3" s="65" t="s">
        <v>422</v>
      </c>
      <c r="C3" s="65">
        <v>202</v>
      </c>
      <c r="D3" s="65">
        <v>18.9</v>
      </c>
      <c r="E3" s="63">
        <f t="shared" si="0"/>
        <v>41.58</v>
      </c>
      <c r="F3">
        <v>1</v>
      </c>
    </row>
    <row r="4" spans="1:6">
      <c r="A4" s="65" t="s">
        <v>451</v>
      </c>
      <c r="B4" s="65" t="s">
        <v>425</v>
      </c>
      <c r="C4" s="65">
        <v>70</v>
      </c>
      <c r="D4" s="65"/>
      <c r="E4" s="63">
        <f t="shared" si="0"/>
        <v>0</v>
      </c>
      <c r="F4">
        <v>1</v>
      </c>
    </row>
    <row r="5" spans="1:6">
      <c r="A5" s="65" t="s">
        <v>451</v>
      </c>
      <c r="B5" s="65" t="s">
        <v>461</v>
      </c>
      <c r="C5" s="65">
        <v>20</v>
      </c>
      <c r="D5" s="65"/>
      <c r="E5" s="63">
        <f t="shared" si="0"/>
        <v>0</v>
      </c>
      <c r="F5">
        <v>1</v>
      </c>
    </row>
    <row r="6" spans="1:6">
      <c r="A6" s="65" t="s">
        <v>451</v>
      </c>
      <c r="B6" s="65" t="s">
        <v>383</v>
      </c>
      <c r="C6" s="65">
        <v>13</v>
      </c>
      <c r="D6" s="65"/>
      <c r="E6" s="63">
        <f t="shared" si="0"/>
        <v>0</v>
      </c>
      <c r="F6">
        <v>1</v>
      </c>
    </row>
    <row r="7" spans="1:6">
      <c r="A7" s="65" t="s">
        <v>439</v>
      </c>
      <c r="B7" s="65" t="s">
        <v>395</v>
      </c>
      <c r="C7" s="65">
        <v>53</v>
      </c>
      <c r="D7" s="65">
        <v>18.65</v>
      </c>
      <c r="E7" s="63">
        <f t="shared" si="0"/>
        <v>41.03</v>
      </c>
      <c r="F7">
        <v>1</v>
      </c>
    </row>
    <row r="8" spans="1:6">
      <c r="A8" s="65" t="s">
        <v>439</v>
      </c>
      <c r="B8" s="65" t="s">
        <v>399</v>
      </c>
      <c r="C8" s="65">
        <v>196</v>
      </c>
      <c r="D8" s="65"/>
      <c r="E8" s="63">
        <f t="shared" si="0"/>
        <v>0</v>
      </c>
      <c r="F8">
        <v>1</v>
      </c>
    </row>
    <row r="9" spans="1:6">
      <c r="A9" s="65" t="s">
        <v>439</v>
      </c>
      <c r="B9" s="65" t="s">
        <v>461</v>
      </c>
      <c r="C9" s="65">
        <v>141</v>
      </c>
      <c r="D9" s="65"/>
      <c r="E9" s="63">
        <f t="shared" si="0"/>
        <v>0</v>
      </c>
      <c r="F9">
        <v>1</v>
      </c>
    </row>
    <row r="10" spans="1:6">
      <c r="A10" s="65" t="s">
        <v>457</v>
      </c>
      <c r="B10" s="65" t="s">
        <v>425</v>
      </c>
      <c r="C10" s="65">
        <v>336</v>
      </c>
      <c r="D10" s="65">
        <v>19</v>
      </c>
      <c r="E10" s="63">
        <f t="shared" si="0"/>
        <v>41.8</v>
      </c>
      <c r="F10">
        <v>1</v>
      </c>
    </row>
    <row r="11" spans="1:6">
      <c r="A11" s="65" t="s">
        <v>458</v>
      </c>
      <c r="B11" s="65" t="s">
        <v>61</v>
      </c>
      <c r="C11" s="65">
        <v>417</v>
      </c>
      <c r="D11" s="65">
        <v>19.3</v>
      </c>
      <c r="E11" s="63">
        <f t="shared" si="0"/>
        <v>42.46</v>
      </c>
      <c r="F11">
        <v>1</v>
      </c>
    </row>
    <row r="12" s="39" customFormat="1"/>
    <row r="13" s="39" customFormat="1"/>
    <row r="14" s="39" customFormat="1"/>
    <row r="15" s="39" customFormat="1"/>
    <row r="16" s="39" customFormat="1"/>
    <row r="17" s="39" customFormat="1"/>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row r="33" s="39" customFormat="1"/>
    <row r="34" s="39" customFormat="1"/>
    <row r="35" s="39" customFormat="1"/>
    <row r="36" s="39" customFormat="1"/>
    <row r="37" s="39" customFormat="1"/>
    <row r="38" s="39" customFormat="1"/>
    <row r="39" s="39" customFormat="1"/>
    <row r="40" s="39" customFormat="1"/>
  </sheetData>
  <autoFilter ref="A1:F11">
    <extLst/>
  </autoFilter>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16"/>
  <dimension ref="A1:G50"/>
  <sheetViews>
    <sheetView workbookViewId="0">
      <pane xSplit="1" ySplit="1" topLeftCell="B2" activePane="bottomRight" state="frozen"/>
      <selection/>
      <selection pane="topRight"/>
      <selection pane="bottomLeft"/>
      <selection pane="bottomRight" activeCell="J19" sqref="J19"/>
    </sheetView>
  </sheetViews>
  <sheetFormatPr defaultColWidth="9" defaultRowHeight="13.5" outlineLevelCol="6"/>
  <cols>
    <col min="2" max="2" width="19.375" customWidth="1"/>
    <col min="3" max="3" width="11.5" customWidth="1"/>
  </cols>
  <sheetData>
    <row r="1" spans="1:7">
      <c r="A1" s="62" t="s">
        <v>0</v>
      </c>
      <c r="B1" s="62" t="s">
        <v>1</v>
      </c>
      <c r="C1" s="62" t="s">
        <v>462</v>
      </c>
      <c r="D1" s="62" t="s">
        <v>3</v>
      </c>
      <c r="E1" s="62" t="s">
        <v>4</v>
      </c>
      <c r="F1" s="62" t="s">
        <v>5</v>
      </c>
      <c r="G1" t="s">
        <v>6</v>
      </c>
    </row>
    <row r="2" spans="1:7">
      <c r="A2" s="63">
        <v>1</v>
      </c>
      <c r="B2" s="63" t="s">
        <v>338</v>
      </c>
      <c r="C2" s="63" t="s">
        <v>339</v>
      </c>
      <c r="D2" s="63">
        <v>80</v>
      </c>
      <c r="E2" s="63">
        <v>19.8</v>
      </c>
      <c r="F2" s="63">
        <f t="shared" ref="F2:F21" si="0">E2*2.2</f>
        <v>43.56</v>
      </c>
      <c r="G2">
        <v>1</v>
      </c>
    </row>
    <row r="3" spans="1:7">
      <c r="A3" s="63">
        <v>1</v>
      </c>
      <c r="B3" s="63" t="s">
        <v>49</v>
      </c>
      <c r="C3" s="63" t="s">
        <v>50</v>
      </c>
      <c r="D3" s="63">
        <v>110</v>
      </c>
      <c r="E3" s="63">
        <v>19.8</v>
      </c>
      <c r="F3" s="63">
        <f t="shared" si="0"/>
        <v>43.56</v>
      </c>
      <c r="G3">
        <v>1</v>
      </c>
    </row>
    <row r="4" spans="1:7">
      <c r="A4" s="63">
        <v>2</v>
      </c>
      <c r="B4" s="63" t="s">
        <v>49</v>
      </c>
      <c r="C4" s="63" t="s">
        <v>50</v>
      </c>
      <c r="D4" s="63">
        <v>180</v>
      </c>
      <c r="E4" s="63">
        <v>18.2</v>
      </c>
      <c r="F4" s="63">
        <f t="shared" si="0"/>
        <v>40.04</v>
      </c>
      <c r="G4">
        <v>1</v>
      </c>
    </row>
    <row r="5" spans="1:7">
      <c r="A5" s="63">
        <v>3</v>
      </c>
      <c r="B5" s="63" t="s">
        <v>49</v>
      </c>
      <c r="C5" s="63" t="s">
        <v>50</v>
      </c>
      <c r="D5" s="63">
        <v>180</v>
      </c>
      <c r="E5" s="63">
        <v>18.3</v>
      </c>
      <c r="F5" s="63">
        <f t="shared" si="0"/>
        <v>40.26</v>
      </c>
      <c r="G5">
        <v>1</v>
      </c>
    </row>
    <row r="6" spans="1:7">
      <c r="A6" s="63">
        <v>4</v>
      </c>
      <c r="B6" s="63" t="s">
        <v>362</v>
      </c>
      <c r="C6" s="63" t="s">
        <v>363</v>
      </c>
      <c r="D6" s="63">
        <v>7</v>
      </c>
      <c r="E6" s="63">
        <v>19.85</v>
      </c>
      <c r="F6" s="63">
        <f t="shared" si="0"/>
        <v>43.67</v>
      </c>
      <c r="G6">
        <v>1</v>
      </c>
    </row>
    <row r="7" spans="1:7">
      <c r="A7" s="63">
        <v>4</v>
      </c>
      <c r="B7" s="63" t="s">
        <v>338</v>
      </c>
      <c r="C7" s="63" t="s">
        <v>339</v>
      </c>
      <c r="D7" s="63">
        <v>21</v>
      </c>
      <c r="E7" s="63">
        <v>19.85</v>
      </c>
      <c r="F7" s="63">
        <f t="shared" si="0"/>
        <v>43.67</v>
      </c>
      <c r="G7">
        <v>1</v>
      </c>
    </row>
    <row r="8" spans="1:7">
      <c r="A8" s="63">
        <v>4</v>
      </c>
      <c r="B8" s="63" t="s">
        <v>346</v>
      </c>
      <c r="C8" s="63" t="s">
        <v>347</v>
      </c>
      <c r="D8" s="63">
        <v>180</v>
      </c>
      <c r="E8" s="63">
        <v>19.85</v>
      </c>
      <c r="F8" s="63">
        <f t="shared" si="0"/>
        <v>43.67</v>
      </c>
      <c r="G8">
        <v>1</v>
      </c>
    </row>
    <row r="9" spans="1:7">
      <c r="A9" s="63">
        <v>5</v>
      </c>
      <c r="B9" s="63" t="s">
        <v>362</v>
      </c>
      <c r="C9" s="63" t="s">
        <v>363</v>
      </c>
      <c r="D9" s="63">
        <v>163</v>
      </c>
      <c r="E9" s="63">
        <v>21.75</v>
      </c>
      <c r="F9" s="63">
        <f t="shared" si="0"/>
        <v>47.85</v>
      </c>
      <c r="G9">
        <v>1</v>
      </c>
    </row>
    <row r="10" spans="1:7">
      <c r="A10" s="63">
        <v>6</v>
      </c>
      <c r="B10" s="63" t="s">
        <v>338</v>
      </c>
      <c r="C10" s="63" t="s">
        <v>339</v>
      </c>
      <c r="D10" s="63">
        <v>189</v>
      </c>
      <c r="E10" s="63">
        <v>20.55</v>
      </c>
      <c r="F10" s="63">
        <f t="shared" si="0"/>
        <v>45.21</v>
      </c>
      <c r="G10">
        <v>1</v>
      </c>
    </row>
    <row r="11" spans="1:7">
      <c r="A11" s="63">
        <v>7</v>
      </c>
      <c r="B11" s="63" t="s">
        <v>338</v>
      </c>
      <c r="C11" s="63" t="s">
        <v>339</v>
      </c>
      <c r="D11" s="63">
        <v>180</v>
      </c>
      <c r="E11" s="63">
        <v>19.65</v>
      </c>
      <c r="F11" s="63">
        <f t="shared" si="0"/>
        <v>43.23</v>
      </c>
      <c r="G11">
        <v>1</v>
      </c>
    </row>
    <row r="12" s="39" customFormat="1" spans="1:7">
      <c r="A12" s="63">
        <v>8</v>
      </c>
      <c r="B12" s="63" t="s">
        <v>354</v>
      </c>
      <c r="C12" s="63" t="s">
        <v>355</v>
      </c>
      <c r="D12" s="63">
        <v>103</v>
      </c>
      <c r="E12" s="63">
        <v>21</v>
      </c>
      <c r="F12" s="63">
        <f t="shared" si="0"/>
        <v>46.2</v>
      </c>
      <c r="G12">
        <v>1</v>
      </c>
    </row>
    <row r="13" s="39" customFormat="1" spans="1:7">
      <c r="A13" s="63">
        <v>8</v>
      </c>
      <c r="B13" s="63" t="s">
        <v>350</v>
      </c>
      <c r="C13" s="63" t="s">
        <v>351</v>
      </c>
      <c r="D13" s="63">
        <v>45</v>
      </c>
      <c r="E13" s="63">
        <v>21</v>
      </c>
      <c r="F13" s="63">
        <f t="shared" si="0"/>
        <v>46.2</v>
      </c>
      <c r="G13">
        <v>1</v>
      </c>
    </row>
    <row r="14" s="39" customFormat="1" spans="1:7">
      <c r="A14" s="63">
        <v>9</v>
      </c>
      <c r="B14" s="63" t="s">
        <v>354</v>
      </c>
      <c r="C14" s="63" t="s">
        <v>355</v>
      </c>
      <c r="D14" s="63">
        <v>180</v>
      </c>
      <c r="E14" s="63">
        <v>20.45</v>
      </c>
      <c r="F14" s="63">
        <f t="shared" si="0"/>
        <v>44.99</v>
      </c>
      <c r="G14">
        <v>1</v>
      </c>
    </row>
    <row r="15" s="39" customFormat="1" spans="1:7">
      <c r="A15" s="63">
        <v>10</v>
      </c>
      <c r="B15" s="63" t="s">
        <v>356</v>
      </c>
      <c r="C15" s="63" t="s">
        <v>357</v>
      </c>
      <c r="D15" s="63">
        <v>144</v>
      </c>
      <c r="E15" s="63">
        <v>20.6</v>
      </c>
      <c r="F15" s="63">
        <f t="shared" si="0"/>
        <v>45.32</v>
      </c>
      <c r="G15">
        <v>1</v>
      </c>
    </row>
    <row r="16" s="39" customFormat="1" spans="1:7">
      <c r="A16" s="63">
        <v>10</v>
      </c>
      <c r="B16" s="63" t="s">
        <v>358</v>
      </c>
      <c r="C16" s="63" t="s">
        <v>359</v>
      </c>
      <c r="D16" s="63">
        <v>54</v>
      </c>
      <c r="E16" s="63">
        <v>20.6</v>
      </c>
      <c r="F16" s="63">
        <f t="shared" si="0"/>
        <v>45.32</v>
      </c>
      <c r="G16">
        <v>1</v>
      </c>
    </row>
    <row r="17" s="39" customFormat="1" spans="1:7">
      <c r="A17" s="63">
        <v>11</v>
      </c>
      <c r="B17" s="63" t="s">
        <v>344</v>
      </c>
      <c r="C17" s="63" t="s">
        <v>345</v>
      </c>
      <c r="D17" s="63">
        <v>180</v>
      </c>
      <c r="E17" s="63">
        <v>19</v>
      </c>
      <c r="F17" s="63">
        <f t="shared" si="0"/>
        <v>41.8</v>
      </c>
      <c r="G17">
        <v>1</v>
      </c>
    </row>
    <row r="18" s="39" customFormat="1" spans="1:7">
      <c r="A18" s="63">
        <v>12</v>
      </c>
      <c r="B18" s="63" t="s">
        <v>364</v>
      </c>
      <c r="C18" s="63" t="s">
        <v>365</v>
      </c>
      <c r="D18" s="63">
        <v>169</v>
      </c>
      <c r="E18" s="63">
        <v>20.45</v>
      </c>
      <c r="F18" s="63">
        <f t="shared" si="0"/>
        <v>44.99</v>
      </c>
      <c r="G18">
        <v>1</v>
      </c>
    </row>
    <row r="19" s="39" customFormat="1" spans="1:7">
      <c r="A19" s="63">
        <v>13</v>
      </c>
      <c r="B19" s="63" t="s">
        <v>346</v>
      </c>
      <c r="C19" s="63" t="s">
        <v>347</v>
      </c>
      <c r="D19" s="63">
        <v>210</v>
      </c>
      <c r="E19" s="63">
        <v>19.3</v>
      </c>
      <c r="F19" s="63">
        <f t="shared" si="0"/>
        <v>42.46</v>
      </c>
      <c r="G19">
        <v>1</v>
      </c>
    </row>
    <row r="20" s="39" customFormat="1" spans="1:7">
      <c r="A20" s="63">
        <v>14</v>
      </c>
      <c r="B20" s="63" t="s">
        <v>344</v>
      </c>
      <c r="C20" s="63" t="s">
        <v>345</v>
      </c>
      <c r="D20" s="63">
        <v>98</v>
      </c>
      <c r="E20" s="63">
        <v>18.4</v>
      </c>
      <c r="F20" s="63">
        <f t="shared" si="0"/>
        <v>40.48</v>
      </c>
      <c r="G20">
        <v>1</v>
      </c>
    </row>
    <row r="21" s="39" customFormat="1" spans="1:7">
      <c r="A21" s="63">
        <v>14</v>
      </c>
      <c r="B21" s="63" t="s">
        <v>352</v>
      </c>
      <c r="C21" s="63" t="s">
        <v>353</v>
      </c>
      <c r="D21" s="63">
        <v>58</v>
      </c>
      <c r="E21" s="63">
        <v>18.4</v>
      </c>
      <c r="F21" s="63">
        <f t="shared" si="0"/>
        <v>40.48</v>
      </c>
      <c r="G21">
        <v>1</v>
      </c>
    </row>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row r="33" s="39" customFormat="1"/>
    <row r="34" s="39" customFormat="1"/>
    <row r="35" s="39" customFormat="1"/>
    <row r="36" s="39" customFormat="1"/>
    <row r="37" s="39" customFormat="1"/>
    <row r="38" s="39" customFormat="1"/>
    <row r="39" s="39" customFormat="1"/>
    <row r="40" s="39" customFormat="1"/>
    <row r="41" s="39" customFormat="1"/>
    <row r="42" s="39" customFormat="1"/>
    <row r="43" s="39" customFormat="1"/>
    <row r="44" s="39" customFormat="1"/>
    <row r="45" s="39" customFormat="1"/>
    <row r="46" s="39" customFormat="1"/>
    <row r="47" s="39" customFormat="1"/>
    <row r="48" s="39" customFormat="1"/>
    <row r="49" s="39" customFormat="1"/>
    <row r="50" s="39" customFormat="1"/>
  </sheetData>
  <autoFilter ref="A1:G21">
    <extLst/>
  </autoFilter>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17"/>
  <dimension ref="A1:G50"/>
  <sheetViews>
    <sheetView workbookViewId="0">
      <pane xSplit="1" ySplit="1" topLeftCell="B2" activePane="bottomRight" state="frozen"/>
      <selection/>
      <selection pane="topRight"/>
      <selection pane="bottomLeft"/>
      <selection pane="bottomRight" activeCell="E1" sqref="A$1:A$1048576 E$1:E$1048576"/>
    </sheetView>
  </sheetViews>
  <sheetFormatPr defaultColWidth="9" defaultRowHeight="13.5" outlineLevelCol="6"/>
  <cols>
    <col min="2" max="2" width="19.375" customWidth="1"/>
    <col min="3" max="3" width="11.5" customWidth="1"/>
  </cols>
  <sheetData>
    <row r="1" spans="1:7">
      <c r="A1" s="62" t="s">
        <v>0</v>
      </c>
      <c r="B1" s="62" t="s">
        <v>1</v>
      </c>
      <c r="C1" s="62" t="s">
        <v>462</v>
      </c>
      <c r="D1" s="62" t="s">
        <v>3</v>
      </c>
      <c r="E1" s="62" t="s">
        <v>4</v>
      </c>
      <c r="F1" s="62" t="s">
        <v>5</v>
      </c>
      <c r="G1" t="s">
        <v>6</v>
      </c>
    </row>
    <row r="2" spans="1:7">
      <c r="A2" s="63">
        <v>1</v>
      </c>
      <c r="B2" s="63" t="s">
        <v>338</v>
      </c>
      <c r="C2" s="63" t="s">
        <v>339</v>
      </c>
      <c r="D2" s="63">
        <v>100</v>
      </c>
      <c r="E2" s="63">
        <v>21.9</v>
      </c>
      <c r="F2" s="63">
        <f>E2*2.2</f>
        <v>48.18</v>
      </c>
      <c r="G2">
        <v>1</v>
      </c>
    </row>
    <row r="3" spans="1:7">
      <c r="A3" s="63">
        <v>1</v>
      </c>
      <c r="B3" s="63" t="s">
        <v>346</v>
      </c>
      <c r="C3" s="63" t="s">
        <v>347</v>
      </c>
      <c r="D3" s="63">
        <v>22</v>
      </c>
      <c r="E3" s="63">
        <v>21.9</v>
      </c>
      <c r="F3" s="63">
        <f t="shared" ref="F3:F29" si="0">E3*2.2</f>
        <v>48.18</v>
      </c>
      <c r="G3">
        <v>1</v>
      </c>
    </row>
    <row r="4" spans="1:7">
      <c r="A4" s="63">
        <v>1</v>
      </c>
      <c r="B4" s="63" t="s">
        <v>352</v>
      </c>
      <c r="C4" s="63" t="s">
        <v>353</v>
      </c>
      <c r="D4" s="63">
        <v>46</v>
      </c>
      <c r="E4" s="63">
        <v>21.9</v>
      </c>
      <c r="F4" s="63">
        <f t="shared" si="0"/>
        <v>48.18</v>
      </c>
      <c r="G4">
        <v>1</v>
      </c>
    </row>
    <row r="5" spans="1:7">
      <c r="A5" s="63">
        <v>2</v>
      </c>
      <c r="B5" s="63" t="s">
        <v>364</v>
      </c>
      <c r="C5" s="63" t="s">
        <v>365</v>
      </c>
      <c r="D5" s="63">
        <v>100</v>
      </c>
      <c r="E5" s="63">
        <v>21.85</v>
      </c>
      <c r="F5" s="63">
        <f t="shared" si="0"/>
        <v>48.07</v>
      </c>
      <c r="G5">
        <v>1</v>
      </c>
    </row>
    <row r="6" spans="1:7">
      <c r="A6" s="63">
        <v>2</v>
      </c>
      <c r="B6" s="63" t="s">
        <v>346</v>
      </c>
      <c r="C6" s="63" t="s">
        <v>347</v>
      </c>
      <c r="D6" s="63">
        <v>78</v>
      </c>
      <c r="E6" s="63">
        <v>21.85</v>
      </c>
      <c r="F6" s="63">
        <f t="shared" si="0"/>
        <v>48.07</v>
      </c>
      <c r="G6">
        <v>1</v>
      </c>
    </row>
    <row r="7" spans="1:7">
      <c r="A7" s="63">
        <v>3</v>
      </c>
      <c r="B7" s="63" t="s">
        <v>358</v>
      </c>
      <c r="C7" s="63" t="s">
        <v>359</v>
      </c>
      <c r="D7" s="63">
        <v>50</v>
      </c>
      <c r="E7" s="63">
        <v>21.8</v>
      </c>
      <c r="F7" s="63">
        <f t="shared" si="0"/>
        <v>47.96</v>
      </c>
      <c r="G7">
        <v>1</v>
      </c>
    </row>
    <row r="8" spans="1:7">
      <c r="A8" s="63">
        <v>3</v>
      </c>
      <c r="B8" s="63" t="s">
        <v>356</v>
      </c>
      <c r="C8" s="63" t="s">
        <v>357</v>
      </c>
      <c r="D8" s="63">
        <v>100</v>
      </c>
      <c r="E8" s="63">
        <v>21.8</v>
      </c>
      <c r="F8" s="63">
        <f t="shared" si="0"/>
        <v>47.96</v>
      </c>
      <c r="G8">
        <v>1</v>
      </c>
    </row>
    <row r="9" spans="1:7">
      <c r="A9" s="63">
        <v>3</v>
      </c>
      <c r="B9" s="63" t="s">
        <v>362</v>
      </c>
      <c r="C9" s="63" t="s">
        <v>363</v>
      </c>
      <c r="D9" s="63">
        <v>25</v>
      </c>
      <c r="E9" s="63">
        <v>21.8</v>
      </c>
      <c r="F9" s="63">
        <f t="shared" si="0"/>
        <v>47.96</v>
      </c>
      <c r="G9">
        <v>1</v>
      </c>
    </row>
    <row r="10" spans="1:7">
      <c r="A10" s="63">
        <v>4</v>
      </c>
      <c r="B10" s="63" t="s">
        <v>49</v>
      </c>
      <c r="C10" s="63" t="s">
        <v>50</v>
      </c>
      <c r="D10" s="63">
        <v>100</v>
      </c>
      <c r="E10" s="63">
        <v>21.85</v>
      </c>
      <c r="F10" s="63">
        <f t="shared" si="0"/>
        <v>48.07</v>
      </c>
      <c r="G10">
        <v>1</v>
      </c>
    </row>
    <row r="11" spans="1:7">
      <c r="A11" s="63">
        <v>4</v>
      </c>
      <c r="B11" s="63" t="s">
        <v>362</v>
      </c>
      <c r="C11" s="63" t="s">
        <v>363</v>
      </c>
      <c r="D11" s="63">
        <v>70</v>
      </c>
      <c r="E11" s="63">
        <v>21.85</v>
      </c>
      <c r="F11" s="63">
        <f t="shared" si="0"/>
        <v>48.07</v>
      </c>
      <c r="G11">
        <v>1</v>
      </c>
    </row>
    <row r="12" s="39" customFormat="1" spans="1:7">
      <c r="A12" s="63">
        <v>5</v>
      </c>
      <c r="B12" s="63" t="s">
        <v>344</v>
      </c>
      <c r="C12" s="63" t="s">
        <v>345</v>
      </c>
      <c r="D12" s="63">
        <v>100</v>
      </c>
      <c r="E12" s="63">
        <v>21.9</v>
      </c>
      <c r="F12" s="63">
        <f t="shared" si="0"/>
        <v>48.18</v>
      </c>
      <c r="G12">
        <v>1</v>
      </c>
    </row>
    <row r="13" s="39" customFormat="1" spans="1:7">
      <c r="A13" s="63">
        <v>5</v>
      </c>
      <c r="B13" s="63" t="s">
        <v>362</v>
      </c>
      <c r="C13" s="63" t="s">
        <v>363</v>
      </c>
      <c r="D13" s="63">
        <v>5</v>
      </c>
      <c r="E13" s="63">
        <v>21.9</v>
      </c>
      <c r="F13" s="63">
        <f t="shared" si="0"/>
        <v>48.18</v>
      </c>
      <c r="G13">
        <v>1</v>
      </c>
    </row>
    <row r="14" s="39" customFormat="1" spans="1:7">
      <c r="A14" s="63">
        <v>5</v>
      </c>
      <c r="B14" s="63" t="s">
        <v>352</v>
      </c>
      <c r="C14" s="63" t="s">
        <v>353</v>
      </c>
      <c r="D14" s="63">
        <v>4</v>
      </c>
      <c r="E14" s="63">
        <v>21.9</v>
      </c>
      <c r="F14" s="63">
        <f t="shared" si="0"/>
        <v>48.18</v>
      </c>
      <c r="G14">
        <v>1</v>
      </c>
    </row>
    <row r="15" s="39" customFormat="1" spans="1:7">
      <c r="A15" s="63">
        <v>5</v>
      </c>
      <c r="B15" s="63" t="s">
        <v>354</v>
      </c>
      <c r="C15" s="63" t="s">
        <v>355</v>
      </c>
      <c r="D15" s="63">
        <v>67</v>
      </c>
      <c r="E15" s="63">
        <v>21.9</v>
      </c>
      <c r="F15" s="63">
        <f t="shared" si="0"/>
        <v>48.18</v>
      </c>
      <c r="G15">
        <v>1</v>
      </c>
    </row>
    <row r="16" s="39" customFormat="1"/>
    <row r="17" s="39" customFormat="1"/>
    <row r="18" s="39" customFormat="1"/>
    <row r="19" s="39" customFormat="1"/>
    <row r="20" s="39" customFormat="1"/>
    <row r="21" s="39" customFormat="1"/>
    <row r="22" s="39" customFormat="1"/>
    <row r="23" s="39" customFormat="1"/>
    <row r="24" s="39" customFormat="1"/>
    <row r="25" s="39" customFormat="1"/>
    <row r="26" s="39" customFormat="1"/>
    <row r="27" s="39" customFormat="1"/>
    <row r="28" s="39" customFormat="1"/>
    <row r="29" s="39" customFormat="1"/>
    <row r="30" s="39" customFormat="1"/>
    <row r="31" s="39" customFormat="1"/>
    <row r="32" s="39" customFormat="1"/>
    <row r="33" s="39" customFormat="1"/>
    <row r="34" s="39" customFormat="1"/>
    <row r="35" s="39" customFormat="1"/>
    <row r="36" s="39" customFormat="1"/>
    <row r="37" s="39" customFormat="1"/>
    <row r="38" s="39" customFormat="1"/>
    <row r="39" s="39" customFormat="1"/>
    <row r="40" s="39" customFormat="1"/>
    <row r="41" s="39" customFormat="1"/>
    <row r="42" s="39" customFormat="1"/>
    <row r="43" s="39" customFormat="1"/>
    <row r="44" s="39" customFormat="1"/>
    <row r="45" s="39" customFormat="1"/>
    <row r="46" s="39" customFormat="1"/>
    <row r="47" s="39" customFormat="1"/>
    <row r="48" s="39" customFormat="1"/>
    <row r="49" s="39" customFormat="1"/>
    <row r="50" s="39" customFormat="1"/>
  </sheetData>
  <autoFilter ref="A1:G15">
    <extLst/>
  </autoFilter>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18"/>
  <dimension ref="A1:G65"/>
  <sheetViews>
    <sheetView workbookViewId="0">
      <pane xSplit="1" ySplit="1" topLeftCell="B2" activePane="bottomRight" state="frozen"/>
      <selection/>
      <selection pane="topRight"/>
      <selection pane="bottomLeft"/>
      <selection pane="bottomRight" activeCell="B38" sqref="B38"/>
    </sheetView>
  </sheetViews>
  <sheetFormatPr defaultColWidth="9" defaultRowHeight="13.5" outlineLevelCol="6"/>
  <cols>
    <col min="2" max="2" width="19.375" customWidth="1"/>
    <col min="3" max="3" width="11.5" customWidth="1"/>
  </cols>
  <sheetData>
    <row r="1" spans="1:7">
      <c r="A1" s="62" t="s">
        <v>0</v>
      </c>
      <c r="B1" s="62" t="s">
        <v>1</v>
      </c>
      <c r="C1" s="62" t="s">
        <v>462</v>
      </c>
      <c r="D1" s="62" t="s">
        <v>3</v>
      </c>
      <c r="E1" s="62" t="s">
        <v>4</v>
      </c>
      <c r="F1" s="62" t="s">
        <v>5</v>
      </c>
      <c r="G1" t="s">
        <v>6</v>
      </c>
    </row>
    <row r="2" spans="1:7">
      <c r="A2" s="63">
        <v>1</v>
      </c>
      <c r="B2" s="63" t="s">
        <v>463</v>
      </c>
      <c r="C2" s="63" t="s">
        <v>464</v>
      </c>
      <c r="D2" s="63">
        <v>186</v>
      </c>
      <c r="E2" s="63">
        <v>18.5</v>
      </c>
      <c r="F2" s="63">
        <f t="shared" ref="F2:F29" si="0">E2*2.2</f>
        <v>40.7</v>
      </c>
      <c r="G2">
        <v>1</v>
      </c>
    </row>
    <row r="3" spans="1:7">
      <c r="A3" s="63">
        <v>1</v>
      </c>
      <c r="B3" s="64" t="s">
        <v>153</v>
      </c>
      <c r="C3" s="63" t="s">
        <v>465</v>
      </c>
      <c r="D3" s="63">
        <v>36</v>
      </c>
      <c r="E3" s="63">
        <v>18.5</v>
      </c>
      <c r="F3" s="63">
        <f t="shared" si="0"/>
        <v>40.7</v>
      </c>
      <c r="G3">
        <v>1</v>
      </c>
    </row>
    <row r="4" spans="1:7">
      <c r="A4" s="63">
        <v>2</v>
      </c>
      <c r="B4" s="63" t="s">
        <v>466</v>
      </c>
      <c r="C4" s="63" t="s">
        <v>467</v>
      </c>
      <c r="D4" s="63">
        <v>225</v>
      </c>
      <c r="E4" s="63">
        <v>16.5</v>
      </c>
      <c r="F4" s="63">
        <f t="shared" si="0"/>
        <v>36.3</v>
      </c>
      <c r="G4">
        <v>1</v>
      </c>
    </row>
    <row r="5" spans="1:7">
      <c r="A5" s="63">
        <v>3</v>
      </c>
      <c r="B5" s="63" t="s">
        <v>466</v>
      </c>
      <c r="C5" s="63" t="s">
        <v>467</v>
      </c>
      <c r="D5" s="63">
        <v>230</v>
      </c>
      <c r="E5" s="63">
        <v>16.2</v>
      </c>
      <c r="F5" s="63">
        <f t="shared" si="0"/>
        <v>35.64</v>
      </c>
      <c r="G5">
        <v>1</v>
      </c>
    </row>
    <row r="6" spans="1:7">
      <c r="A6" s="63">
        <v>4</v>
      </c>
      <c r="B6" s="63" t="s">
        <v>463</v>
      </c>
      <c r="C6" s="63" t="s">
        <v>464</v>
      </c>
      <c r="D6" s="63">
        <v>230</v>
      </c>
      <c r="E6" s="63">
        <v>18.4</v>
      </c>
      <c r="F6" s="63">
        <f t="shared" si="0"/>
        <v>40.48</v>
      </c>
      <c r="G6">
        <v>1</v>
      </c>
    </row>
    <row r="7" spans="1:7">
      <c r="A7" s="63">
        <v>5</v>
      </c>
      <c r="B7" s="63" t="s">
        <v>466</v>
      </c>
      <c r="C7" s="63" t="s">
        <v>467</v>
      </c>
      <c r="D7" s="63">
        <v>230</v>
      </c>
      <c r="E7" s="63">
        <v>16.6</v>
      </c>
      <c r="F7" s="63">
        <f t="shared" si="0"/>
        <v>36.52</v>
      </c>
      <c r="G7">
        <v>1</v>
      </c>
    </row>
    <row r="8" spans="1:7">
      <c r="A8" s="63">
        <v>6</v>
      </c>
      <c r="B8" s="63" t="s">
        <v>466</v>
      </c>
      <c r="C8" s="63" t="s">
        <v>467</v>
      </c>
      <c r="D8" s="63">
        <v>230</v>
      </c>
      <c r="E8" s="63">
        <v>16.9</v>
      </c>
      <c r="F8" s="63">
        <f t="shared" si="0"/>
        <v>37.18</v>
      </c>
      <c r="G8">
        <v>1</v>
      </c>
    </row>
    <row r="9" spans="1:7">
      <c r="A9" s="63">
        <v>7</v>
      </c>
      <c r="B9" s="63" t="s">
        <v>463</v>
      </c>
      <c r="C9" s="63" t="s">
        <v>464</v>
      </c>
      <c r="D9" s="63">
        <v>250</v>
      </c>
      <c r="E9" s="63">
        <v>19.8</v>
      </c>
      <c r="F9" s="63">
        <f t="shared" si="0"/>
        <v>43.56</v>
      </c>
      <c r="G9">
        <v>1</v>
      </c>
    </row>
    <row r="10" spans="1:7">
      <c r="A10" s="63">
        <v>8</v>
      </c>
      <c r="B10" s="63" t="s">
        <v>463</v>
      </c>
      <c r="C10" s="63" t="s">
        <v>464</v>
      </c>
      <c r="D10" s="63">
        <v>250</v>
      </c>
      <c r="E10" s="63">
        <v>19.6</v>
      </c>
      <c r="F10" s="63">
        <f t="shared" si="0"/>
        <v>43.12</v>
      </c>
      <c r="G10">
        <v>1</v>
      </c>
    </row>
    <row r="11" spans="1:7">
      <c r="A11" s="63">
        <v>9</v>
      </c>
      <c r="B11" s="63" t="s">
        <v>55</v>
      </c>
      <c r="C11" s="63" t="s">
        <v>56</v>
      </c>
      <c r="D11" s="63">
        <v>137</v>
      </c>
      <c r="E11" s="63">
        <v>21.8</v>
      </c>
      <c r="F11" s="63">
        <f t="shared" si="0"/>
        <v>47.96</v>
      </c>
      <c r="G11">
        <v>1</v>
      </c>
    </row>
    <row r="12" s="39" customFormat="1" spans="1:7">
      <c r="A12" s="63">
        <v>10</v>
      </c>
      <c r="B12" s="63" t="s">
        <v>468</v>
      </c>
      <c r="C12" s="63" t="s">
        <v>469</v>
      </c>
      <c r="D12" s="63">
        <v>120</v>
      </c>
      <c r="E12" s="63">
        <v>20.8</v>
      </c>
      <c r="F12" s="63">
        <f t="shared" si="0"/>
        <v>45.76</v>
      </c>
      <c r="G12">
        <v>1</v>
      </c>
    </row>
    <row r="13" s="39" customFormat="1" spans="1:7">
      <c r="A13" s="63">
        <v>11</v>
      </c>
      <c r="B13" s="63" t="s">
        <v>468</v>
      </c>
      <c r="C13" s="63" t="s">
        <v>469</v>
      </c>
      <c r="D13" s="63">
        <v>120</v>
      </c>
      <c r="E13" s="63">
        <v>20.8</v>
      </c>
      <c r="F13" s="63">
        <f t="shared" si="0"/>
        <v>45.76</v>
      </c>
      <c r="G13">
        <v>1</v>
      </c>
    </row>
    <row r="14" s="39" customFormat="1" spans="1:7">
      <c r="A14" s="63">
        <v>12</v>
      </c>
      <c r="B14" s="63" t="s">
        <v>55</v>
      </c>
      <c r="C14" s="63" t="s">
        <v>56</v>
      </c>
      <c r="D14" s="63">
        <v>136</v>
      </c>
      <c r="E14" s="63">
        <v>21.8</v>
      </c>
      <c r="F14" s="63">
        <f t="shared" si="0"/>
        <v>47.96</v>
      </c>
      <c r="G14">
        <v>1</v>
      </c>
    </row>
    <row r="15" s="39" customFormat="1" spans="1:7">
      <c r="A15" s="63">
        <v>13</v>
      </c>
      <c r="B15" s="63" t="s">
        <v>468</v>
      </c>
      <c r="C15" s="63" t="s">
        <v>469</v>
      </c>
      <c r="D15" s="63">
        <v>120</v>
      </c>
      <c r="E15" s="63">
        <v>20.8</v>
      </c>
      <c r="F15" s="63">
        <f t="shared" si="0"/>
        <v>45.76</v>
      </c>
      <c r="G15">
        <v>1</v>
      </c>
    </row>
    <row r="16" s="61" customFormat="1" spans="1:7">
      <c r="A16" s="63">
        <v>14</v>
      </c>
      <c r="B16" s="63" t="s">
        <v>468</v>
      </c>
      <c r="C16" s="63" t="s">
        <v>469</v>
      </c>
      <c r="D16" s="63">
        <v>120</v>
      </c>
      <c r="E16" s="63">
        <v>20.8</v>
      </c>
      <c r="F16" s="63">
        <f t="shared" si="0"/>
        <v>45.76</v>
      </c>
      <c r="G16">
        <v>1</v>
      </c>
    </row>
    <row r="17" s="39" customFormat="1" spans="1:7">
      <c r="A17" s="63">
        <v>15</v>
      </c>
      <c r="B17" s="63" t="s">
        <v>470</v>
      </c>
      <c r="C17" s="63" t="s">
        <v>471</v>
      </c>
      <c r="D17" s="63">
        <v>135</v>
      </c>
      <c r="E17" s="63">
        <v>21.1</v>
      </c>
      <c r="F17" s="63">
        <f t="shared" si="0"/>
        <v>46.42</v>
      </c>
      <c r="G17">
        <v>1</v>
      </c>
    </row>
    <row r="18" s="39" customFormat="1" spans="1:7">
      <c r="A18" s="63">
        <v>16</v>
      </c>
      <c r="B18" s="63" t="s">
        <v>51</v>
      </c>
      <c r="C18" s="63" t="s">
        <v>52</v>
      </c>
      <c r="D18" s="63">
        <v>120</v>
      </c>
      <c r="E18" s="63">
        <v>21.1</v>
      </c>
      <c r="F18" s="63">
        <f t="shared" si="0"/>
        <v>46.42</v>
      </c>
      <c r="G18">
        <v>1</v>
      </c>
    </row>
    <row r="19" s="39" customFormat="1" spans="1:7">
      <c r="A19" s="63">
        <v>17</v>
      </c>
      <c r="B19" s="63" t="s">
        <v>55</v>
      </c>
      <c r="C19" s="63" t="s">
        <v>56</v>
      </c>
      <c r="D19" s="63">
        <v>137</v>
      </c>
      <c r="E19" s="63">
        <v>21.8</v>
      </c>
      <c r="F19" s="63">
        <f t="shared" si="0"/>
        <v>47.96</v>
      </c>
      <c r="G19">
        <v>1</v>
      </c>
    </row>
    <row r="20" s="39" customFormat="1" spans="1:7">
      <c r="A20" s="63">
        <v>18</v>
      </c>
      <c r="B20" s="63" t="s">
        <v>468</v>
      </c>
      <c r="C20" s="63" t="s">
        <v>469</v>
      </c>
      <c r="D20" s="63">
        <v>120</v>
      </c>
      <c r="E20" s="63">
        <v>20.8</v>
      </c>
      <c r="F20" s="63">
        <f t="shared" si="0"/>
        <v>45.76</v>
      </c>
      <c r="G20">
        <v>1</v>
      </c>
    </row>
    <row r="21" s="39" customFormat="1" spans="1:7">
      <c r="A21" s="63">
        <v>19</v>
      </c>
      <c r="B21" s="63" t="s">
        <v>470</v>
      </c>
      <c r="C21" s="63" t="s">
        <v>471</v>
      </c>
      <c r="D21" s="63">
        <v>135</v>
      </c>
      <c r="E21" s="63">
        <v>21.1</v>
      </c>
      <c r="F21" s="63">
        <f t="shared" si="0"/>
        <v>46.42</v>
      </c>
      <c r="G21">
        <v>1</v>
      </c>
    </row>
    <row r="22" s="39" customFormat="1" spans="1:7">
      <c r="A22" s="63">
        <v>20</v>
      </c>
      <c r="B22" s="63" t="s">
        <v>470</v>
      </c>
      <c r="C22" s="63" t="s">
        <v>471</v>
      </c>
      <c r="D22" s="63">
        <v>135</v>
      </c>
      <c r="E22" s="63">
        <v>21.1</v>
      </c>
      <c r="F22" s="63">
        <f t="shared" si="0"/>
        <v>46.42</v>
      </c>
      <c r="G22">
        <v>1</v>
      </c>
    </row>
    <row r="23" s="39" customFormat="1" spans="1:7">
      <c r="A23" s="63">
        <v>21</v>
      </c>
      <c r="B23" s="63" t="s">
        <v>470</v>
      </c>
      <c r="C23" s="63" t="s">
        <v>471</v>
      </c>
      <c r="D23" s="63">
        <v>60</v>
      </c>
      <c r="E23" s="63">
        <v>21.8</v>
      </c>
      <c r="F23" s="63">
        <f t="shared" si="0"/>
        <v>47.96</v>
      </c>
      <c r="G23">
        <v>1</v>
      </c>
    </row>
    <row r="24" s="39" customFormat="1" spans="1:7">
      <c r="A24" s="63">
        <v>21</v>
      </c>
      <c r="B24" s="63" t="s">
        <v>417</v>
      </c>
      <c r="C24" s="63" t="s">
        <v>472</v>
      </c>
      <c r="D24" s="63">
        <v>85</v>
      </c>
      <c r="E24" s="63">
        <v>21.8</v>
      </c>
      <c r="F24" s="63">
        <f t="shared" si="0"/>
        <v>47.96</v>
      </c>
      <c r="G24">
        <v>1</v>
      </c>
    </row>
    <row r="25" s="39" customFormat="1" spans="1:7">
      <c r="A25" s="63">
        <v>22</v>
      </c>
      <c r="B25" s="63" t="s">
        <v>470</v>
      </c>
      <c r="C25" s="63" t="s">
        <v>471</v>
      </c>
      <c r="D25" s="63">
        <v>137</v>
      </c>
      <c r="E25" s="63">
        <v>21.8</v>
      </c>
      <c r="F25" s="63">
        <f t="shared" si="0"/>
        <v>47.96</v>
      </c>
      <c r="G25">
        <v>1</v>
      </c>
    </row>
    <row r="26" s="39" customFormat="1" spans="1:7">
      <c r="A26" s="63">
        <v>23</v>
      </c>
      <c r="B26" s="63" t="s">
        <v>360</v>
      </c>
      <c r="C26" s="63" t="s">
        <v>361</v>
      </c>
      <c r="D26" s="63">
        <v>110</v>
      </c>
      <c r="E26" s="63">
        <v>21.6</v>
      </c>
      <c r="F26" s="63">
        <f t="shared" si="0"/>
        <v>47.52</v>
      </c>
      <c r="G26">
        <v>1</v>
      </c>
    </row>
    <row r="27" s="39" customFormat="1" spans="1:7">
      <c r="A27" s="63">
        <v>23</v>
      </c>
      <c r="B27" s="63" t="s">
        <v>55</v>
      </c>
      <c r="C27" s="63" t="s">
        <v>56</v>
      </c>
      <c r="D27" s="63">
        <v>13</v>
      </c>
      <c r="E27" s="63">
        <v>21.6</v>
      </c>
      <c r="F27" s="63">
        <f t="shared" si="0"/>
        <v>47.52</v>
      </c>
      <c r="G27">
        <v>1</v>
      </c>
    </row>
    <row r="28" s="39" customFormat="1" spans="1:7">
      <c r="A28" s="63">
        <v>24</v>
      </c>
      <c r="B28" s="63" t="s">
        <v>51</v>
      </c>
      <c r="C28" s="63" t="s">
        <v>52</v>
      </c>
      <c r="D28" s="63">
        <v>91</v>
      </c>
      <c r="E28" s="63">
        <v>21.7</v>
      </c>
      <c r="F28" s="63">
        <f t="shared" si="0"/>
        <v>47.74</v>
      </c>
      <c r="G28">
        <v>1</v>
      </c>
    </row>
    <row r="29" s="39" customFormat="1" spans="1:7">
      <c r="A29" s="63">
        <v>24</v>
      </c>
      <c r="B29" s="63" t="s">
        <v>200</v>
      </c>
      <c r="C29" s="63" t="s">
        <v>201</v>
      </c>
      <c r="D29" s="63">
        <v>24</v>
      </c>
      <c r="E29" s="63">
        <v>21.7</v>
      </c>
      <c r="F29" s="63">
        <f t="shared" si="0"/>
        <v>47.74</v>
      </c>
      <c r="G29">
        <v>1</v>
      </c>
    </row>
    <row r="30" s="39" customFormat="1"/>
    <row r="31" s="39" customFormat="1"/>
    <row r="32" s="39" customFormat="1"/>
    <row r="33" s="39" customFormat="1"/>
    <row r="34" s="39" customFormat="1"/>
    <row r="35" s="39" customFormat="1"/>
    <row r="36" s="39" customFormat="1"/>
    <row r="37" s="39" customFormat="1"/>
    <row r="38" s="39" customFormat="1"/>
    <row r="39" s="39" customFormat="1"/>
    <row r="40" s="39" customFormat="1"/>
    <row r="41" s="39" customFormat="1"/>
    <row r="42" s="39" customFormat="1"/>
    <row r="43" s="39" customFormat="1"/>
    <row r="44" s="39" customFormat="1"/>
    <row r="45" s="39" customFormat="1"/>
    <row r="46" s="39" customFormat="1"/>
    <row r="47" s="39" customFormat="1"/>
    <row r="48" s="39" customFormat="1"/>
    <row r="49" s="39" customFormat="1"/>
    <row r="50" s="39" customFormat="1"/>
    <row r="51" s="39" customFormat="1"/>
    <row r="52" s="39" customFormat="1"/>
    <row r="53" s="39" customFormat="1"/>
    <row r="54" s="39" customFormat="1"/>
    <row r="55" s="39" customFormat="1"/>
    <row r="56" s="39" customFormat="1"/>
    <row r="57" s="39" customFormat="1"/>
    <row r="58" s="39" customFormat="1"/>
    <row r="59" s="39" customFormat="1"/>
    <row r="60" s="39" customFormat="1"/>
    <row r="61" s="39" customFormat="1"/>
    <row r="62" s="39" customFormat="1"/>
    <row r="63" s="39" customFormat="1"/>
    <row r="64" s="39" customFormat="1"/>
    <row r="65" s="39" customFormat="1"/>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619"/>
  <dimension ref="A1:K147"/>
  <sheetViews>
    <sheetView workbookViewId="0">
      <pane xSplit="10" ySplit="1" topLeftCell="K2" activePane="bottomRight" state="frozen"/>
      <selection/>
      <selection pane="topRight"/>
      <selection pane="bottomLeft"/>
      <selection pane="bottomRight" activeCell="F1" sqref="F1"/>
    </sheetView>
  </sheetViews>
  <sheetFormatPr defaultColWidth="9" defaultRowHeight="13.5"/>
  <cols>
    <col min="1" max="1" width="10.37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6</v>
      </c>
      <c r="B2" t="s">
        <v>477</v>
      </c>
      <c r="C2">
        <v>75</v>
      </c>
      <c r="D2">
        <v>59</v>
      </c>
      <c r="E2">
        <v>17.9</v>
      </c>
      <c r="F2" s="40">
        <f t="shared" ref="F2:F29" si="0">IF(A2="","",1)</f>
        <v>1</v>
      </c>
      <c r="G2" s="40" t="str">
        <f t="shared" ref="G2:G29" si="1">IF(AND(B2&lt;&gt;"",C2&lt;&gt;""),B2&amp;C2,"")</f>
        <v>d03hei75</v>
      </c>
      <c r="H2" s="40">
        <f t="shared" ref="H2:H29" si="2">IF(E2="","",ROUND(E2*2.2046,2))</f>
        <v>39.46</v>
      </c>
      <c r="I2" s="40" t="str">
        <f>IF($G2="","",VLOOKUP($G2,设置!B:D,3,FALSE))</f>
        <v>D003黑色-75</v>
      </c>
      <c r="J2" s="40" t="str">
        <f>IF($G2="","",VLOOKUP($G2,设置!B:D,2,FALSE))</f>
        <v>D003usf-heise-75</v>
      </c>
    </row>
    <row r="3" spans="1:10">
      <c r="A3">
        <v>6</v>
      </c>
      <c r="B3" t="s">
        <v>477</v>
      </c>
      <c r="C3">
        <v>80</v>
      </c>
      <c r="D3">
        <v>23</v>
      </c>
      <c r="F3" s="40">
        <f t="shared" si="0"/>
        <v>1</v>
      </c>
      <c r="G3" s="40" t="str">
        <f t="shared" si="1"/>
        <v>d03hei80</v>
      </c>
      <c r="H3" s="40" t="str">
        <f t="shared" si="2"/>
        <v/>
      </c>
      <c r="I3" s="40" t="str">
        <f>IF($G3="","",VLOOKUP($G3,设置!B:D,3,FALSE))</f>
        <v>D003黑色-80</v>
      </c>
      <c r="J3" s="40" t="str">
        <f>IF($G3="","",VLOOKUP($G3,设置!B:D,2,FALSE))</f>
        <v>D003usf-heise-80</v>
      </c>
    </row>
    <row r="4" spans="1:10">
      <c r="A4">
        <v>7</v>
      </c>
      <c r="B4" t="s">
        <v>478</v>
      </c>
      <c r="C4">
        <v>75</v>
      </c>
      <c r="D4">
        <v>26</v>
      </c>
      <c r="E4">
        <v>16.3</v>
      </c>
      <c r="F4" s="40">
        <f t="shared" si="0"/>
        <v>1</v>
      </c>
      <c r="G4" s="40" t="str">
        <f t="shared" si="1"/>
        <v>d03fen75</v>
      </c>
      <c r="H4" s="40">
        <f t="shared" si="2"/>
        <v>35.93</v>
      </c>
      <c r="I4" s="40" t="str">
        <f>IF($G4="","",VLOOKUP($G4,设置!B:D,3,FALSE))</f>
        <v>D003粉色-75</v>
      </c>
      <c r="J4" s="40" t="str">
        <f>IF($G4="","",VLOOKUP($G4,设置!B:D,2,FALSE))</f>
        <v>D003usf-fense-75</v>
      </c>
    </row>
    <row r="5" spans="1:10">
      <c r="A5">
        <v>7</v>
      </c>
      <c r="B5" t="s">
        <v>477</v>
      </c>
      <c r="C5">
        <v>80</v>
      </c>
      <c r="D5">
        <v>38</v>
      </c>
      <c r="F5" s="40">
        <f t="shared" si="0"/>
        <v>1</v>
      </c>
      <c r="G5" s="40" t="str">
        <f t="shared" si="1"/>
        <v>d03hei80</v>
      </c>
      <c r="H5" s="40" t="str">
        <f t="shared" si="2"/>
        <v/>
      </c>
      <c r="I5" s="40" t="str">
        <f>IF($G5="","",VLOOKUP($G5,设置!B:D,3,FALSE))</f>
        <v>D003黑色-80</v>
      </c>
      <c r="J5" s="40" t="str">
        <f>IF($G5="","",VLOOKUP($G5,设置!B:D,2,FALSE))</f>
        <v>D003usf-heise-80</v>
      </c>
    </row>
    <row r="6" spans="1:10">
      <c r="A6">
        <v>7</v>
      </c>
      <c r="B6" t="s">
        <v>479</v>
      </c>
      <c r="C6">
        <v>85</v>
      </c>
      <c r="D6">
        <v>10</v>
      </c>
      <c r="F6" s="40">
        <f t="shared" si="0"/>
        <v>1</v>
      </c>
      <c r="G6" s="40" t="str">
        <f t="shared" si="1"/>
        <v>d03zang85</v>
      </c>
      <c r="H6" s="40" t="str">
        <f t="shared" si="2"/>
        <v/>
      </c>
      <c r="I6" s="40" t="str">
        <f>IF($G6="","",VLOOKUP($G6,设置!B:D,3,FALSE))</f>
        <v>D003藏蓝-85</v>
      </c>
      <c r="J6" s="40" t="str">
        <f>IF($G6="","",VLOOKUP($G6,设置!B:D,2,FALSE))</f>
        <v>D003usf-zanglan-85</v>
      </c>
    </row>
    <row r="7" spans="1:10">
      <c r="A7">
        <v>8</v>
      </c>
      <c r="B7" t="s">
        <v>479</v>
      </c>
      <c r="C7">
        <v>80</v>
      </c>
      <c r="D7">
        <v>56</v>
      </c>
      <c r="E7">
        <v>16.5</v>
      </c>
      <c r="F7" s="40">
        <f t="shared" si="0"/>
        <v>1</v>
      </c>
      <c r="G7" s="40" t="str">
        <f t="shared" si="1"/>
        <v>d03zang80</v>
      </c>
      <c r="H7" s="40">
        <f t="shared" si="2"/>
        <v>36.38</v>
      </c>
      <c r="I7" s="40" t="str">
        <f>IF($G7="","",VLOOKUP($G7,设置!B:D,3,FALSE))</f>
        <v>D003藏蓝-80</v>
      </c>
      <c r="J7" s="40" t="str">
        <f>IF($G7="","",VLOOKUP($G7,设置!B:D,2,FALSE))</f>
        <v>D003usf-zanglan-80</v>
      </c>
    </row>
    <row r="8" spans="1:10">
      <c r="A8">
        <v>8</v>
      </c>
      <c r="B8" t="s">
        <v>477</v>
      </c>
      <c r="C8">
        <v>80</v>
      </c>
      <c r="D8">
        <v>10</v>
      </c>
      <c r="F8" s="40">
        <f t="shared" si="0"/>
        <v>1</v>
      </c>
      <c r="G8" s="40" t="str">
        <f t="shared" si="1"/>
        <v>d03hei80</v>
      </c>
      <c r="H8" s="40" t="str">
        <f t="shared" si="2"/>
        <v/>
      </c>
      <c r="I8" s="40" t="str">
        <f>IF($G8="","",VLOOKUP($G8,设置!B:D,3,FALSE))</f>
        <v>D003黑色-80</v>
      </c>
      <c r="J8" s="40" t="str">
        <f>IF($G8="","",VLOOKUP($G8,设置!B:D,2,FALSE))</f>
        <v>D003usf-heise-80</v>
      </c>
    </row>
    <row r="9" spans="1:10">
      <c r="A9">
        <v>9</v>
      </c>
      <c r="B9" t="s">
        <v>477</v>
      </c>
      <c r="C9">
        <v>70</v>
      </c>
      <c r="D9">
        <v>90</v>
      </c>
      <c r="E9">
        <v>16.6</v>
      </c>
      <c r="F9" s="40">
        <f t="shared" si="0"/>
        <v>1</v>
      </c>
      <c r="G9" s="40" t="str">
        <f t="shared" si="1"/>
        <v>d03hei70</v>
      </c>
      <c r="H9" s="40">
        <f t="shared" si="2"/>
        <v>36.6</v>
      </c>
      <c r="I9" s="40" t="str">
        <f>IF($G9="","",VLOOKUP($G9,设置!B:D,3,FALSE))</f>
        <v>D003黑色-70</v>
      </c>
      <c r="J9" s="40" t="str">
        <f>IF($G9="","",VLOOKUP($G9,设置!B:D,2,FALSE))</f>
        <v>D003usf-heise-70</v>
      </c>
    </row>
    <row r="10" spans="1:10">
      <c r="A10">
        <v>10</v>
      </c>
      <c r="B10" t="s">
        <v>477</v>
      </c>
      <c r="C10">
        <v>80</v>
      </c>
      <c r="D10">
        <v>70</v>
      </c>
      <c r="E10">
        <v>17.3</v>
      </c>
      <c r="F10" s="40">
        <f t="shared" si="0"/>
        <v>1</v>
      </c>
      <c r="G10" s="40" t="str">
        <f t="shared" si="1"/>
        <v>d03hei80</v>
      </c>
      <c r="H10" s="40">
        <f t="shared" si="2"/>
        <v>38.14</v>
      </c>
      <c r="I10" s="40" t="str">
        <f>IF($G10="","",VLOOKUP($G10,设置!B:D,3,FALSE))</f>
        <v>D003黑色-80</v>
      </c>
      <c r="J10" s="40" t="str">
        <f>IF($G10="","",VLOOKUP($G10,设置!B:D,2,FALSE))</f>
        <v>D003usf-heise-80</v>
      </c>
    </row>
    <row r="11" spans="1:10">
      <c r="A11">
        <v>12</v>
      </c>
      <c r="B11" t="s">
        <v>477</v>
      </c>
      <c r="C11">
        <v>70</v>
      </c>
      <c r="D11">
        <v>60</v>
      </c>
      <c r="E11">
        <v>16</v>
      </c>
      <c r="F11" s="40">
        <f t="shared" si="0"/>
        <v>1</v>
      </c>
      <c r="G11" s="40" t="str">
        <f t="shared" si="1"/>
        <v>d03hei70</v>
      </c>
      <c r="H11" s="40">
        <f t="shared" si="2"/>
        <v>35.27</v>
      </c>
      <c r="I11" s="40" t="str">
        <f>IF($G11="","",VLOOKUP($G11,设置!B:D,3,FALSE))</f>
        <v>D003黑色-70</v>
      </c>
      <c r="J11" s="40" t="str">
        <f>IF($G11="","",VLOOKUP($G11,设置!B:D,2,FALSE))</f>
        <v>D003usf-heise-70</v>
      </c>
    </row>
    <row r="12" s="54" customFormat="1" spans="1:10">
      <c r="A12" s="54">
        <v>12</v>
      </c>
      <c r="B12" s="54" t="s">
        <v>477</v>
      </c>
      <c r="C12" s="54">
        <v>80</v>
      </c>
      <c r="D12" s="54">
        <v>10</v>
      </c>
      <c r="F12" s="54">
        <f t="shared" si="0"/>
        <v>1</v>
      </c>
      <c r="G12" s="54" t="str">
        <f t="shared" si="1"/>
        <v>d03hei80</v>
      </c>
      <c r="H12" s="54" t="str">
        <f t="shared" si="2"/>
        <v/>
      </c>
      <c r="I12" s="54" t="str">
        <f>IF($G12="","",VLOOKUP($G12,设置!B:D,3,FALSE))</f>
        <v>D003黑色-80</v>
      </c>
      <c r="J12" s="54" t="str">
        <f>IF($G12="","",VLOOKUP($G12,设置!B:D,2,FALSE))</f>
        <v>D003usf-heise-80</v>
      </c>
    </row>
    <row r="13" spans="1:10">
      <c r="A13">
        <v>13</v>
      </c>
      <c r="B13" t="s">
        <v>477</v>
      </c>
      <c r="C13">
        <v>75</v>
      </c>
      <c r="D13">
        <v>82</v>
      </c>
      <c r="E13">
        <v>17.1</v>
      </c>
      <c r="F13" s="40">
        <f t="shared" si="0"/>
        <v>1</v>
      </c>
      <c r="G13" s="40" t="str">
        <f t="shared" si="1"/>
        <v>d03hei75</v>
      </c>
      <c r="H13" s="40">
        <f t="shared" si="2"/>
        <v>37.7</v>
      </c>
      <c r="I13" s="40" t="str">
        <f>IF($G13="","",VLOOKUP($G13,设置!B:D,3,FALSE))</f>
        <v>D003黑色-75</v>
      </c>
      <c r="J13" s="40" t="str">
        <f>IF($G13="","",VLOOKUP($G13,设置!B:D,2,FALSE))</f>
        <v>D003usf-heise-75</v>
      </c>
    </row>
    <row r="14" spans="1:10">
      <c r="A14">
        <v>14</v>
      </c>
      <c r="B14" t="s">
        <v>477</v>
      </c>
      <c r="C14">
        <v>80</v>
      </c>
      <c r="D14">
        <v>50</v>
      </c>
      <c r="E14">
        <v>16.6</v>
      </c>
      <c r="F14" s="40">
        <f t="shared" si="0"/>
        <v>1</v>
      </c>
      <c r="G14" s="40" t="str">
        <f t="shared" si="1"/>
        <v>d03hei80</v>
      </c>
      <c r="H14" s="40">
        <f t="shared" si="2"/>
        <v>36.6</v>
      </c>
      <c r="I14" s="40" t="str">
        <f>IF($G14="","",VLOOKUP($G14,设置!B:D,3,FALSE))</f>
        <v>D003黑色-80</v>
      </c>
      <c r="J14" s="40" t="str">
        <f>IF($G14="","",VLOOKUP($G14,设置!B:D,2,FALSE))</f>
        <v>D003usf-heise-80</v>
      </c>
    </row>
    <row r="15" spans="1:10">
      <c r="A15">
        <v>14</v>
      </c>
      <c r="B15" t="s">
        <v>477</v>
      </c>
      <c r="C15">
        <v>75</v>
      </c>
      <c r="D15">
        <v>20</v>
      </c>
      <c r="F15" s="40">
        <f t="shared" si="0"/>
        <v>1</v>
      </c>
      <c r="G15" s="40" t="str">
        <f t="shared" si="1"/>
        <v>d03hei75</v>
      </c>
      <c r="H15" s="40" t="str">
        <f t="shared" si="2"/>
        <v/>
      </c>
      <c r="I15" s="40" t="str">
        <f>IF($G15="","",VLOOKUP($G15,设置!B:D,3,FALSE))</f>
        <v>D003黑色-75</v>
      </c>
      <c r="J15" s="40" t="str">
        <f>IF($G15="","",VLOOKUP($G15,设置!B:D,2,FALSE))</f>
        <v>D003usf-heise-75</v>
      </c>
    </row>
    <row r="16" s="56" customFormat="1" spans="1:10">
      <c r="A16" s="56">
        <v>16</v>
      </c>
      <c r="B16" s="56" t="s">
        <v>477</v>
      </c>
      <c r="C16" s="56">
        <v>85</v>
      </c>
      <c r="D16" s="56">
        <v>60</v>
      </c>
      <c r="E16" s="56">
        <v>16.5</v>
      </c>
      <c r="F16" s="57">
        <f t="shared" si="0"/>
        <v>1</v>
      </c>
      <c r="G16" s="57" t="str">
        <f t="shared" si="1"/>
        <v>d03hei85</v>
      </c>
      <c r="H16" s="57">
        <f t="shared" si="2"/>
        <v>36.38</v>
      </c>
      <c r="I16" s="57" t="str">
        <f>IF($G16="","",VLOOKUP($G16,设置!B:D,3,FALSE))</f>
        <v>D003黑色-85</v>
      </c>
      <c r="J16" s="57" t="str">
        <f>IF($G16="","",VLOOKUP($G16,设置!B:D,2,FALSE))</f>
        <v>D003usf-heise-85</v>
      </c>
    </row>
    <row r="17" spans="1:10">
      <c r="A17">
        <v>17</v>
      </c>
      <c r="B17" t="s">
        <v>477</v>
      </c>
      <c r="C17">
        <v>70</v>
      </c>
      <c r="D17">
        <v>90</v>
      </c>
      <c r="E17">
        <v>16.5</v>
      </c>
      <c r="F17" s="40">
        <f t="shared" si="0"/>
        <v>1</v>
      </c>
      <c r="G17" s="40" t="str">
        <f t="shared" si="1"/>
        <v>d03hei70</v>
      </c>
      <c r="H17" s="40">
        <f t="shared" si="2"/>
        <v>36.38</v>
      </c>
      <c r="I17" s="40" t="str">
        <f>IF($G17="","",VLOOKUP($G17,设置!B:D,3,FALSE))</f>
        <v>D003黑色-70</v>
      </c>
      <c r="J17" s="40" t="str">
        <f>IF($G17="","",VLOOKUP($G17,设置!B:D,2,FALSE))</f>
        <v>D003usf-heise-70</v>
      </c>
    </row>
    <row r="18" spans="1:10">
      <c r="A18">
        <v>18</v>
      </c>
      <c r="B18" t="s">
        <v>477</v>
      </c>
      <c r="C18">
        <v>70</v>
      </c>
      <c r="D18">
        <v>90</v>
      </c>
      <c r="E18">
        <v>16.5</v>
      </c>
      <c r="F18" s="40">
        <f t="shared" si="0"/>
        <v>1</v>
      </c>
      <c r="G18" s="40" t="str">
        <f t="shared" si="1"/>
        <v>d03hei70</v>
      </c>
      <c r="H18" s="40">
        <f t="shared" si="2"/>
        <v>36.38</v>
      </c>
      <c r="I18" s="40" t="str">
        <f>IF($G18="","",VLOOKUP($G18,设置!B:D,3,FALSE))</f>
        <v>D003黑色-70</v>
      </c>
      <c r="J18" s="40" t="str">
        <f>IF($G18="","",VLOOKUP($G18,设置!B:D,2,FALSE))</f>
        <v>D003usf-heise-70</v>
      </c>
    </row>
    <row r="19" spans="1:10">
      <c r="A19">
        <v>19</v>
      </c>
      <c r="B19" t="s">
        <v>477</v>
      </c>
      <c r="C19">
        <v>85</v>
      </c>
      <c r="D19">
        <v>26</v>
      </c>
      <c r="E19">
        <v>16.5</v>
      </c>
      <c r="F19" s="40">
        <f t="shared" si="0"/>
        <v>1</v>
      </c>
      <c r="G19" s="40" t="str">
        <f t="shared" si="1"/>
        <v>d03hei85</v>
      </c>
      <c r="H19" s="40">
        <f t="shared" si="2"/>
        <v>36.38</v>
      </c>
      <c r="I19" s="40" t="str">
        <f>IF($G19="","",VLOOKUP($G19,设置!B:D,3,FALSE))</f>
        <v>D003黑色-85</v>
      </c>
      <c r="J19" s="40" t="str">
        <f>IF($G19="","",VLOOKUP($G19,设置!B:D,2,FALSE))</f>
        <v>D003usf-heise-85</v>
      </c>
    </row>
    <row r="20" spans="1:10">
      <c r="A20">
        <v>19</v>
      </c>
      <c r="B20" t="s">
        <v>477</v>
      </c>
      <c r="C20">
        <v>70</v>
      </c>
      <c r="D20">
        <v>24</v>
      </c>
      <c r="F20" s="40">
        <f t="shared" si="0"/>
        <v>1</v>
      </c>
      <c r="G20" s="40" t="str">
        <f t="shared" si="1"/>
        <v>d03hei70</v>
      </c>
      <c r="H20" s="40" t="str">
        <f t="shared" si="2"/>
        <v/>
      </c>
      <c r="I20" s="40" t="str">
        <f>IF($G20="","",VLOOKUP($G20,设置!B:D,3,FALSE))</f>
        <v>D003黑色-70</v>
      </c>
      <c r="J20" s="40" t="str">
        <f>IF($G20="","",VLOOKUP($G20,设置!B:D,2,FALSE))</f>
        <v>D003usf-heise-70</v>
      </c>
    </row>
    <row r="21" spans="1:10">
      <c r="A21">
        <v>19</v>
      </c>
      <c r="B21" t="s">
        <v>478</v>
      </c>
      <c r="C21">
        <v>85</v>
      </c>
      <c r="D21">
        <v>17</v>
      </c>
      <c r="F21" s="40">
        <f t="shared" si="0"/>
        <v>1</v>
      </c>
      <c r="G21" s="40" t="str">
        <f t="shared" si="1"/>
        <v>d03fen85</v>
      </c>
      <c r="H21" s="40" t="str">
        <f t="shared" si="2"/>
        <v/>
      </c>
      <c r="I21" s="40" t="str">
        <f>IF($G21="","",VLOOKUP($G21,设置!B:D,3,FALSE))</f>
        <v>D003粉色-85</v>
      </c>
      <c r="J21" s="40" t="str">
        <f>IF($G21="","",VLOOKUP($G21,设置!B:D,2,FALSE))</f>
        <v>D003usf-fense-85</v>
      </c>
    </row>
    <row r="22" spans="1:10">
      <c r="A22">
        <v>21</v>
      </c>
      <c r="B22" t="s">
        <v>477</v>
      </c>
      <c r="C22">
        <v>75</v>
      </c>
      <c r="D22">
        <v>80</v>
      </c>
      <c r="E22">
        <v>16.5</v>
      </c>
      <c r="F22" s="40">
        <f t="shared" si="0"/>
        <v>1</v>
      </c>
      <c r="G22" s="40" t="str">
        <f t="shared" si="1"/>
        <v>d03hei75</v>
      </c>
      <c r="H22" s="40">
        <f t="shared" si="2"/>
        <v>36.38</v>
      </c>
      <c r="I22" s="40" t="str">
        <f>IF($G22="","",VLOOKUP($G22,设置!B:D,3,FALSE))</f>
        <v>D003黑色-75</v>
      </c>
      <c r="J22" s="40" t="str">
        <f>IF($G22="","",VLOOKUP($G22,设置!B:D,2,FALSE))</f>
        <v>D003usf-heise-75</v>
      </c>
    </row>
    <row r="23" spans="1:10">
      <c r="A23">
        <v>22</v>
      </c>
      <c r="B23" t="s">
        <v>477</v>
      </c>
      <c r="C23">
        <v>65</v>
      </c>
      <c r="D23">
        <v>88</v>
      </c>
      <c r="E23">
        <v>16.7</v>
      </c>
      <c r="F23" s="40">
        <f t="shared" si="0"/>
        <v>1</v>
      </c>
      <c r="G23" s="40" t="str">
        <f t="shared" si="1"/>
        <v>d03hei65</v>
      </c>
      <c r="H23" s="40">
        <f t="shared" si="2"/>
        <v>36.82</v>
      </c>
      <c r="I23" s="40" t="str">
        <f>IF($G23="","",VLOOKUP($G23,设置!B:D,3,FALSE))</f>
        <v>D003黑色-65</v>
      </c>
      <c r="J23" s="40" t="str">
        <f>IF($G23="","",VLOOKUP($G23,设置!B:D,2,FALSE))</f>
        <v>D003usf-heise-65</v>
      </c>
    </row>
    <row r="24" spans="1:10">
      <c r="A24">
        <v>22</v>
      </c>
      <c r="B24" t="s">
        <v>477</v>
      </c>
      <c r="C24">
        <v>75</v>
      </c>
      <c r="D24">
        <v>10</v>
      </c>
      <c r="F24" s="40">
        <f t="shared" si="0"/>
        <v>1</v>
      </c>
      <c r="G24" s="40" t="str">
        <f t="shared" si="1"/>
        <v>d03hei75</v>
      </c>
      <c r="H24" s="40" t="str">
        <f t="shared" si="2"/>
        <v/>
      </c>
      <c r="I24" s="40" t="str">
        <f>IF($G24="","",VLOOKUP($G24,设置!B:D,3,FALSE))</f>
        <v>D003黑色-75</v>
      </c>
      <c r="J24" s="40" t="str">
        <f>IF($G24="","",VLOOKUP($G24,设置!B:D,2,FALSE))</f>
        <v>D003usf-heise-75</v>
      </c>
    </row>
    <row r="25" spans="1:10">
      <c r="A25">
        <v>23</v>
      </c>
      <c r="B25" t="s">
        <v>478</v>
      </c>
      <c r="C25">
        <v>80</v>
      </c>
      <c r="D25">
        <v>10</v>
      </c>
      <c r="E25">
        <v>16.5</v>
      </c>
      <c r="F25" s="40">
        <f t="shared" si="0"/>
        <v>1</v>
      </c>
      <c r="G25" s="40" t="str">
        <f t="shared" si="1"/>
        <v>d03fen80</v>
      </c>
      <c r="H25" s="40">
        <f t="shared" si="2"/>
        <v>36.38</v>
      </c>
      <c r="I25" s="40" t="str">
        <f>IF($G25="","",VLOOKUP($G25,设置!B:D,3,FALSE))</f>
        <v>D003粉色-80</v>
      </c>
      <c r="J25" s="40" t="str">
        <f>IF($G25="","",VLOOKUP($G25,设置!B:D,2,FALSE))</f>
        <v>D003usf-fense-80</v>
      </c>
    </row>
    <row r="26" spans="1:10">
      <c r="A26">
        <v>23</v>
      </c>
      <c r="B26" t="s">
        <v>480</v>
      </c>
      <c r="C26">
        <v>80</v>
      </c>
      <c r="D26">
        <v>52</v>
      </c>
      <c r="F26" s="40">
        <f t="shared" si="0"/>
        <v>1</v>
      </c>
      <c r="G26" s="40" t="str">
        <f t="shared" si="1"/>
        <v>d03hui80</v>
      </c>
      <c r="H26" s="40" t="str">
        <f t="shared" si="2"/>
        <v/>
      </c>
      <c r="I26" s="40" t="str">
        <f>IF($G26="","",VLOOKUP($G26,设置!B:D,3,FALSE))</f>
        <v>D003灰色-80</v>
      </c>
      <c r="J26" s="40" t="str">
        <f>IF($G26="","",VLOOKUP($G26,设置!B:D,2,FALSE))</f>
        <v>D003usf-huise-80</v>
      </c>
    </row>
    <row r="27" spans="1:10">
      <c r="A27">
        <v>23</v>
      </c>
      <c r="B27" t="s">
        <v>477</v>
      </c>
      <c r="C27">
        <v>75</v>
      </c>
      <c r="D27">
        <v>6</v>
      </c>
      <c r="F27" s="40">
        <f t="shared" si="0"/>
        <v>1</v>
      </c>
      <c r="G27" s="40" t="str">
        <f t="shared" si="1"/>
        <v>d03hei75</v>
      </c>
      <c r="H27" s="40" t="str">
        <f t="shared" si="2"/>
        <v/>
      </c>
      <c r="I27" s="40" t="str">
        <f>IF($G27="","",VLOOKUP($G27,设置!B:D,3,FALSE))</f>
        <v>D003黑色-75</v>
      </c>
      <c r="J27" s="40" t="str">
        <f>IF($G27="","",VLOOKUP($G27,设置!B:D,2,FALSE))</f>
        <v>D003usf-heise-75</v>
      </c>
    </row>
    <row r="28" spans="1:10">
      <c r="A28">
        <v>30</v>
      </c>
      <c r="B28" t="s">
        <v>477</v>
      </c>
      <c r="C28">
        <v>80</v>
      </c>
      <c r="D28">
        <v>77</v>
      </c>
      <c r="E28">
        <v>16.7</v>
      </c>
      <c r="F28" s="40">
        <f t="shared" si="0"/>
        <v>1</v>
      </c>
      <c r="G28" s="40" t="str">
        <f t="shared" si="1"/>
        <v>d03hei80</v>
      </c>
      <c r="H28" s="40">
        <f t="shared" si="2"/>
        <v>36.82</v>
      </c>
      <c r="I28" s="40" t="str">
        <f>IF($G28="","",VLOOKUP($G28,设置!B:D,3,FALSE))</f>
        <v>D003黑色-80</v>
      </c>
      <c r="J28" s="40" t="str">
        <f>IF($G28="","",VLOOKUP($G28,设置!B:D,2,FALSE))</f>
        <v>D003usf-heise-80</v>
      </c>
    </row>
    <row r="29" spans="1:10">
      <c r="A29">
        <v>33</v>
      </c>
      <c r="B29" t="s">
        <v>477</v>
      </c>
      <c r="C29">
        <v>80</v>
      </c>
      <c r="D29">
        <v>70</v>
      </c>
      <c r="E29">
        <v>17.4</v>
      </c>
      <c r="F29" s="40">
        <f t="shared" si="0"/>
        <v>1</v>
      </c>
      <c r="G29" s="40" t="str">
        <f t="shared" si="1"/>
        <v>d03hei80</v>
      </c>
      <c r="H29" s="40">
        <f t="shared" si="2"/>
        <v>38.36</v>
      </c>
      <c r="I29" s="40" t="str">
        <f>IF($G29="","",VLOOKUP($G29,设置!B:D,3,FALSE))</f>
        <v>D003黑色-80</v>
      </c>
      <c r="J29" s="40" t="str">
        <f>IF($G29="","",VLOOKUP($G29,设置!B:D,2,FALSE))</f>
        <v>D003usf-heise-80</v>
      </c>
    </row>
    <row r="30" s="46" customFormat="1" spans="1:11">
      <c r="A30" s="60" t="s">
        <v>481</v>
      </c>
      <c r="B30" s="46" t="s">
        <v>482</v>
      </c>
      <c r="C30" s="46">
        <v>85</v>
      </c>
      <c r="D30" s="46">
        <v>55</v>
      </c>
      <c r="E30" s="46">
        <v>20.8</v>
      </c>
      <c r="F30" s="46">
        <v>1</v>
      </c>
      <c r="G30" s="46" t="s">
        <v>483</v>
      </c>
      <c r="H30" s="46">
        <v>45.86</v>
      </c>
      <c r="I30" s="46" t="s">
        <v>484</v>
      </c>
      <c r="J30" s="46" t="s">
        <v>485</v>
      </c>
      <c r="K30" s="49"/>
    </row>
    <row r="31" spans="1:10">
      <c r="A31" s="15" t="s">
        <v>486</v>
      </c>
      <c r="B31" s="46" t="s">
        <v>487</v>
      </c>
      <c r="C31" s="46">
        <v>85</v>
      </c>
      <c r="D31" s="46">
        <v>54</v>
      </c>
      <c r="E31" s="46">
        <v>15.1</v>
      </c>
      <c r="F31" s="40">
        <v>1</v>
      </c>
      <c r="G31" s="40" t="s">
        <v>488</v>
      </c>
      <c r="H31" s="40">
        <v>33.29</v>
      </c>
      <c r="I31" s="40" t="s">
        <v>489</v>
      </c>
      <c r="J31" s="40" t="s">
        <v>143</v>
      </c>
    </row>
    <row r="32" spans="1:10">
      <c r="A32" s="15" t="s">
        <v>490</v>
      </c>
      <c r="B32" s="46" t="s">
        <v>487</v>
      </c>
      <c r="C32" s="46">
        <v>65</v>
      </c>
      <c r="D32" s="46">
        <v>100</v>
      </c>
      <c r="E32" s="46">
        <v>16.15</v>
      </c>
      <c r="F32" s="40">
        <v>1</v>
      </c>
      <c r="G32" s="40" t="s">
        <v>491</v>
      </c>
      <c r="H32" s="40">
        <v>35.6</v>
      </c>
      <c r="I32" s="40" t="s">
        <v>492</v>
      </c>
      <c r="J32" s="40" t="s">
        <v>493</v>
      </c>
    </row>
    <row r="33" spans="1:10">
      <c r="A33" s="15" t="s">
        <v>494</v>
      </c>
      <c r="B33" s="46" t="s">
        <v>487</v>
      </c>
      <c r="C33" s="46">
        <v>70</v>
      </c>
      <c r="D33" s="46">
        <v>90</v>
      </c>
      <c r="E33" s="46">
        <v>16.7</v>
      </c>
      <c r="F33" s="40">
        <v>1</v>
      </c>
      <c r="G33" s="40" t="s">
        <v>495</v>
      </c>
      <c r="H33" s="40">
        <v>36.82</v>
      </c>
      <c r="I33" s="40" t="s">
        <v>496</v>
      </c>
      <c r="J33" s="40" t="s">
        <v>497</v>
      </c>
    </row>
    <row r="34" spans="1:10">
      <c r="A34" s="15" t="s">
        <v>498</v>
      </c>
      <c r="B34" s="46" t="s">
        <v>487</v>
      </c>
      <c r="C34" s="46">
        <v>70</v>
      </c>
      <c r="D34" s="46">
        <v>100</v>
      </c>
      <c r="E34" s="46">
        <v>17.85</v>
      </c>
      <c r="F34" s="40">
        <v>1</v>
      </c>
      <c r="G34" s="40" t="s">
        <v>495</v>
      </c>
      <c r="H34" s="40">
        <v>39.35</v>
      </c>
      <c r="I34" s="40" t="s">
        <v>496</v>
      </c>
      <c r="J34" s="40" t="s">
        <v>497</v>
      </c>
    </row>
    <row r="35" spans="1:10">
      <c r="A35" s="15" t="s">
        <v>499</v>
      </c>
      <c r="B35" s="46" t="s">
        <v>487</v>
      </c>
      <c r="C35" s="46">
        <v>80</v>
      </c>
      <c r="D35" s="46">
        <v>56</v>
      </c>
      <c r="E35" s="46">
        <v>17.9</v>
      </c>
      <c r="F35" s="40">
        <v>1</v>
      </c>
      <c r="G35" s="40" t="s">
        <v>500</v>
      </c>
      <c r="H35" s="40">
        <v>39.46</v>
      </c>
      <c r="I35" s="40" t="s">
        <v>501</v>
      </c>
      <c r="J35" s="40" t="s">
        <v>502</v>
      </c>
    </row>
    <row r="36" s="46" customFormat="1" spans="1:10">
      <c r="A36" s="15" t="s">
        <v>503</v>
      </c>
      <c r="B36" s="46" t="s">
        <v>504</v>
      </c>
      <c r="C36" s="46">
        <v>75</v>
      </c>
      <c r="D36" s="46">
        <v>70</v>
      </c>
      <c r="E36" s="46">
        <v>20.5</v>
      </c>
      <c r="F36" s="46">
        <f>IF(A36="","",1)</f>
        <v>1</v>
      </c>
      <c r="G36" s="46" t="str">
        <f>IF(AND(B36&lt;&gt;"",C36&lt;&gt;""),B36&amp;C36,"")</f>
        <v>d01s2475</v>
      </c>
      <c r="H36" s="46">
        <f>IF(E36="","",ROUND(E36*2.2046,2))</f>
        <v>45.19</v>
      </c>
      <c r="I36" s="46" t="str">
        <f>IF($G36="","",VLOOKUP($G36,设置!B:D,3,FALSE))</f>
        <v>D001套装24-75</v>
      </c>
      <c r="J36" s="46" t="str">
        <f>IF($G36="","",VLOOKUP($G36,设置!B:D,2,FALSE))</f>
        <v>D001USF-taozhuang24-75</v>
      </c>
    </row>
    <row r="37" s="46" customFormat="1" spans="1:10">
      <c r="A37" s="15" t="s">
        <v>505</v>
      </c>
      <c r="B37" s="46" t="s">
        <v>504</v>
      </c>
      <c r="C37" s="46">
        <v>75</v>
      </c>
      <c r="D37" s="46">
        <v>75</v>
      </c>
      <c r="E37" s="46">
        <v>21.7</v>
      </c>
      <c r="F37" s="46">
        <f>IF(A37="","",1)</f>
        <v>1</v>
      </c>
      <c r="G37" s="46" t="str">
        <f>IF(AND(B37&lt;&gt;"",C37&lt;&gt;""),B37&amp;C37,"")</f>
        <v>d01s2475</v>
      </c>
      <c r="H37" s="46">
        <f>IF(E37="","",ROUND(E37*2.2046,2))</f>
        <v>47.84</v>
      </c>
      <c r="I37" s="46" t="str">
        <f>IF($G37="","",VLOOKUP($G37,设置!B:D,3,FALSE))</f>
        <v>D001套装24-75</v>
      </c>
      <c r="J37" s="46" t="str">
        <f>IF($G37="","",VLOOKUP($G37,设置!B:D,2,FALSE))</f>
        <v>D001USF-taozhuang24-75</v>
      </c>
    </row>
    <row r="38" s="46" customFormat="1" spans="1:10">
      <c r="A38" s="15" t="s">
        <v>506</v>
      </c>
      <c r="B38" s="46" t="s">
        <v>482</v>
      </c>
      <c r="C38" s="46">
        <v>65</v>
      </c>
      <c r="D38" s="46">
        <v>90</v>
      </c>
      <c r="E38" s="46">
        <v>21.1</v>
      </c>
      <c r="F38" s="46">
        <f>IF(A38="","",1)</f>
        <v>1</v>
      </c>
      <c r="G38" s="46" t="str">
        <f>IF(AND(B38&lt;&gt;"",C38&lt;&gt;""),B38&amp;C38,"")</f>
        <v>d01s2(1)65</v>
      </c>
      <c r="H38" s="46">
        <f>IF(E38="","",ROUND(E38*2.2046,2))</f>
        <v>46.52</v>
      </c>
      <c r="I38" s="46" t="str">
        <f>IF($G38="","",VLOOKUP($G38,设置!B:D,3,FALSE))</f>
        <v>D001套装2(新)-65</v>
      </c>
      <c r="J38" s="46" t="str">
        <f>IF($G38="","",VLOOKUP($G38,设置!B:D,2,FALSE))</f>
        <v>D001USF-taozhuang2(1)-65</v>
      </c>
    </row>
    <row r="39" s="46" customFormat="1" spans="1:10">
      <c r="A39" s="15" t="s">
        <v>507</v>
      </c>
      <c r="B39" s="46" t="s">
        <v>482</v>
      </c>
      <c r="C39" s="46">
        <v>85</v>
      </c>
      <c r="D39" s="46">
        <v>33</v>
      </c>
      <c r="E39" s="46">
        <v>21.8</v>
      </c>
      <c r="F39" s="46">
        <v>1</v>
      </c>
      <c r="G39" s="46" t="s">
        <v>483</v>
      </c>
      <c r="H39" s="46">
        <v>48.06</v>
      </c>
      <c r="I39" s="46" t="s">
        <v>484</v>
      </c>
      <c r="J39" s="46" t="s">
        <v>485</v>
      </c>
    </row>
    <row r="40" s="46" customFormat="1" spans="1:10">
      <c r="A40" s="15" t="s">
        <v>507</v>
      </c>
      <c r="B40" s="46" t="s">
        <v>482</v>
      </c>
      <c r="C40" s="46">
        <v>80</v>
      </c>
      <c r="D40" s="46">
        <v>11</v>
      </c>
      <c r="F40" s="46">
        <v>1</v>
      </c>
      <c r="G40" s="46" t="s">
        <v>508</v>
      </c>
      <c r="H40" s="46" t="s">
        <v>509</v>
      </c>
      <c r="I40" s="46" t="s">
        <v>510</v>
      </c>
      <c r="J40" s="46" t="s">
        <v>511</v>
      </c>
    </row>
    <row r="41" s="46" customFormat="1" spans="1:10">
      <c r="A41" s="15" t="s">
        <v>507</v>
      </c>
      <c r="B41" s="46" t="s">
        <v>482</v>
      </c>
      <c r="C41" s="46">
        <v>65</v>
      </c>
      <c r="D41" s="46">
        <v>26</v>
      </c>
      <c r="F41" s="46">
        <v>1</v>
      </c>
      <c r="G41" s="46" t="s">
        <v>512</v>
      </c>
      <c r="H41" s="46" t="s">
        <v>509</v>
      </c>
      <c r="I41" s="46" t="s">
        <v>513</v>
      </c>
      <c r="J41" s="46" t="s">
        <v>75</v>
      </c>
    </row>
    <row r="42" spans="1:10">
      <c r="A42" s="15" t="s">
        <v>514</v>
      </c>
      <c r="B42" s="58" t="s">
        <v>515</v>
      </c>
      <c r="C42" s="58">
        <v>65</v>
      </c>
      <c r="D42" s="58">
        <v>88</v>
      </c>
      <c r="E42" s="58">
        <v>21</v>
      </c>
      <c r="F42" s="40">
        <f t="shared" ref="F42:F55" si="3">IF(A42="","",1)</f>
        <v>1</v>
      </c>
      <c r="G42" s="40" t="str">
        <f t="shared" ref="G42:G55" si="4">IF(AND(B42&lt;&gt;"",C42&lt;&gt;""),B42&amp;C42,"")</f>
        <v>d01s1365</v>
      </c>
      <c r="H42" s="40">
        <f t="shared" ref="H42:H55" si="5">IF(E42="","",ROUND(E42*2.2046,2))</f>
        <v>46.3</v>
      </c>
      <c r="I42" s="40" t="str">
        <f>IF($G42="","",VLOOKUP($G42,设置!B:D,3,FALSE))</f>
        <v>D001套装13-65</v>
      </c>
      <c r="J42" s="40" t="str">
        <f>IF($G42="","",VLOOKUP($G42,设置!B:D,2,FALSE))</f>
        <v>D001USF-taozhuang13-65</v>
      </c>
    </row>
    <row r="43" spans="1:10">
      <c r="A43" s="15" t="s">
        <v>516</v>
      </c>
      <c r="B43" s="58" t="s">
        <v>515</v>
      </c>
      <c r="C43" s="58">
        <v>65</v>
      </c>
      <c r="D43" s="58">
        <v>88</v>
      </c>
      <c r="E43" s="58">
        <v>21.2</v>
      </c>
      <c r="F43" s="40">
        <f t="shared" si="3"/>
        <v>1</v>
      </c>
      <c r="G43" s="40" t="str">
        <f t="shared" si="4"/>
        <v>d01s1365</v>
      </c>
      <c r="H43" s="40">
        <f t="shared" si="5"/>
        <v>46.74</v>
      </c>
      <c r="I43" s="40" t="str">
        <f>IF($G43="","",VLOOKUP($G43,设置!B:D,3,FALSE))</f>
        <v>D001套装13-65</v>
      </c>
      <c r="J43" s="40" t="str">
        <f>IF($G43="","",VLOOKUP($G43,设置!B:D,2,FALSE))</f>
        <v>D001USF-taozhuang13-65</v>
      </c>
    </row>
    <row r="44" spans="1:10">
      <c r="A44" s="15" t="s">
        <v>516</v>
      </c>
      <c r="B44" s="58" t="s">
        <v>515</v>
      </c>
      <c r="C44" s="58">
        <v>80</v>
      </c>
      <c r="D44" s="58">
        <v>1</v>
      </c>
      <c r="E44" s="58"/>
      <c r="F44" s="40">
        <f t="shared" si="3"/>
        <v>1</v>
      </c>
      <c r="G44" s="40" t="str">
        <f t="shared" si="4"/>
        <v>d01s1380</v>
      </c>
      <c r="H44" s="40" t="str">
        <f t="shared" si="5"/>
        <v/>
      </c>
      <c r="I44" s="40" t="str">
        <f>IF($G44="","",VLOOKUP($G44,设置!B:D,3,FALSE))</f>
        <v>D001套装13-80(New)</v>
      </c>
      <c r="J44" s="40" t="str">
        <f>IF($G44="","",VLOOKUP($G44,设置!B:D,2,FALSE))</f>
        <v>D001usf-taozhuang13-80</v>
      </c>
    </row>
    <row r="45" spans="1:10">
      <c r="A45" s="15" t="s">
        <v>517</v>
      </c>
      <c r="B45" s="58" t="s">
        <v>515</v>
      </c>
      <c r="C45" s="58">
        <v>70</v>
      </c>
      <c r="D45" s="58">
        <v>80</v>
      </c>
      <c r="E45" s="58">
        <v>20.8</v>
      </c>
      <c r="F45" s="40">
        <f t="shared" si="3"/>
        <v>1</v>
      </c>
      <c r="G45" s="40" t="str">
        <f t="shared" si="4"/>
        <v>d01s1370</v>
      </c>
      <c r="H45" s="40">
        <f t="shared" si="5"/>
        <v>45.86</v>
      </c>
      <c r="I45" s="40" t="str">
        <f>IF($G45="","",VLOOKUP($G45,设置!B:D,3,FALSE))</f>
        <v>D001套装13-70</v>
      </c>
      <c r="J45" s="40" t="str">
        <f>IF($G45="","",VLOOKUP($G45,设置!B:D,2,FALSE))</f>
        <v>D001usf-taozhuang13-70</v>
      </c>
    </row>
    <row r="46" spans="1:10">
      <c r="A46" s="15" t="s">
        <v>518</v>
      </c>
      <c r="B46" s="58" t="s">
        <v>515</v>
      </c>
      <c r="C46" s="58">
        <v>70</v>
      </c>
      <c r="D46" s="58">
        <v>80</v>
      </c>
      <c r="E46" s="58">
        <v>20.8</v>
      </c>
      <c r="F46" s="40">
        <f t="shared" si="3"/>
        <v>1</v>
      </c>
      <c r="G46" s="40" t="str">
        <f t="shared" si="4"/>
        <v>d01s1370</v>
      </c>
      <c r="H46" s="40">
        <f t="shared" si="5"/>
        <v>45.86</v>
      </c>
      <c r="I46" s="40" t="str">
        <f>IF($G46="","",VLOOKUP($G46,设置!B:D,3,FALSE))</f>
        <v>D001套装13-70</v>
      </c>
      <c r="J46" s="40" t="str">
        <f>IF($G46="","",VLOOKUP($G46,设置!B:D,2,FALSE))</f>
        <v>D001usf-taozhuang13-70</v>
      </c>
    </row>
    <row r="47" spans="1:10">
      <c r="A47" s="15" t="s">
        <v>519</v>
      </c>
      <c r="B47" s="58" t="s">
        <v>515</v>
      </c>
      <c r="C47" s="58">
        <v>75</v>
      </c>
      <c r="D47" s="58">
        <v>70</v>
      </c>
      <c r="E47" s="58">
        <v>20.85</v>
      </c>
      <c r="F47" s="40">
        <f t="shared" si="3"/>
        <v>1</v>
      </c>
      <c r="G47" s="40" t="str">
        <f t="shared" si="4"/>
        <v>d01s1375</v>
      </c>
      <c r="H47" s="40">
        <f t="shared" si="5"/>
        <v>45.97</v>
      </c>
      <c r="I47" s="40" t="str">
        <f>IF($G47="","",VLOOKUP($G47,设置!B:D,3,FALSE))</f>
        <v>D001套装13-75</v>
      </c>
      <c r="J47" s="40" t="str">
        <f>IF($G47="","",VLOOKUP($G47,设置!B:D,2,FALSE))</f>
        <v>D001USF-taozhuang13-75</v>
      </c>
    </row>
    <row r="48" spans="1:10">
      <c r="A48" s="15" t="s">
        <v>520</v>
      </c>
      <c r="B48" s="58" t="s">
        <v>515</v>
      </c>
      <c r="C48" s="58">
        <v>75</v>
      </c>
      <c r="D48" s="58">
        <v>70</v>
      </c>
      <c r="E48" s="58">
        <v>20.85</v>
      </c>
      <c r="F48" s="40">
        <f t="shared" si="3"/>
        <v>1</v>
      </c>
      <c r="G48" s="40" t="str">
        <f t="shared" si="4"/>
        <v>d01s1375</v>
      </c>
      <c r="H48" s="40">
        <f t="shared" si="5"/>
        <v>45.97</v>
      </c>
      <c r="I48" s="40" t="str">
        <f>IF($G48="","",VLOOKUP($G48,设置!B:D,3,FALSE))</f>
        <v>D001套装13-75</v>
      </c>
      <c r="J48" s="40" t="str">
        <f>IF($G48="","",VLOOKUP($G48,设置!B:D,2,FALSE))</f>
        <v>D001USF-taozhuang13-75</v>
      </c>
    </row>
    <row r="49" spans="1:10">
      <c r="A49" s="15" t="s">
        <v>521</v>
      </c>
      <c r="B49" s="58" t="s">
        <v>515</v>
      </c>
      <c r="C49" s="58">
        <v>75</v>
      </c>
      <c r="D49" s="58">
        <v>70</v>
      </c>
      <c r="E49" s="58">
        <v>20.85</v>
      </c>
      <c r="F49" s="40">
        <f t="shared" si="3"/>
        <v>1</v>
      </c>
      <c r="G49" s="40" t="str">
        <f t="shared" si="4"/>
        <v>d01s1375</v>
      </c>
      <c r="H49" s="40">
        <f t="shared" si="5"/>
        <v>45.97</v>
      </c>
      <c r="I49" s="40" t="str">
        <f>IF($G49="","",VLOOKUP($G49,设置!B:D,3,FALSE))</f>
        <v>D001套装13-75</v>
      </c>
      <c r="J49" s="40" t="str">
        <f>IF($G49="","",VLOOKUP($G49,设置!B:D,2,FALSE))</f>
        <v>D001USF-taozhuang13-75</v>
      </c>
    </row>
    <row r="50" spans="1:10">
      <c r="A50" s="15" t="s">
        <v>522</v>
      </c>
      <c r="B50" s="58" t="s">
        <v>515</v>
      </c>
      <c r="C50" s="58">
        <v>80</v>
      </c>
      <c r="D50" s="58">
        <v>61</v>
      </c>
      <c r="E50" s="58">
        <v>21.7</v>
      </c>
      <c r="F50" s="40">
        <f t="shared" si="3"/>
        <v>1</v>
      </c>
      <c r="G50" s="40" t="str">
        <f t="shared" si="4"/>
        <v>d01s1380</v>
      </c>
      <c r="H50" s="40">
        <f t="shared" si="5"/>
        <v>47.84</v>
      </c>
      <c r="I50" s="40" t="str">
        <f>IF($G50="","",VLOOKUP($G50,设置!B:D,3,FALSE))</f>
        <v>D001套装13-80(New)</v>
      </c>
      <c r="J50" s="40" t="str">
        <f>IF($G50="","",VLOOKUP($G50,设置!B:D,2,FALSE))</f>
        <v>D001usf-taozhuang13-80</v>
      </c>
    </row>
    <row r="51" spans="1:10">
      <c r="A51" s="15" t="s">
        <v>523</v>
      </c>
      <c r="B51" s="58" t="s">
        <v>515</v>
      </c>
      <c r="C51" s="58">
        <v>80</v>
      </c>
      <c r="D51" s="58">
        <v>61</v>
      </c>
      <c r="E51" s="58">
        <v>21.7</v>
      </c>
      <c r="F51" s="40">
        <f t="shared" si="3"/>
        <v>1</v>
      </c>
      <c r="G51" s="40" t="str">
        <f t="shared" si="4"/>
        <v>d01s1380</v>
      </c>
      <c r="H51" s="40">
        <f t="shared" si="5"/>
        <v>47.84</v>
      </c>
      <c r="I51" s="40" t="str">
        <f>IF($G51="","",VLOOKUP($G51,设置!B:D,3,FALSE))</f>
        <v>D001套装13-80(New)</v>
      </c>
      <c r="J51" s="40" t="str">
        <f>IF($G51="","",VLOOKUP($G51,设置!B:D,2,FALSE))</f>
        <v>D001usf-taozhuang13-80</v>
      </c>
    </row>
    <row r="52" spans="1:10">
      <c r="A52" s="15" t="s">
        <v>524</v>
      </c>
      <c r="B52" s="58" t="s">
        <v>515</v>
      </c>
      <c r="C52" s="58">
        <v>75</v>
      </c>
      <c r="D52" s="58">
        <v>53</v>
      </c>
      <c r="E52" s="58">
        <v>21.5</v>
      </c>
      <c r="F52" s="40">
        <f t="shared" si="3"/>
        <v>1</v>
      </c>
      <c r="G52" s="40" t="str">
        <f t="shared" si="4"/>
        <v>d01s1375</v>
      </c>
      <c r="H52" s="40">
        <f t="shared" si="5"/>
        <v>47.4</v>
      </c>
      <c r="I52" s="40" t="str">
        <f>IF($G52="","",VLOOKUP($G52,设置!B:D,3,FALSE))</f>
        <v>D001套装13-75</v>
      </c>
      <c r="J52" s="40" t="str">
        <f>IF($G52="","",VLOOKUP($G52,设置!B:D,2,FALSE))</f>
        <v>D001USF-taozhuang13-75</v>
      </c>
    </row>
    <row r="53" spans="1:10">
      <c r="A53" s="15" t="s">
        <v>524</v>
      </c>
      <c r="B53" s="58" t="s">
        <v>515</v>
      </c>
      <c r="C53" s="58" t="s">
        <v>525</v>
      </c>
      <c r="D53" s="58">
        <v>14</v>
      </c>
      <c r="E53" s="58"/>
      <c r="F53" s="40">
        <f t="shared" si="3"/>
        <v>1</v>
      </c>
      <c r="G53" s="40" t="str">
        <f t="shared" si="4"/>
        <v>d01s1385_1</v>
      </c>
      <c r="H53" s="40" t="str">
        <f t="shared" si="5"/>
        <v/>
      </c>
      <c r="I53" s="40" t="str">
        <f>IF($G53="","",VLOOKUP($G53,设置!B:D,3,FALSE))</f>
        <v>D001套装13-85</v>
      </c>
      <c r="J53" s="40" t="str">
        <f>IF($G53="","",VLOOKUP($G53,设置!B:D,2,FALSE))</f>
        <v>D001USF-taozhuang13-85_1</v>
      </c>
    </row>
    <row r="54" spans="1:10">
      <c r="A54" s="15" t="s">
        <v>526</v>
      </c>
      <c r="B54" s="58" t="s">
        <v>515</v>
      </c>
      <c r="C54" s="58">
        <v>70</v>
      </c>
      <c r="D54" s="58">
        <v>67</v>
      </c>
      <c r="E54" s="58">
        <v>21.4</v>
      </c>
      <c r="F54" s="40">
        <f t="shared" si="3"/>
        <v>1</v>
      </c>
      <c r="G54" s="40" t="str">
        <f t="shared" si="4"/>
        <v>d01s1370</v>
      </c>
      <c r="H54" s="40">
        <f t="shared" si="5"/>
        <v>47.18</v>
      </c>
      <c r="I54" s="40" t="str">
        <f>IF($G54="","",VLOOKUP($G54,设置!B:D,3,FALSE))</f>
        <v>D001套装13-70</v>
      </c>
      <c r="J54" s="40" t="str">
        <f>IF($G54="","",VLOOKUP($G54,设置!B:D,2,FALSE))</f>
        <v>D001usf-taozhuang13-70</v>
      </c>
    </row>
    <row r="55" s="50" customFormat="1" spans="1:10">
      <c r="A55" s="15" t="s">
        <v>526</v>
      </c>
      <c r="B55" s="58" t="s">
        <v>515</v>
      </c>
      <c r="C55" s="58" t="s">
        <v>525</v>
      </c>
      <c r="D55" s="58">
        <v>10</v>
      </c>
      <c r="E55" s="58"/>
      <c r="F55" s="50">
        <f t="shared" si="3"/>
        <v>1</v>
      </c>
      <c r="G55" s="50" t="str">
        <f t="shared" si="4"/>
        <v>d01s1385_1</v>
      </c>
      <c r="H55" s="50" t="str">
        <f t="shared" si="5"/>
        <v/>
      </c>
      <c r="I55" s="50" t="str">
        <f>IF($G55="","",VLOOKUP($G55,设置!B:D,3,FALSE))</f>
        <v>D001套装13-85</v>
      </c>
      <c r="J55" s="50" t="str">
        <f>IF($G55="","",VLOOKUP($G55,设置!B:D,2,FALSE))</f>
        <v>D001USF-taozhuang13-85_1</v>
      </c>
    </row>
    <row r="56" s="46" customFormat="1" spans="1:10">
      <c r="A56" s="15" t="s">
        <v>527</v>
      </c>
      <c r="B56" s="46" t="s">
        <v>482</v>
      </c>
      <c r="C56" s="46">
        <v>75</v>
      </c>
      <c r="D56" s="46">
        <v>75</v>
      </c>
      <c r="E56" s="46">
        <v>21.6</v>
      </c>
      <c r="F56" s="46">
        <v>1</v>
      </c>
      <c r="G56" s="46" t="s">
        <v>528</v>
      </c>
      <c r="H56" s="46">
        <v>47.62</v>
      </c>
      <c r="I56" s="46" t="s">
        <v>529</v>
      </c>
      <c r="J56" s="46" t="s">
        <v>73</v>
      </c>
    </row>
    <row r="57" s="46" customFormat="1" spans="1:11">
      <c r="A57" s="60" t="s">
        <v>530</v>
      </c>
      <c r="B57" s="46" t="s">
        <v>482</v>
      </c>
      <c r="C57" s="46">
        <v>75</v>
      </c>
      <c r="D57" s="46">
        <v>75</v>
      </c>
      <c r="E57" s="46">
        <v>21.6</v>
      </c>
      <c r="F57" s="46">
        <v>1</v>
      </c>
      <c r="G57" s="46" t="s">
        <v>528</v>
      </c>
      <c r="H57" s="46">
        <v>47.62</v>
      </c>
      <c r="I57" s="46" t="s">
        <v>529</v>
      </c>
      <c r="J57" s="46" t="s">
        <v>73</v>
      </c>
      <c r="K57" s="49"/>
    </row>
    <row r="58" s="46" customFormat="1" spans="1:10">
      <c r="A58" s="15" t="s">
        <v>531</v>
      </c>
      <c r="B58" s="46" t="s">
        <v>482</v>
      </c>
      <c r="C58" s="46">
        <v>70</v>
      </c>
      <c r="D58" s="46">
        <v>85</v>
      </c>
      <c r="E58" s="46">
        <v>21.6</v>
      </c>
      <c r="F58" s="46">
        <v>1</v>
      </c>
      <c r="G58" s="46" t="s">
        <v>532</v>
      </c>
      <c r="H58" s="46">
        <v>47.62</v>
      </c>
      <c r="I58" s="46" t="s">
        <v>533</v>
      </c>
      <c r="J58" s="46" t="s">
        <v>69</v>
      </c>
    </row>
    <row r="59" s="46" customFormat="1" spans="1:10">
      <c r="A59" s="15" t="s">
        <v>534</v>
      </c>
      <c r="B59" s="46" t="s">
        <v>482</v>
      </c>
      <c r="C59" s="46">
        <v>70</v>
      </c>
      <c r="D59" s="46">
        <v>85</v>
      </c>
      <c r="E59" s="46">
        <v>21.6</v>
      </c>
      <c r="F59" s="46">
        <v>1</v>
      </c>
      <c r="G59" s="46" t="s">
        <v>532</v>
      </c>
      <c r="H59" s="46">
        <v>47.62</v>
      </c>
      <c r="I59" s="46" t="s">
        <v>533</v>
      </c>
      <c r="J59" s="46" t="s">
        <v>69</v>
      </c>
    </row>
    <row r="60" s="46" customFormat="1" spans="1:11">
      <c r="A60" s="60" t="s">
        <v>535</v>
      </c>
      <c r="B60" s="46" t="s">
        <v>482</v>
      </c>
      <c r="C60" s="46">
        <v>70</v>
      </c>
      <c r="D60" s="46">
        <v>85</v>
      </c>
      <c r="E60" s="46">
        <v>21.6</v>
      </c>
      <c r="F60" s="46">
        <v>1</v>
      </c>
      <c r="G60" s="46" t="s">
        <v>532</v>
      </c>
      <c r="H60" s="46">
        <v>47.62</v>
      </c>
      <c r="I60" s="46" t="s">
        <v>533</v>
      </c>
      <c r="J60" s="46" t="s">
        <v>69</v>
      </c>
      <c r="K60" s="49"/>
    </row>
    <row r="61" s="46" customFormat="1" spans="1:11">
      <c r="A61" s="60" t="s">
        <v>536</v>
      </c>
      <c r="B61" s="46" t="s">
        <v>482</v>
      </c>
      <c r="C61" s="46">
        <v>70</v>
      </c>
      <c r="D61" s="46">
        <v>85</v>
      </c>
      <c r="E61" s="46">
        <v>21.6</v>
      </c>
      <c r="F61" s="46">
        <v>1</v>
      </c>
      <c r="G61" s="46" t="s">
        <v>532</v>
      </c>
      <c r="H61" s="46">
        <v>47.62</v>
      </c>
      <c r="I61" s="46" t="s">
        <v>533</v>
      </c>
      <c r="J61" s="46" t="s">
        <v>69</v>
      </c>
      <c r="K61" s="49"/>
    </row>
    <row r="62" s="46" customFormat="1" spans="1:10">
      <c r="A62" s="15" t="s">
        <v>537</v>
      </c>
      <c r="B62" s="46" t="s">
        <v>482</v>
      </c>
      <c r="C62" s="46">
        <v>65</v>
      </c>
      <c r="D62" s="46">
        <v>20</v>
      </c>
      <c r="E62" s="46">
        <v>21.75</v>
      </c>
      <c r="F62" s="46">
        <v>1</v>
      </c>
      <c r="G62" s="46" t="s">
        <v>512</v>
      </c>
      <c r="H62" s="46">
        <v>47.95</v>
      </c>
      <c r="I62" s="46" t="s">
        <v>513</v>
      </c>
      <c r="J62" s="46" t="s">
        <v>75</v>
      </c>
    </row>
    <row r="63" s="46" customFormat="1" spans="1:10">
      <c r="A63" s="15" t="s">
        <v>537</v>
      </c>
      <c r="B63" s="46" t="s">
        <v>482</v>
      </c>
      <c r="C63" s="46">
        <v>70</v>
      </c>
      <c r="D63" s="46">
        <v>33</v>
      </c>
      <c r="F63" s="46">
        <v>1</v>
      </c>
      <c r="G63" s="46" t="s">
        <v>532</v>
      </c>
      <c r="H63" s="46" t="s">
        <v>509</v>
      </c>
      <c r="I63" s="46" t="s">
        <v>533</v>
      </c>
      <c r="J63" s="46" t="s">
        <v>69</v>
      </c>
    </row>
    <row r="64" s="46" customFormat="1" spans="1:10">
      <c r="A64" s="15" t="s">
        <v>537</v>
      </c>
      <c r="B64" s="46" t="s">
        <v>482</v>
      </c>
      <c r="C64" s="46">
        <v>75</v>
      </c>
      <c r="D64" s="46">
        <v>8</v>
      </c>
      <c r="F64" s="46">
        <v>1</v>
      </c>
      <c r="G64" s="46" t="s">
        <v>528</v>
      </c>
      <c r="H64" s="46" t="s">
        <v>509</v>
      </c>
      <c r="I64" s="46" t="s">
        <v>529</v>
      </c>
      <c r="J64" s="46" t="s">
        <v>73</v>
      </c>
    </row>
    <row r="65" s="46" customFormat="1" spans="1:10">
      <c r="A65" s="15" t="s">
        <v>537</v>
      </c>
      <c r="B65" s="46" t="s">
        <v>538</v>
      </c>
      <c r="C65" s="46">
        <v>120</v>
      </c>
      <c r="D65" s="46">
        <v>70</v>
      </c>
      <c r="F65" s="46">
        <v>1</v>
      </c>
      <c r="G65" s="46" t="s">
        <v>539</v>
      </c>
      <c r="H65" s="46" t="s">
        <v>509</v>
      </c>
      <c r="I65" s="46" t="s">
        <v>540</v>
      </c>
      <c r="J65" s="46" t="s">
        <v>383</v>
      </c>
    </row>
    <row r="66" spans="6:10">
      <c r="F66" s="40" t="str">
        <f t="shared" ref="F56:F111" si="6">IF(A66="","",1)</f>
        <v/>
      </c>
      <c r="G66" s="40" t="str">
        <f t="shared" ref="G56:G111" si="7">IF(AND(B66&lt;&gt;"",C66&lt;&gt;""),B66&amp;C66,"")</f>
        <v/>
      </c>
      <c r="H66" s="40" t="str">
        <f t="shared" ref="H56:H111" si="8">IF(E66="","",ROUND(E66*2.2046,2))</f>
        <v/>
      </c>
      <c r="I66" s="40" t="str">
        <f>IF($G66="","",VLOOKUP($G66,设置!B:D,3,FALSE))</f>
        <v/>
      </c>
      <c r="J66" s="40" t="str">
        <f>IF($G66="","",VLOOKUP($G66,设置!B:D,2,FALSE))</f>
        <v/>
      </c>
    </row>
    <row r="67" spans="6:10">
      <c r="F67" s="40" t="str">
        <f t="shared" si="6"/>
        <v/>
      </c>
      <c r="G67" s="40" t="str">
        <f t="shared" si="7"/>
        <v/>
      </c>
      <c r="H67" s="40" t="str">
        <f t="shared" si="8"/>
        <v/>
      </c>
      <c r="I67" s="40" t="str">
        <f>IF($G67="","",VLOOKUP($G67,设置!B:D,3,FALSE))</f>
        <v/>
      </c>
      <c r="J67" s="40" t="str">
        <f>IF($G67="","",VLOOKUP($G67,设置!B:D,2,FALSE))</f>
        <v/>
      </c>
    </row>
    <row r="68" spans="6:10">
      <c r="F68" s="40" t="str">
        <f t="shared" si="6"/>
        <v/>
      </c>
      <c r="G68" s="40" t="str">
        <f t="shared" si="7"/>
        <v/>
      </c>
      <c r="H68" s="40" t="str">
        <f t="shared" si="8"/>
        <v/>
      </c>
      <c r="I68" s="40" t="str">
        <f>IF($G68="","",VLOOKUP($G68,设置!B:D,3,FALSE))</f>
        <v/>
      </c>
      <c r="J68" s="40" t="str">
        <f>IF($G68="","",VLOOKUP($G68,设置!B:D,2,FALSE))</f>
        <v/>
      </c>
    </row>
    <row r="69" spans="6:10">
      <c r="F69" s="40" t="str">
        <f t="shared" si="6"/>
        <v/>
      </c>
      <c r="G69" s="40" t="str">
        <f t="shared" si="7"/>
        <v/>
      </c>
      <c r="H69" s="40" t="str">
        <f t="shared" si="8"/>
        <v/>
      </c>
      <c r="I69" s="40" t="str">
        <f>IF($G69="","",VLOOKUP($G69,设置!B:D,3,FALSE))</f>
        <v/>
      </c>
      <c r="J69" s="40" t="str">
        <f>IF($G69="","",VLOOKUP($G69,设置!B:D,2,FALSE))</f>
        <v/>
      </c>
    </row>
    <row r="70" spans="6:10">
      <c r="F70" s="40" t="str">
        <f t="shared" si="6"/>
        <v/>
      </c>
      <c r="G70" s="40" t="str">
        <f t="shared" si="7"/>
        <v/>
      </c>
      <c r="H70" s="40" t="str">
        <f t="shared" si="8"/>
        <v/>
      </c>
      <c r="I70" s="40" t="str">
        <f>IF($G70="","",VLOOKUP($G70,设置!B:D,3,FALSE))</f>
        <v/>
      </c>
      <c r="J70" s="40" t="str">
        <f>IF($G70="","",VLOOKUP($G70,设置!B:D,2,FALSE))</f>
        <v/>
      </c>
    </row>
    <row r="71" spans="6:10">
      <c r="F71" s="40" t="str">
        <f t="shared" si="6"/>
        <v/>
      </c>
      <c r="G71" s="40" t="str">
        <f t="shared" si="7"/>
        <v/>
      </c>
      <c r="H71" s="40" t="str">
        <f t="shared" si="8"/>
        <v/>
      </c>
      <c r="I71" s="40" t="str">
        <f>IF($G71="","",VLOOKUP($G71,设置!B:D,3,FALSE))</f>
        <v/>
      </c>
      <c r="J71" s="40" t="str">
        <f>IF($G71="","",VLOOKUP($G71,设置!B:D,2,FALSE))</f>
        <v/>
      </c>
    </row>
    <row r="72" spans="6:10">
      <c r="F72" s="40" t="str">
        <f t="shared" si="6"/>
        <v/>
      </c>
      <c r="G72" s="40" t="str">
        <f t="shared" si="7"/>
        <v/>
      </c>
      <c r="H72" s="40" t="str">
        <f t="shared" si="8"/>
        <v/>
      </c>
      <c r="I72" s="40" t="str">
        <f>IF($G72="","",VLOOKUP($G72,设置!B:D,3,FALSE))</f>
        <v/>
      </c>
      <c r="J72" s="40" t="str">
        <f>IF($G72="","",VLOOKUP($G72,设置!B:D,2,FALSE))</f>
        <v/>
      </c>
    </row>
    <row r="73" spans="6:10">
      <c r="F73" s="40" t="str">
        <f t="shared" si="6"/>
        <v/>
      </c>
      <c r="G73" s="40" t="str">
        <f t="shared" si="7"/>
        <v/>
      </c>
      <c r="H73" s="40" t="str">
        <f t="shared" si="8"/>
        <v/>
      </c>
      <c r="I73" s="40" t="str">
        <f>IF($G73="","",VLOOKUP($G73,设置!B:D,3,FALSE))</f>
        <v/>
      </c>
      <c r="J73" s="40" t="str">
        <f>IF($G73="","",VLOOKUP($G73,设置!B:D,2,FALSE))</f>
        <v/>
      </c>
    </row>
    <row r="74" spans="6:10">
      <c r="F74" s="40" t="str">
        <f t="shared" si="6"/>
        <v/>
      </c>
      <c r="G74" s="40" t="str">
        <f t="shared" si="7"/>
        <v/>
      </c>
      <c r="H74" s="40" t="str">
        <f t="shared" si="8"/>
        <v/>
      </c>
      <c r="I74" s="40" t="str">
        <f>IF($G74="","",VLOOKUP($G74,设置!B:D,3,FALSE))</f>
        <v/>
      </c>
      <c r="J74" s="40" t="str">
        <f>IF($G74="","",VLOOKUP($G74,设置!B:D,2,FALSE))</f>
        <v/>
      </c>
    </row>
    <row r="75" spans="6:10">
      <c r="F75" s="40" t="str">
        <f t="shared" si="6"/>
        <v/>
      </c>
      <c r="G75" s="40" t="str">
        <f t="shared" si="7"/>
        <v/>
      </c>
      <c r="H75" s="40" t="str">
        <f t="shared" si="8"/>
        <v/>
      </c>
      <c r="I75" s="40" t="str">
        <f>IF($G75="","",VLOOKUP($G75,设置!B:D,3,FALSE))</f>
        <v/>
      </c>
      <c r="J75" s="40" t="str">
        <f>IF($G75="","",VLOOKUP($G75,设置!B:D,2,FALSE))</f>
        <v/>
      </c>
    </row>
    <row r="76" spans="6:10">
      <c r="F76" s="40" t="str">
        <f t="shared" si="6"/>
        <v/>
      </c>
      <c r="G76" s="40" t="str">
        <f t="shared" si="7"/>
        <v/>
      </c>
      <c r="H76" s="40" t="str">
        <f t="shared" si="8"/>
        <v/>
      </c>
      <c r="I76" s="40" t="str">
        <f>IF($G76="","",VLOOKUP($G76,设置!B:D,3,FALSE))</f>
        <v/>
      </c>
      <c r="J76" s="40" t="str">
        <f>IF($G76="","",VLOOKUP($G76,设置!B:D,2,FALSE))</f>
        <v/>
      </c>
    </row>
    <row r="77" spans="6:10">
      <c r="F77" s="40" t="str">
        <f t="shared" si="6"/>
        <v/>
      </c>
      <c r="G77" s="40" t="str">
        <f t="shared" si="7"/>
        <v/>
      </c>
      <c r="H77" s="40" t="str">
        <f t="shared" si="8"/>
        <v/>
      </c>
      <c r="I77" s="40" t="str">
        <f>IF($G77="","",VLOOKUP($G77,设置!B:D,3,FALSE))</f>
        <v/>
      </c>
      <c r="J77" s="40" t="str">
        <f>IF($G77="","",VLOOKUP($G77,设置!B:D,2,FALSE))</f>
        <v/>
      </c>
    </row>
    <row r="78" spans="6:10">
      <c r="F78" s="40" t="str">
        <f t="shared" si="6"/>
        <v/>
      </c>
      <c r="G78" s="40" t="str">
        <f t="shared" si="7"/>
        <v/>
      </c>
      <c r="H78" s="40" t="str">
        <f t="shared" si="8"/>
        <v/>
      </c>
      <c r="I78" s="40" t="str">
        <f>IF($G78="","",VLOOKUP($G78,设置!B:D,3,FALSE))</f>
        <v/>
      </c>
      <c r="J78" s="40" t="str">
        <f>IF($G78="","",VLOOKUP($G78,设置!B:D,2,FALSE))</f>
        <v/>
      </c>
    </row>
    <row r="79" spans="6:10">
      <c r="F79" s="40" t="str">
        <f t="shared" si="6"/>
        <v/>
      </c>
      <c r="G79" s="40" t="str">
        <f t="shared" si="7"/>
        <v/>
      </c>
      <c r="H79" s="40" t="str">
        <f t="shared" si="8"/>
        <v/>
      </c>
      <c r="I79" s="40" t="str">
        <f>IF($G79="","",VLOOKUP($G79,设置!B:D,3,FALSE))</f>
        <v/>
      </c>
      <c r="J79" s="40" t="str">
        <f>IF($G79="","",VLOOKUP($G79,设置!B:D,2,FALSE))</f>
        <v/>
      </c>
    </row>
    <row r="80" spans="6:10">
      <c r="F80" s="40" t="str">
        <f t="shared" si="6"/>
        <v/>
      </c>
      <c r="G80" s="40" t="str">
        <f t="shared" si="7"/>
        <v/>
      </c>
      <c r="H80" s="40" t="str">
        <f t="shared" si="8"/>
        <v/>
      </c>
      <c r="I80" s="40" t="str">
        <f>IF($G80="","",VLOOKUP($G80,设置!B:D,3,FALSE))</f>
        <v/>
      </c>
      <c r="J80" s="40" t="str">
        <f>IF($G80="","",VLOOKUP($G80,设置!B:D,2,FALSE))</f>
        <v/>
      </c>
    </row>
    <row r="81" spans="6:10">
      <c r="F81" s="40" t="str">
        <f t="shared" si="6"/>
        <v/>
      </c>
      <c r="G81" s="40" t="str">
        <f t="shared" si="7"/>
        <v/>
      </c>
      <c r="H81" s="40" t="str">
        <f t="shared" si="8"/>
        <v/>
      </c>
      <c r="I81" s="40" t="str">
        <f>IF($G81="","",VLOOKUP($G81,设置!B:D,3,FALSE))</f>
        <v/>
      </c>
      <c r="J81" s="40" t="str">
        <f>IF($G81="","",VLOOKUP($G81,设置!B:D,2,FALSE))</f>
        <v/>
      </c>
    </row>
    <row r="82" spans="6:10">
      <c r="F82" s="40" t="str">
        <f t="shared" si="6"/>
        <v/>
      </c>
      <c r="G82" s="40" t="str">
        <f t="shared" si="7"/>
        <v/>
      </c>
      <c r="H82" s="40" t="str">
        <f t="shared" si="8"/>
        <v/>
      </c>
      <c r="I82" s="40" t="str">
        <f>IF($G82="","",VLOOKUP($G82,设置!B:D,3,FALSE))</f>
        <v/>
      </c>
      <c r="J82" s="40" t="str">
        <f>IF($G82="","",VLOOKUP($G82,设置!B:D,2,FALSE))</f>
        <v/>
      </c>
    </row>
    <row r="83" spans="6:10">
      <c r="F83" s="40" t="str">
        <f t="shared" si="6"/>
        <v/>
      </c>
      <c r="G83" s="40" t="str">
        <f t="shared" si="7"/>
        <v/>
      </c>
      <c r="H83" s="40" t="str">
        <f t="shared" si="8"/>
        <v/>
      </c>
      <c r="I83" s="40" t="str">
        <f>IF($G83="","",VLOOKUP($G83,设置!B:D,3,FALSE))</f>
        <v/>
      </c>
      <c r="J83" s="40" t="str">
        <f>IF($G83="","",VLOOKUP($G83,设置!B:D,2,FALSE))</f>
        <v/>
      </c>
    </row>
    <row r="84" spans="6:10">
      <c r="F84" s="40" t="str">
        <f t="shared" si="6"/>
        <v/>
      </c>
      <c r="G84" s="40" t="str">
        <f t="shared" si="7"/>
        <v/>
      </c>
      <c r="H84" s="40" t="str">
        <f t="shared" si="8"/>
        <v/>
      </c>
      <c r="I84" s="40" t="str">
        <f>IF($G84="","",VLOOKUP($G84,设置!B:D,3,FALSE))</f>
        <v/>
      </c>
      <c r="J84" s="40" t="str">
        <f>IF($G84="","",VLOOKUP($G84,设置!B:D,2,FALSE))</f>
        <v/>
      </c>
    </row>
    <row r="85" spans="6:10">
      <c r="F85" s="40" t="str">
        <f t="shared" si="6"/>
        <v/>
      </c>
      <c r="G85" s="40" t="str">
        <f t="shared" si="7"/>
        <v/>
      </c>
      <c r="H85" s="40" t="str">
        <f t="shared" si="8"/>
        <v/>
      </c>
      <c r="I85" s="40" t="str">
        <f>IF($G85="","",VLOOKUP($G85,设置!B:D,3,FALSE))</f>
        <v/>
      </c>
      <c r="J85" s="40" t="str">
        <f>IF($G85="","",VLOOKUP($G85,设置!B:D,2,FALSE))</f>
        <v/>
      </c>
    </row>
    <row r="86" spans="6:10">
      <c r="F86" s="40" t="str">
        <f t="shared" si="6"/>
        <v/>
      </c>
      <c r="G86" s="40" t="str">
        <f t="shared" si="7"/>
        <v/>
      </c>
      <c r="H86" s="40" t="str">
        <f t="shared" si="8"/>
        <v/>
      </c>
      <c r="I86" s="40" t="str">
        <f>IF($G86="","",VLOOKUP($G86,设置!B:D,3,FALSE))</f>
        <v/>
      </c>
      <c r="J86" s="40" t="str">
        <f>IF($G86="","",VLOOKUP($G86,设置!B:D,2,FALSE))</f>
        <v/>
      </c>
    </row>
    <row r="87" spans="6:10">
      <c r="F87" s="40" t="str">
        <f t="shared" si="6"/>
        <v/>
      </c>
      <c r="G87" s="40" t="str">
        <f t="shared" si="7"/>
        <v/>
      </c>
      <c r="H87" s="40" t="str">
        <f t="shared" si="8"/>
        <v/>
      </c>
      <c r="I87" s="40" t="str">
        <f>IF($G87="","",VLOOKUP($G87,设置!B:D,3,FALSE))</f>
        <v/>
      </c>
      <c r="J87" s="40" t="str">
        <f>IF($G87="","",VLOOKUP($G87,设置!B:D,2,FALSE))</f>
        <v/>
      </c>
    </row>
    <row r="88" spans="6:10">
      <c r="F88" s="40" t="str">
        <f t="shared" si="6"/>
        <v/>
      </c>
      <c r="G88" s="40" t="str">
        <f t="shared" si="7"/>
        <v/>
      </c>
      <c r="H88" s="40" t="str">
        <f t="shared" si="8"/>
        <v/>
      </c>
      <c r="I88" s="40" t="str">
        <f>IF($G88="","",VLOOKUP($G88,设置!B:D,3,FALSE))</f>
        <v/>
      </c>
      <c r="J88" s="40" t="str">
        <f>IF($G88="","",VLOOKUP($G88,设置!B:D,2,FALSE))</f>
        <v/>
      </c>
    </row>
    <row r="89" spans="6:10">
      <c r="F89" s="40" t="str">
        <f t="shared" si="6"/>
        <v/>
      </c>
      <c r="G89" s="40" t="str">
        <f t="shared" si="7"/>
        <v/>
      </c>
      <c r="H89" s="40" t="str">
        <f t="shared" si="8"/>
        <v/>
      </c>
      <c r="I89" s="40" t="str">
        <f>IF($G89="","",VLOOKUP($G89,设置!B:D,3,FALSE))</f>
        <v/>
      </c>
      <c r="J89" s="40" t="str">
        <f>IF($G89="","",VLOOKUP($G89,设置!B:D,2,FALSE))</f>
        <v/>
      </c>
    </row>
    <row r="90" spans="6:10">
      <c r="F90" s="40" t="str">
        <f t="shared" si="6"/>
        <v/>
      </c>
      <c r="G90" s="40" t="str">
        <f t="shared" si="7"/>
        <v/>
      </c>
      <c r="H90" s="40" t="str">
        <f t="shared" si="8"/>
        <v/>
      </c>
      <c r="I90" s="40" t="str">
        <f>IF($G90="","",VLOOKUP($G90,设置!B:D,3,FALSE))</f>
        <v/>
      </c>
      <c r="J90" s="40" t="str">
        <f>IF($G90="","",VLOOKUP($G90,设置!B:D,2,FALSE))</f>
        <v/>
      </c>
    </row>
    <row r="91" spans="6:10">
      <c r="F91" s="40" t="str">
        <f t="shared" si="6"/>
        <v/>
      </c>
      <c r="G91" s="40" t="str">
        <f t="shared" si="7"/>
        <v/>
      </c>
      <c r="H91" s="40" t="str">
        <f t="shared" si="8"/>
        <v/>
      </c>
      <c r="I91" s="40" t="str">
        <f>IF($G91="","",VLOOKUP($G91,设置!B:D,3,FALSE))</f>
        <v/>
      </c>
      <c r="J91" s="40" t="str">
        <f>IF($G91="","",VLOOKUP($G91,设置!B:D,2,FALSE))</f>
        <v/>
      </c>
    </row>
    <row r="92" spans="6:10">
      <c r="F92" s="40" t="str">
        <f t="shared" si="6"/>
        <v/>
      </c>
      <c r="G92" s="40" t="str">
        <f t="shared" si="7"/>
        <v/>
      </c>
      <c r="H92" s="40" t="str">
        <f t="shared" si="8"/>
        <v/>
      </c>
      <c r="I92" s="40" t="str">
        <f>IF($G92="","",VLOOKUP($G92,设置!B:D,3,FALSE))</f>
        <v/>
      </c>
      <c r="J92" s="40" t="str">
        <f>IF($G92="","",VLOOKUP($G92,设置!B:D,2,FALSE))</f>
        <v/>
      </c>
    </row>
    <row r="93" spans="6:10">
      <c r="F93" s="40" t="str">
        <f t="shared" si="6"/>
        <v/>
      </c>
      <c r="G93" s="40" t="str">
        <f t="shared" si="7"/>
        <v/>
      </c>
      <c r="H93" s="40" t="str">
        <f t="shared" si="8"/>
        <v/>
      </c>
      <c r="I93" s="40" t="str">
        <f>IF($G93="","",VLOOKUP($G93,设置!B:D,3,FALSE))</f>
        <v/>
      </c>
      <c r="J93" s="40" t="str">
        <f>IF($G93="","",VLOOKUP($G93,设置!B:D,2,FALSE))</f>
        <v/>
      </c>
    </row>
    <row r="94" spans="6:10">
      <c r="F94" s="40" t="str">
        <f t="shared" si="6"/>
        <v/>
      </c>
      <c r="G94" s="40" t="str">
        <f t="shared" si="7"/>
        <v/>
      </c>
      <c r="H94" s="40" t="str">
        <f t="shared" si="8"/>
        <v/>
      </c>
      <c r="I94" s="40" t="str">
        <f>IF($G94="","",VLOOKUP($G94,设置!B:D,3,FALSE))</f>
        <v/>
      </c>
      <c r="J94" s="40" t="str">
        <f>IF($G94="","",VLOOKUP($G94,设置!B:D,2,FALSE))</f>
        <v/>
      </c>
    </row>
    <row r="95" spans="6:10">
      <c r="F95" s="40" t="str">
        <f t="shared" si="6"/>
        <v/>
      </c>
      <c r="G95" s="40" t="str">
        <f t="shared" si="7"/>
        <v/>
      </c>
      <c r="H95" s="40" t="str">
        <f t="shared" si="8"/>
        <v/>
      </c>
      <c r="I95" s="40" t="str">
        <f>IF($G95="","",VLOOKUP($G95,设置!B:D,3,FALSE))</f>
        <v/>
      </c>
      <c r="J95" s="40" t="str">
        <f>IF($G95="","",VLOOKUP($G95,设置!B:D,2,FALSE))</f>
        <v/>
      </c>
    </row>
    <row r="96" spans="6:10">
      <c r="F96" s="40" t="str">
        <f t="shared" si="6"/>
        <v/>
      </c>
      <c r="G96" s="40" t="str">
        <f t="shared" si="7"/>
        <v/>
      </c>
      <c r="H96" s="40" t="str">
        <f t="shared" si="8"/>
        <v/>
      </c>
      <c r="I96" s="40" t="str">
        <f>IF($G96="","",VLOOKUP($G96,设置!B:D,3,FALSE))</f>
        <v/>
      </c>
      <c r="J96" s="40" t="str">
        <f>IF($G96="","",VLOOKUP($G96,设置!B:D,2,FALSE))</f>
        <v/>
      </c>
    </row>
    <row r="97" spans="6:10">
      <c r="F97" s="40" t="str">
        <f t="shared" si="6"/>
        <v/>
      </c>
      <c r="G97" s="40" t="str">
        <f t="shared" si="7"/>
        <v/>
      </c>
      <c r="H97" s="40" t="str">
        <f t="shared" si="8"/>
        <v/>
      </c>
      <c r="I97" s="40" t="str">
        <f>IF($G97="","",VLOOKUP($G97,设置!B:D,3,FALSE))</f>
        <v/>
      </c>
      <c r="J97" s="40" t="str">
        <f>IF($G97="","",VLOOKUP($G97,设置!B:D,2,FALSE))</f>
        <v/>
      </c>
    </row>
    <row r="98" spans="6:10">
      <c r="F98" s="40" t="str">
        <f t="shared" si="6"/>
        <v/>
      </c>
      <c r="G98" s="40" t="str">
        <f t="shared" si="7"/>
        <v/>
      </c>
      <c r="H98" s="40" t="str">
        <f t="shared" si="8"/>
        <v/>
      </c>
      <c r="I98" s="40" t="str">
        <f>IF($G98="","",VLOOKUP($G98,设置!B:D,3,FALSE))</f>
        <v/>
      </c>
      <c r="J98" s="40" t="str">
        <f>IF($G98="","",VLOOKUP($G98,设置!B:D,2,FALSE))</f>
        <v/>
      </c>
    </row>
    <row r="99" spans="6:10">
      <c r="F99" s="40" t="str">
        <f t="shared" si="6"/>
        <v/>
      </c>
      <c r="G99" s="40" t="str">
        <f t="shared" si="7"/>
        <v/>
      </c>
      <c r="H99" s="40" t="str">
        <f t="shared" si="8"/>
        <v/>
      </c>
      <c r="I99" s="40" t="str">
        <f>IF($G99="","",VLOOKUP($G99,设置!B:D,3,FALSE))</f>
        <v/>
      </c>
      <c r="J99" s="40" t="str">
        <f>IF($G99="","",VLOOKUP($G99,设置!B:D,2,FALSE))</f>
        <v/>
      </c>
    </row>
    <row r="100" spans="6:10">
      <c r="F100" s="40" t="str">
        <f t="shared" si="6"/>
        <v/>
      </c>
      <c r="G100" s="40" t="str">
        <f t="shared" si="7"/>
        <v/>
      </c>
      <c r="H100" s="40" t="str">
        <f t="shared" si="8"/>
        <v/>
      </c>
      <c r="I100" s="40" t="str">
        <f>IF($G100="","",VLOOKUP($G100,设置!B:D,3,FALSE))</f>
        <v/>
      </c>
      <c r="J100" s="40" t="str">
        <f>IF($G100="","",VLOOKUP($G100,设置!B:D,2,FALSE))</f>
        <v/>
      </c>
    </row>
    <row r="101" spans="6:10">
      <c r="F101" s="40" t="str">
        <f t="shared" si="6"/>
        <v/>
      </c>
      <c r="G101" s="40" t="str">
        <f t="shared" si="7"/>
        <v/>
      </c>
      <c r="H101" s="40" t="str">
        <f t="shared" si="8"/>
        <v/>
      </c>
      <c r="I101" s="40" t="str">
        <f>IF($G101="","",VLOOKUP($G101,设置!B:D,3,FALSE))</f>
        <v/>
      </c>
      <c r="J101" s="40" t="str">
        <f>IF($G101="","",VLOOKUP($G101,设置!B:D,2,FALSE))</f>
        <v/>
      </c>
    </row>
    <row r="102" spans="6:10">
      <c r="F102" s="40" t="str">
        <f t="shared" si="6"/>
        <v/>
      </c>
      <c r="G102" s="40" t="str">
        <f t="shared" si="7"/>
        <v/>
      </c>
      <c r="H102" s="40" t="str">
        <f t="shared" si="8"/>
        <v/>
      </c>
      <c r="I102" s="40" t="str">
        <f>IF($G102="","",VLOOKUP($G102,设置!B:D,3,FALSE))</f>
        <v/>
      </c>
      <c r="J102" s="40" t="str">
        <f>IF($G102="","",VLOOKUP($G102,设置!B:D,2,FALSE))</f>
        <v/>
      </c>
    </row>
    <row r="103" spans="6:10">
      <c r="F103" s="40" t="str">
        <f t="shared" si="6"/>
        <v/>
      </c>
      <c r="G103" s="40" t="str">
        <f t="shared" si="7"/>
        <v/>
      </c>
      <c r="H103" s="40" t="str">
        <f t="shared" si="8"/>
        <v/>
      </c>
      <c r="I103" s="40" t="str">
        <f>IF($G103="","",VLOOKUP($G103,设置!B:D,3,FALSE))</f>
        <v/>
      </c>
      <c r="J103" s="40" t="str">
        <f>IF($G103="","",VLOOKUP($G103,设置!B:D,2,FALSE))</f>
        <v/>
      </c>
    </row>
    <row r="104" spans="6:10">
      <c r="F104" s="40" t="str">
        <f t="shared" si="6"/>
        <v/>
      </c>
      <c r="G104" s="40" t="str">
        <f t="shared" si="7"/>
        <v/>
      </c>
      <c r="H104" s="40" t="str">
        <f t="shared" si="8"/>
        <v/>
      </c>
      <c r="I104" s="40" t="str">
        <f>IF($G104="","",VLOOKUP($G104,设置!B:D,3,FALSE))</f>
        <v/>
      </c>
      <c r="J104" s="40" t="str">
        <f>IF($G104="","",VLOOKUP($G104,设置!B:D,2,FALSE))</f>
        <v/>
      </c>
    </row>
    <row r="105" spans="6:10">
      <c r="F105" s="40" t="str">
        <f t="shared" si="6"/>
        <v/>
      </c>
      <c r="G105" s="40" t="str">
        <f t="shared" si="7"/>
        <v/>
      </c>
      <c r="H105" s="40" t="str">
        <f t="shared" si="8"/>
        <v/>
      </c>
      <c r="I105" s="40" t="str">
        <f>IF($G105="","",VLOOKUP($G105,设置!B:D,3,FALSE))</f>
        <v/>
      </c>
      <c r="J105" s="40" t="str">
        <f>IF($G105="","",VLOOKUP($G105,设置!B:D,2,FALSE))</f>
        <v/>
      </c>
    </row>
    <row r="106" spans="6:10">
      <c r="F106" s="40" t="str">
        <f t="shared" si="6"/>
        <v/>
      </c>
      <c r="G106" s="40" t="str">
        <f t="shared" si="7"/>
        <v/>
      </c>
      <c r="H106" s="40" t="str">
        <f t="shared" si="8"/>
        <v/>
      </c>
      <c r="I106" s="40" t="str">
        <f>IF($G106="","",VLOOKUP($G106,设置!B:D,3,FALSE))</f>
        <v/>
      </c>
      <c r="J106" s="40" t="str">
        <f>IF($G106="","",VLOOKUP($G106,设置!B:D,2,FALSE))</f>
        <v/>
      </c>
    </row>
    <row r="107" spans="6:10">
      <c r="F107" s="40" t="str">
        <f t="shared" si="6"/>
        <v/>
      </c>
      <c r="G107" s="40" t="str">
        <f t="shared" si="7"/>
        <v/>
      </c>
      <c r="H107" s="40" t="str">
        <f t="shared" si="8"/>
        <v/>
      </c>
      <c r="I107" s="40" t="str">
        <f>IF($G107="","",VLOOKUP($G107,设置!B:D,3,FALSE))</f>
        <v/>
      </c>
      <c r="J107" s="40" t="str">
        <f>IF($G107="","",VLOOKUP($G107,设置!B:D,2,FALSE))</f>
        <v/>
      </c>
    </row>
    <row r="108" spans="6:10">
      <c r="F108" s="40" t="str">
        <f t="shared" si="6"/>
        <v/>
      </c>
      <c r="G108" s="40" t="str">
        <f t="shared" si="7"/>
        <v/>
      </c>
      <c r="H108" s="40" t="str">
        <f t="shared" si="8"/>
        <v/>
      </c>
      <c r="I108" s="40" t="str">
        <f>IF($G108="","",VLOOKUP($G108,设置!B:D,3,FALSE))</f>
        <v/>
      </c>
      <c r="J108" s="40" t="str">
        <f>IF($G108="","",VLOOKUP($G108,设置!B:D,2,FALSE))</f>
        <v/>
      </c>
    </row>
    <row r="109" spans="6:10">
      <c r="F109" s="40" t="str">
        <f t="shared" si="6"/>
        <v/>
      </c>
      <c r="G109" s="40" t="str">
        <f t="shared" si="7"/>
        <v/>
      </c>
      <c r="H109" s="40" t="str">
        <f t="shared" si="8"/>
        <v/>
      </c>
      <c r="I109" s="40" t="str">
        <f>IF($G109="","",VLOOKUP($G109,设置!B:D,3,FALSE))</f>
        <v/>
      </c>
      <c r="J109" s="40" t="str">
        <f>IF($G109="","",VLOOKUP($G109,设置!B:D,2,FALSE))</f>
        <v/>
      </c>
    </row>
    <row r="110" spans="6:10">
      <c r="F110" s="40" t="str">
        <f t="shared" si="6"/>
        <v/>
      </c>
      <c r="G110" s="40" t="str">
        <f t="shared" si="7"/>
        <v/>
      </c>
      <c r="H110" s="40" t="str">
        <f t="shared" si="8"/>
        <v/>
      </c>
      <c r="I110" s="40" t="str">
        <f>IF($G110="","",VLOOKUP($G110,设置!B:D,3,FALSE))</f>
        <v/>
      </c>
      <c r="J110" s="40" t="str">
        <f>IF($G110="","",VLOOKUP($G110,设置!B:D,2,FALSE))</f>
        <v/>
      </c>
    </row>
    <row r="111" spans="6:10">
      <c r="F111" s="40" t="str">
        <f t="shared" si="6"/>
        <v/>
      </c>
      <c r="G111" s="40" t="str">
        <f t="shared" si="7"/>
        <v/>
      </c>
      <c r="H111" s="40" t="str">
        <f t="shared" si="8"/>
        <v/>
      </c>
      <c r="I111" s="40" t="str">
        <f>IF($G111="","",VLOOKUP($G111,设置!B:D,3,FALSE))</f>
        <v/>
      </c>
      <c r="J111" s="40" t="str">
        <f>IF($G111="","",VLOOKUP($G111,设置!B:D,2,FALSE))</f>
        <v/>
      </c>
    </row>
    <row r="112" spans="6:10">
      <c r="F112" s="40" t="str">
        <f t="shared" ref="F112:F147" si="9">IF(A112="","",1)</f>
        <v/>
      </c>
      <c r="G112" s="40" t="str">
        <f t="shared" ref="G112:G147" si="10">IF(AND(B112&lt;&gt;"",C112&lt;&gt;""),B112&amp;C112,"")</f>
        <v/>
      </c>
      <c r="H112" s="40" t="str">
        <f t="shared" ref="H112:H147" si="11">IF(E112="","",ROUND(E112*2.2046,2))</f>
        <v/>
      </c>
      <c r="I112" s="40" t="str">
        <f>IF($G112="","",VLOOKUP($G112,设置!B:D,3,FALSE))</f>
        <v/>
      </c>
      <c r="J112" s="40" t="str">
        <f>IF($G112="","",VLOOKUP($G112,设置!B:D,2,FALSE))</f>
        <v/>
      </c>
    </row>
    <row r="113" spans="6:10">
      <c r="F113" s="40" t="str">
        <f t="shared" si="9"/>
        <v/>
      </c>
      <c r="G113" s="40" t="str">
        <f t="shared" si="10"/>
        <v/>
      </c>
      <c r="H113" s="40" t="str">
        <f t="shared" si="11"/>
        <v/>
      </c>
      <c r="I113" s="40" t="str">
        <f>IF($G113="","",VLOOKUP($G113,设置!B:D,3,FALSE))</f>
        <v/>
      </c>
      <c r="J113" s="40" t="str">
        <f>IF($G113="","",VLOOKUP($G113,设置!B:D,2,FALSE))</f>
        <v/>
      </c>
    </row>
    <row r="114" spans="6:10">
      <c r="F114" s="40" t="str">
        <f t="shared" si="9"/>
        <v/>
      </c>
      <c r="G114" s="40" t="str">
        <f t="shared" si="10"/>
        <v/>
      </c>
      <c r="H114" s="40" t="str">
        <f t="shared" si="11"/>
        <v/>
      </c>
      <c r="I114" s="40" t="str">
        <f>IF($G114="","",VLOOKUP($G114,设置!B:D,3,FALSE))</f>
        <v/>
      </c>
      <c r="J114" s="40" t="str">
        <f>IF($G114="","",VLOOKUP($G114,设置!B:D,2,FALSE))</f>
        <v/>
      </c>
    </row>
    <row r="115" spans="6:10">
      <c r="F115" s="40" t="str">
        <f t="shared" si="9"/>
        <v/>
      </c>
      <c r="G115" s="40" t="str">
        <f t="shared" si="10"/>
        <v/>
      </c>
      <c r="H115" s="40" t="str">
        <f t="shared" si="11"/>
        <v/>
      </c>
      <c r="I115" s="40" t="str">
        <f>IF($G115="","",VLOOKUP($G115,设置!B:D,3,FALSE))</f>
        <v/>
      </c>
      <c r="J115" s="40" t="str">
        <f>IF($G115="","",VLOOKUP($G115,设置!B:D,2,FALSE))</f>
        <v/>
      </c>
    </row>
    <row r="116" spans="6:10">
      <c r="F116" s="40" t="str">
        <f t="shared" si="9"/>
        <v/>
      </c>
      <c r="G116" s="40" t="str">
        <f t="shared" si="10"/>
        <v/>
      </c>
      <c r="H116" s="40" t="str">
        <f t="shared" si="11"/>
        <v/>
      </c>
      <c r="I116" s="40" t="str">
        <f>IF($G116="","",VLOOKUP($G116,设置!B:D,3,FALSE))</f>
        <v/>
      </c>
      <c r="J116" s="40" t="str">
        <f>IF($G116="","",VLOOKUP($G116,设置!B:D,2,FALSE))</f>
        <v/>
      </c>
    </row>
    <row r="117" spans="6:10">
      <c r="F117" s="40" t="str">
        <f t="shared" si="9"/>
        <v/>
      </c>
      <c r="G117" s="40" t="str">
        <f t="shared" si="10"/>
        <v/>
      </c>
      <c r="H117" s="40" t="str">
        <f t="shared" si="11"/>
        <v/>
      </c>
      <c r="I117" s="40" t="str">
        <f>IF($G117="","",VLOOKUP($G117,设置!B:D,3,FALSE))</f>
        <v/>
      </c>
      <c r="J117" s="40" t="str">
        <f>IF($G117="","",VLOOKUP($G117,设置!B:D,2,FALSE))</f>
        <v/>
      </c>
    </row>
    <row r="118" spans="6:10">
      <c r="F118" s="40" t="str">
        <f t="shared" si="9"/>
        <v/>
      </c>
      <c r="G118" s="40" t="str">
        <f t="shared" si="10"/>
        <v/>
      </c>
      <c r="H118" s="40" t="str">
        <f t="shared" si="11"/>
        <v/>
      </c>
      <c r="I118" s="40" t="str">
        <f>IF($G118="","",VLOOKUP($G118,设置!B:D,3,FALSE))</f>
        <v/>
      </c>
      <c r="J118" s="40" t="str">
        <f>IF($G118="","",VLOOKUP($G118,设置!B:D,2,FALSE))</f>
        <v/>
      </c>
    </row>
    <row r="119" spans="6:10">
      <c r="F119" s="40" t="str">
        <f t="shared" si="9"/>
        <v/>
      </c>
      <c r="G119" s="40" t="str">
        <f t="shared" si="10"/>
        <v/>
      </c>
      <c r="H119" s="40" t="str">
        <f t="shared" si="11"/>
        <v/>
      </c>
      <c r="I119" s="40" t="str">
        <f>IF($G119="","",VLOOKUP($G119,设置!B:D,3,FALSE))</f>
        <v/>
      </c>
      <c r="J119" s="40" t="str">
        <f>IF($G119="","",VLOOKUP($G119,设置!B:D,2,FALSE))</f>
        <v/>
      </c>
    </row>
    <row r="120" spans="6:10">
      <c r="F120" s="40" t="str">
        <f t="shared" si="9"/>
        <v/>
      </c>
      <c r="G120" s="40" t="str">
        <f t="shared" si="10"/>
        <v/>
      </c>
      <c r="H120" s="40" t="str">
        <f t="shared" si="11"/>
        <v/>
      </c>
      <c r="I120" s="40" t="str">
        <f>IF($G120="","",VLOOKUP($G120,设置!B:D,3,FALSE))</f>
        <v/>
      </c>
      <c r="J120" s="40" t="str">
        <f>IF($G120="","",VLOOKUP($G120,设置!B:D,2,FALSE))</f>
        <v/>
      </c>
    </row>
    <row r="121" spans="6:10">
      <c r="F121" s="40" t="str">
        <f t="shared" si="9"/>
        <v/>
      </c>
      <c r="G121" s="40" t="str">
        <f t="shared" si="10"/>
        <v/>
      </c>
      <c r="H121" s="40" t="str">
        <f t="shared" si="11"/>
        <v/>
      </c>
      <c r="I121" s="40" t="str">
        <f>IF($G121="","",VLOOKUP($G121,设置!B:D,3,FALSE))</f>
        <v/>
      </c>
      <c r="J121" s="40" t="str">
        <f>IF($G121="","",VLOOKUP($G121,设置!B:D,2,FALSE))</f>
        <v/>
      </c>
    </row>
    <row r="122" spans="6:10">
      <c r="F122" s="40" t="str">
        <f t="shared" si="9"/>
        <v/>
      </c>
      <c r="G122" s="40" t="str">
        <f t="shared" si="10"/>
        <v/>
      </c>
      <c r="H122" s="40" t="str">
        <f t="shared" si="11"/>
        <v/>
      </c>
      <c r="I122" s="40" t="str">
        <f>IF($G122="","",VLOOKUP($G122,设置!B:D,3,FALSE))</f>
        <v/>
      </c>
      <c r="J122" s="40" t="str">
        <f>IF($G122="","",VLOOKUP($G122,设置!B:D,2,FALSE))</f>
        <v/>
      </c>
    </row>
    <row r="123" spans="6:10">
      <c r="F123" s="40" t="str">
        <f t="shared" si="9"/>
        <v/>
      </c>
      <c r="G123" s="40" t="str">
        <f t="shared" si="10"/>
        <v/>
      </c>
      <c r="H123" s="40" t="str">
        <f t="shared" si="11"/>
        <v/>
      </c>
      <c r="I123" s="40" t="str">
        <f>IF($G123="","",VLOOKUP($G123,设置!B:D,3,FALSE))</f>
        <v/>
      </c>
      <c r="J123" s="40" t="str">
        <f>IF($G123="","",VLOOKUP($G123,设置!B:D,2,FALSE))</f>
        <v/>
      </c>
    </row>
    <row r="124" spans="6:10">
      <c r="F124" s="40" t="str">
        <f t="shared" si="9"/>
        <v/>
      </c>
      <c r="G124" s="40" t="str">
        <f t="shared" si="10"/>
        <v/>
      </c>
      <c r="H124" s="40" t="str">
        <f t="shared" si="11"/>
        <v/>
      </c>
      <c r="I124" s="40" t="str">
        <f>IF($G124="","",VLOOKUP($G124,设置!B:D,3,FALSE))</f>
        <v/>
      </c>
      <c r="J124" s="40" t="str">
        <f>IF($G124="","",VLOOKUP($G124,设置!B:D,2,FALSE))</f>
        <v/>
      </c>
    </row>
    <row r="125" spans="6:10">
      <c r="F125" s="40" t="str">
        <f t="shared" si="9"/>
        <v/>
      </c>
      <c r="G125" s="40" t="str">
        <f t="shared" si="10"/>
        <v/>
      </c>
      <c r="H125" s="40" t="str">
        <f t="shared" si="11"/>
        <v/>
      </c>
      <c r="I125" s="40" t="str">
        <f>IF($G125="","",VLOOKUP($G125,设置!B:D,3,FALSE))</f>
        <v/>
      </c>
      <c r="J125" s="40" t="str">
        <f>IF($G125="","",VLOOKUP($G125,设置!B:D,2,FALSE))</f>
        <v/>
      </c>
    </row>
    <row r="126" spans="6:10">
      <c r="F126" s="40" t="str">
        <f t="shared" si="9"/>
        <v/>
      </c>
      <c r="G126" s="40" t="str">
        <f t="shared" si="10"/>
        <v/>
      </c>
      <c r="H126" s="40" t="str">
        <f t="shared" si="11"/>
        <v/>
      </c>
      <c r="I126" s="40" t="str">
        <f>IF($G126="","",VLOOKUP($G126,设置!B:D,3,FALSE))</f>
        <v/>
      </c>
      <c r="J126" s="40" t="str">
        <f>IF($G126="","",VLOOKUP($G126,设置!B:D,2,FALSE))</f>
        <v/>
      </c>
    </row>
    <row r="127" spans="6:10">
      <c r="F127" s="40" t="str">
        <f t="shared" si="9"/>
        <v/>
      </c>
      <c r="G127" s="40" t="str">
        <f t="shared" si="10"/>
        <v/>
      </c>
      <c r="H127" s="40" t="str">
        <f t="shared" si="11"/>
        <v/>
      </c>
      <c r="I127" s="40" t="str">
        <f>IF($G127="","",VLOOKUP($G127,设置!B:D,3,FALSE))</f>
        <v/>
      </c>
      <c r="J127" s="40" t="str">
        <f>IF($G127="","",VLOOKUP($G127,设置!B:D,2,FALSE))</f>
        <v/>
      </c>
    </row>
    <row r="128" spans="6:10">
      <c r="F128" s="40" t="str">
        <f t="shared" si="9"/>
        <v/>
      </c>
      <c r="G128" s="40" t="str">
        <f t="shared" si="10"/>
        <v/>
      </c>
      <c r="H128" s="40" t="str">
        <f t="shared" si="11"/>
        <v/>
      </c>
      <c r="I128" s="40" t="str">
        <f>IF($G128="","",VLOOKUP($G128,设置!B:D,3,FALSE))</f>
        <v/>
      </c>
      <c r="J128" s="40" t="str">
        <f>IF($G128="","",VLOOKUP($G128,设置!B:D,2,FALSE))</f>
        <v/>
      </c>
    </row>
    <row r="129" spans="6:10">
      <c r="F129" s="40" t="str">
        <f t="shared" si="9"/>
        <v/>
      </c>
      <c r="G129" s="40" t="str">
        <f t="shared" si="10"/>
        <v/>
      </c>
      <c r="H129" s="40" t="str">
        <f t="shared" si="11"/>
        <v/>
      </c>
      <c r="I129" s="40" t="str">
        <f>IF($G129="","",VLOOKUP($G129,设置!B:D,3,FALSE))</f>
        <v/>
      </c>
      <c r="J129" s="40" t="str">
        <f>IF($G129="","",VLOOKUP($G129,设置!B:D,2,FALSE))</f>
        <v/>
      </c>
    </row>
    <row r="130" spans="6:10">
      <c r="F130" s="40" t="str">
        <f t="shared" si="9"/>
        <v/>
      </c>
      <c r="G130" s="40" t="str">
        <f t="shared" si="10"/>
        <v/>
      </c>
      <c r="H130" s="40" t="str">
        <f t="shared" si="11"/>
        <v/>
      </c>
      <c r="I130" s="40" t="str">
        <f>IF($G130="","",VLOOKUP($G130,设置!B:D,3,FALSE))</f>
        <v/>
      </c>
      <c r="J130" s="40" t="str">
        <f>IF($G130="","",VLOOKUP($G130,设置!B:D,2,FALSE))</f>
        <v/>
      </c>
    </row>
    <row r="131" spans="6:10">
      <c r="F131" s="40" t="str">
        <f t="shared" si="9"/>
        <v/>
      </c>
      <c r="G131" s="40" t="str">
        <f t="shared" si="10"/>
        <v/>
      </c>
      <c r="H131" s="40" t="str">
        <f t="shared" si="11"/>
        <v/>
      </c>
      <c r="I131" s="40" t="str">
        <f>IF($G131="","",VLOOKUP($G131,设置!B:D,3,FALSE))</f>
        <v/>
      </c>
      <c r="J131" s="40" t="str">
        <f>IF($G131="","",VLOOKUP($G131,设置!B:D,2,FALSE))</f>
        <v/>
      </c>
    </row>
    <row r="132" spans="6:10">
      <c r="F132" s="40" t="str">
        <f t="shared" si="9"/>
        <v/>
      </c>
      <c r="G132" s="40" t="str">
        <f t="shared" si="10"/>
        <v/>
      </c>
      <c r="H132" s="40" t="str">
        <f t="shared" si="11"/>
        <v/>
      </c>
      <c r="I132" s="40" t="str">
        <f>IF($G132="","",VLOOKUP($G132,设置!B:D,3,FALSE))</f>
        <v/>
      </c>
      <c r="J132" s="40" t="str">
        <f>IF($G132="","",VLOOKUP($G132,设置!B:D,2,FALSE))</f>
        <v/>
      </c>
    </row>
    <row r="133" spans="6:10">
      <c r="F133" s="40" t="str">
        <f t="shared" si="9"/>
        <v/>
      </c>
      <c r="G133" s="40" t="str">
        <f t="shared" si="10"/>
        <v/>
      </c>
      <c r="H133" s="40" t="str">
        <f t="shared" si="11"/>
        <v/>
      </c>
      <c r="I133" s="40" t="str">
        <f>IF($G133="","",VLOOKUP($G133,设置!B:D,3,FALSE))</f>
        <v/>
      </c>
      <c r="J133" s="40" t="str">
        <f>IF($G133="","",VLOOKUP($G133,设置!B:D,2,FALSE))</f>
        <v/>
      </c>
    </row>
    <row r="134" spans="6:10">
      <c r="F134" s="40" t="str">
        <f t="shared" si="9"/>
        <v/>
      </c>
      <c r="G134" s="40" t="str">
        <f t="shared" si="10"/>
        <v/>
      </c>
      <c r="H134" s="40" t="str">
        <f t="shared" si="11"/>
        <v/>
      </c>
      <c r="I134" s="40" t="str">
        <f>IF($G134="","",VLOOKUP($G134,设置!B:D,3,FALSE))</f>
        <v/>
      </c>
      <c r="J134" s="40" t="str">
        <f>IF($G134="","",VLOOKUP($G134,设置!B:D,2,FALSE))</f>
        <v/>
      </c>
    </row>
    <row r="135" spans="6:10">
      <c r="F135" s="40" t="str">
        <f t="shared" si="9"/>
        <v/>
      </c>
      <c r="G135" s="40" t="str">
        <f t="shared" si="10"/>
        <v/>
      </c>
      <c r="H135" s="40" t="str">
        <f t="shared" si="11"/>
        <v/>
      </c>
      <c r="I135" s="40" t="str">
        <f>IF($G135="","",VLOOKUP($G135,设置!B:D,3,FALSE))</f>
        <v/>
      </c>
      <c r="J135" s="40" t="str">
        <f>IF($G135="","",VLOOKUP($G135,设置!B:D,2,FALSE))</f>
        <v/>
      </c>
    </row>
    <row r="136" spans="6:10">
      <c r="F136" s="40" t="str">
        <f t="shared" si="9"/>
        <v/>
      </c>
      <c r="G136" s="40" t="str">
        <f t="shared" si="10"/>
        <v/>
      </c>
      <c r="H136" s="40" t="str">
        <f t="shared" si="11"/>
        <v/>
      </c>
      <c r="I136" s="40" t="str">
        <f>IF($G136="","",VLOOKUP($G136,设置!B:D,3,FALSE))</f>
        <v/>
      </c>
      <c r="J136" s="40" t="str">
        <f>IF($G136="","",VLOOKUP($G136,设置!B:D,2,FALSE))</f>
        <v/>
      </c>
    </row>
    <row r="137" spans="6:10">
      <c r="F137" s="40" t="str">
        <f t="shared" si="9"/>
        <v/>
      </c>
      <c r="G137" s="40" t="str">
        <f t="shared" si="10"/>
        <v/>
      </c>
      <c r="H137" s="40" t="str">
        <f t="shared" si="11"/>
        <v/>
      </c>
      <c r="I137" s="40" t="str">
        <f>IF($G137="","",VLOOKUP($G137,设置!B:D,3,FALSE))</f>
        <v/>
      </c>
      <c r="J137" s="40" t="str">
        <f>IF($G137="","",VLOOKUP($G137,设置!B:D,2,FALSE))</f>
        <v/>
      </c>
    </row>
    <row r="138" spans="6:10">
      <c r="F138" s="40" t="str">
        <f t="shared" si="9"/>
        <v/>
      </c>
      <c r="G138" s="40" t="str">
        <f t="shared" si="10"/>
        <v/>
      </c>
      <c r="H138" s="40" t="str">
        <f t="shared" si="11"/>
        <v/>
      </c>
      <c r="I138" s="40" t="str">
        <f>IF($G138="","",VLOOKUP($G138,设置!B:D,3,FALSE))</f>
        <v/>
      </c>
      <c r="J138" s="40" t="str">
        <f>IF($G138="","",VLOOKUP($G138,设置!B:D,2,FALSE))</f>
        <v/>
      </c>
    </row>
    <row r="139" spans="6:10">
      <c r="F139" s="40" t="str">
        <f t="shared" si="9"/>
        <v/>
      </c>
      <c r="G139" s="40" t="str">
        <f t="shared" si="10"/>
        <v/>
      </c>
      <c r="H139" s="40" t="str">
        <f t="shared" si="11"/>
        <v/>
      </c>
      <c r="I139" s="40" t="str">
        <f>IF($G139="","",VLOOKUP($G139,设置!B:D,3,FALSE))</f>
        <v/>
      </c>
      <c r="J139" s="40" t="str">
        <f>IF($G139="","",VLOOKUP($G139,设置!B:D,2,FALSE))</f>
        <v/>
      </c>
    </row>
    <row r="140" spans="6:10">
      <c r="F140" s="40" t="str">
        <f t="shared" si="9"/>
        <v/>
      </c>
      <c r="G140" s="40" t="str">
        <f t="shared" si="10"/>
        <v/>
      </c>
      <c r="H140" s="40" t="str">
        <f t="shared" si="11"/>
        <v/>
      </c>
      <c r="I140" s="40" t="str">
        <f>IF($G140="","",VLOOKUP($G140,设置!B:D,3,FALSE))</f>
        <v/>
      </c>
      <c r="J140" s="40" t="str">
        <f>IF($G140="","",VLOOKUP($G140,设置!B:D,2,FALSE))</f>
        <v/>
      </c>
    </row>
    <row r="141" spans="6:10">
      <c r="F141" s="40" t="str">
        <f t="shared" si="9"/>
        <v/>
      </c>
      <c r="G141" s="40" t="str">
        <f t="shared" si="10"/>
        <v/>
      </c>
      <c r="H141" s="40" t="str">
        <f t="shared" si="11"/>
        <v/>
      </c>
      <c r="I141" s="40" t="str">
        <f>IF($G141="","",VLOOKUP($G141,设置!B:D,3,FALSE))</f>
        <v/>
      </c>
      <c r="J141" s="40" t="str">
        <f>IF($G141="","",VLOOKUP($G141,设置!B:D,2,FALSE))</f>
        <v/>
      </c>
    </row>
    <row r="142" spans="6:10">
      <c r="F142" s="40" t="str">
        <f t="shared" si="9"/>
        <v/>
      </c>
      <c r="G142" s="40" t="str">
        <f t="shared" si="10"/>
        <v/>
      </c>
      <c r="H142" s="40" t="str">
        <f t="shared" si="11"/>
        <v/>
      </c>
      <c r="I142" s="40" t="str">
        <f>IF($G142="","",VLOOKUP($G142,设置!B:D,3,FALSE))</f>
        <v/>
      </c>
      <c r="J142" s="40" t="str">
        <f>IF($G142="","",VLOOKUP($G142,设置!B:D,2,FALSE))</f>
        <v/>
      </c>
    </row>
    <row r="143" spans="6:10">
      <c r="F143" s="40" t="str">
        <f t="shared" si="9"/>
        <v/>
      </c>
      <c r="G143" s="40" t="str">
        <f t="shared" si="10"/>
        <v/>
      </c>
      <c r="H143" s="40" t="str">
        <f t="shared" si="11"/>
        <v/>
      </c>
      <c r="I143" s="40" t="str">
        <f>IF($G143="","",VLOOKUP($G143,设置!B:D,3,FALSE))</f>
        <v/>
      </c>
      <c r="J143" s="40" t="str">
        <f>IF($G143="","",VLOOKUP($G143,设置!B:D,2,FALSE))</f>
        <v/>
      </c>
    </row>
    <row r="144" spans="6:10">
      <c r="F144" s="40" t="str">
        <f t="shared" si="9"/>
        <v/>
      </c>
      <c r="G144" s="40" t="str">
        <f t="shared" si="10"/>
        <v/>
      </c>
      <c r="H144" s="40" t="str">
        <f t="shared" si="11"/>
        <v/>
      </c>
      <c r="I144" s="40" t="str">
        <f>IF($G144="","",VLOOKUP($G144,设置!B:D,3,FALSE))</f>
        <v/>
      </c>
      <c r="J144" s="40" t="str">
        <f>IF($G144="","",VLOOKUP($G144,设置!B:D,2,FALSE))</f>
        <v/>
      </c>
    </row>
    <row r="145" spans="6:10">
      <c r="F145" s="40" t="str">
        <f t="shared" si="9"/>
        <v/>
      </c>
      <c r="G145" s="40" t="str">
        <f t="shared" si="10"/>
        <v/>
      </c>
      <c r="H145" s="40" t="str">
        <f t="shared" si="11"/>
        <v/>
      </c>
      <c r="I145" s="40" t="str">
        <f>IF($G145="","",VLOOKUP($G145,设置!B:D,3,FALSE))</f>
        <v/>
      </c>
      <c r="J145" s="40" t="str">
        <f>IF($G145="","",VLOOKUP($G145,设置!B:D,2,FALSE))</f>
        <v/>
      </c>
    </row>
    <row r="146" spans="6:10">
      <c r="F146" s="40" t="str">
        <f t="shared" si="9"/>
        <v/>
      </c>
      <c r="G146" s="40" t="str">
        <f t="shared" si="10"/>
        <v/>
      </c>
      <c r="H146" s="40" t="str">
        <f t="shared" si="11"/>
        <v/>
      </c>
      <c r="I146" s="40" t="str">
        <f>IF($G146="","",VLOOKUP($G146,设置!B:D,3,FALSE))</f>
        <v/>
      </c>
      <c r="J146" s="40" t="str">
        <f>IF($G146="","",VLOOKUP($G146,设置!B:D,2,FALSE))</f>
        <v/>
      </c>
    </row>
    <row r="147" spans="6:10">
      <c r="F147" s="40" t="str">
        <f t="shared" si="9"/>
        <v/>
      </c>
      <c r="G147" s="40" t="str">
        <f t="shared" si="10"/>
        <v/>
      </c>
      <c r="H147" s="40" t="str">
        <f t="shared" si="11"/>
        <v/>
      </c>
      <c r="I147" s="40" t="str">
        <f>IF($G147="","",VLOOKUP($G147,设置!B:D,3,FALSE))</f>
        <v/>
      </c>
      <c r="J147" s="40" t="str">
        <f>IF($G147="","",VLOOKUP($G147,设置!B:D,2,FALSE))</f>
        <v/>
      </c>
    </row>
  </sheetData>
  <autoFilter ref="A1:J147">
    <extLst/>
  </autoFilter>
  <conditionalFormatting sqref="A30:A65">
    <cfRule type="duplicateValues" dxfId="0" priority="1"/>
  </conditionalFormatting>
  <conditionalFormatting sqref="H1 D1:E1 A1 J1">
    <cfRule type="expression" dxfId="1" priority="2">
      <formula>IF(MOD($A1,2)=1,1,0)</formula>
    </cfRule>
  </conditionalFormatting>
  <dataValidations count="6">
    <dataValidation type="whole" operator="between" allowBlank="1" showInputMessage="1" showErrorMessage="1" sqref="A1 D1">
      <formula1>1</formula1>
      <formula2>99</formula2>
    </dataValidation>
    <dataValidation type="list" allowBlank="1" showInputMessage="1" showErrorMessage="1" sqref="B1 B4 B7 B10 B13 B21 B22 B27 B28 B29 B30 B31 B32 B35 B36 B37 B38 B41 B42 B43 B44 B45 B46 B49 B50 B51 B52 B55 B56 B57 B58 B59 B65 B2:B3 B5:B6 B8:B9 B11:B12 B14:B15 B16:B18 B19:B20 B23:B24 B25:B26 B33:B34 B39:B40 B47:B48 B53:B54 B60:B61 B62:B64 B66:B1048576">
      <formula1>设置!$A$2:$A$25000</formula1>
    </dataValidation>
    <dataValidation type="list" allowBlank="1" showInputMessage="1" showErrorMessage="1" sqref="G1">
      <formula1>设置!$B2:$B1000</formula1>
    </dataValidation>
    <dataValidation type="list" allowBlank="1" showInputMessage="1" showErrorMessage="1" sqref="G56">
      <formula1>设置!$B57:$B495</formula1>
    </dataValidation>
    <dataValidation type="list" allowBlank="1" showInputMessage="1" showErrorMessage="1" sqref="G2 G28 G29 G30 G31 G32 G35 G38 G3:G4 G5:G10 G11:G12 G13:G15 G16:G21 G22:G27 G33:G34 G36:G37 G39:G41 G42:G55 G57:G59 G60:G61 G62:G65 G66:G147">
      <formula1>设置!$B3:$B435</formula1>
    </dataValidation>
    <dataValidation type="list" allowBlank="1" showInputMessage="1" showErrorMessage="1" sqref="J1">
      <formula1>[1]FBA商品SKU!#REF!</formula1>
    </dataValidation>
  </dataValidation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7"/>
  <dimension ref="A1:P149"/>
  <sheetViews>
    <sheetView workbookViewId="0">
      <pane xSplit="10" ySplit="1" topLeftCell="K2" activePane="bottomRight" state="frozen"/>
      <selection/>
      <selection pane="topRight"/>
      <selection pane="bottomLeft"/>
      <selection pane="bottomRight" activeCell="A28" sqref="$A28:$XFD29"/>
    </sheetView>
  </sheetViews>
  <sheetFormatPr defaultColWidth="9" defaultRowHeight="13.5"/>
  <cols>
    <col min="1" max="1" width="10.37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6</v>
      </c>
      <c r="B2" t="s">
        <v>477</v>
      </c>
      <c r="C2">
        <v>75</v>
      </c>
      <c r="D2">
        <v>59</v>
      </c>
      <c r="E2">
        <v>17.9</v>
      </c>
      <c r="F2" s="40">
        <f t="shared" ref="F2:F31" si="0">IF(A2="","",1)</f>
        <v>1</v>
      </c>
      <c r="G2" s="40" t="str">
        <f t="shared" ref="G2:G31" si="1">IF(AND(B2&lt;&gt;"",C2&lt;&gt;""),B2&amp;C2,"")</f>
        <v>d03hei75</v>
      </c>
      <c r="H2" s="40">
        <f t="shared" ref="H2:H31" si="2">IF(E2="","",ROUND(E2*2.2046,2))</f>
        <v>39.46</v>
      </c>
      <c r="I2" s="40" t="str">
        <f>IF($G2="","",VLOOKUP($G2,设置!B:D,3,FALSE))</f>
        <v>D003黑色-75</v>
      </c>
      <c r="J2" s="40" t="str">
        <f>IF($G2="","",VLOOKUP($G2,设置!B:D,2,FALSE))</f>
        <v>D003usf-heise-75</v>
      </c>
    </row>
    <row r="3" spans="1:10">
      <c r="A3">
        <v>6</v>
      </c>
      <c r="B3" t="s">
        <v>477</v>
      </c>
      <c r="C3">
        <v>80</v>
      </c>
      <c r="D3">
        <v>23</v>
      </c>
      <c r="F3" s="40">
        <f t="shared" si="0"/>
        <v>1</v>
      </c>
      <c r="G3" s="40" t="str">
        <f t="shared" si="1"/>
        <v>d03hei80</v>
      </c>
      <c r="H3" s="40" t="str">
        <f t="shared" si="2"/>
        <v/>
      </c>
      <c r="I3" s="40" t="str">
        <f>IF($G3="","",VLOOKUP($G3,设置!B:D,3,FALSE))</f>
        <v>D003黑色-80</v>
      </c>
      <c r="J3" s="40" t="str">
        <f>IF($G3="","",VLOOKUP($G3,设置!B:D,2,FALSE))</f>
        <v>D003usf-heise-80</v>
      </c>
    </row>
    <row r="4" spans="1:10">
      <c r="A4">
        <v>7</v>
      </c>
      <c r="B4" t="s">
        <v>478</v>
      </c>
      <c r="C4">
        <v>75</v>
      </c>
      <c r="D4">
        <v>26</v>
      </c>
      <c r="E4">
        <v>16.3</v>
      </c>
      <c r="F4" s="40">
        <f t="shared" si="0"/>
        <v>1</v>
      </c>
      <c r="G4" s="40" t="str">
        <f t="shared" si="1"/>
        <v>d03fen75</v>
      </c>
      <c r="H4" s="40">
        <f t="shared" si="2"/>
        <v>35.93</v>
      </c>
      <c r="I4" s="40" t="str">
        <f>IF($G4="","",VLOOKUP($G4,设置!B:D,3,FALSE))</f>
        <v>D003粉色-75</v>
      </c>
      <c r="J4" s="40" t="str">
        <f>IF($G4="","",VLOOKUP($G4,设置!B:D,2,FALSE))</f>
        <v>D003usf-fense-75</v>
      </c>
    </row>
    <row r="5" spans="1:10">
      <c r="A5">
        <v>7</v>
      </c>
      <c r="B5" t="s">
        <v>477</v>
      </c>
      <c r="C5">
        <v>80</v>
      </c>
      <c r="D5">
        <v>38</v>
      </c>
      <c r="F5" s="40">
        <f t="shared" si="0"/>
        <v>1</v>
      </c>
      <c r="G5" s="40" t="str">
        <f t="shared" si="1"/>
        <v>d03hei80</v>
      </c>
      <c r="H5" s="40" t="str">
        <f t="shared" si="2"/>
        <v/>
      </c>
      <c r="I5" s="40" t="str">
        <f>IF($G5="","",VLOOKUP($G5,设置!B:D,3,FALSE))</f>
        <v>D003黑色-80</v>
      </c>
      <c r="J5" s="40" t="str">
        <f>IF($G5="","",VLOOKUP($G5,设置!B:D,2,FALSE))</f>
        <v>D003usf-heise-80</v>
      </c>
    </row>
    <row r="6" spans="1:10">
      <c r="A6">
        <v>7</v>
      </c>
      <c r="B6" t="s">
        <v>479</v>
      </c>
      <c r="C6">
        <v>85</v>
      </c>
      <c r="D6">
        <v>10</v>
      </c>
      <c r="F6" s="40">
        <f t="shared" si="0"/>
        <v>1</v>
      </c>
      <c r="G6" s="40" t="str">
        <f t="shared" si="1"/>
        <v>d03zang85</v>
      </c>
      <c r="H6" s="40" t="str">
        <f t="shared" si="2"/>
        <v/>
      </c>
      <c r="I6" s="40" t="str">
        <f>IF($G6="","",VLOOKUP($G6,设置!B:D,3,FALSE))</f>
        <v>D003藏蓝-85</v>
      </c>
      <c r="J6" s="40" t="str">
        <f>IF($G6="","",VLOOKUP($G6,设置!B:D,2,FALSE))</f>
        <v>D003usf-zanglan-85</v>
      </c>
    </row>
    <row r="7" spans="1:10">
      <c r="A7">
        <v>8</v>
      </c>
      <c r="B7" t="s">
        <v>479</v>
      </c>
      <c r="C7">
        <v>80</v>
      </c>
      <c r="D7">
        <v>56</v>
      </c>
      <c r="E7">
        <v>16.5</v>
      </c>
      <c r="F7" s="40">
        <f t="shared" si="0"/>
        <v>1</v>
      </c>
      <c r="G7" s="40" t="str">
        <f t="shared" si="1"/>
        <v>d03zang80</v>
      </c>
      <c r="H7" s="40">
        <f t="shared" si="2"/>
        <v>36.38</v>
      </c>
      <c r="I7" s="40" t="str">
        <f>IF($G7="","",VLOOKUP($G7,设置!B:D,3,FALSE))</f>
        <v>D003藏蓝-80</v>
      </c>
      <c r="J7" s="40" t="str">
        <f>IF($G7="","",VLOOKUP($G7,设置!B:D,2,FALSE))</f>
        <v>D003usf-zanglan-80</v>
      </c>
    </row>
    <row r="8" spans="1:10">
      <c r="A8">
        <v>8</v>
      </c>
      <c r="B8" t="s">
        <v>477</v>
      </c>
      <c r="C8">
        <v>80</v>
      </c>
      <c r="D8">
        <v>10</v>
      </c>
      <c r="F8" s="40">
        <f t="shared" si="0"/>
        <v>1</v>
      </c>
      <c r="G8" s="40" t="str">
        <f t="shared" si="1"/>
        <v>d03hei80</v>
      </c>
      <c r="H8" s="40" t="str">
        <f t="shared" si="2"/>
        <v/>
      </c>
      <c r="I8" s="40" t="str">
        <f>IF($G8="","",VLOOKUP($G8,设置!B:D,3,FALSE))</f>
        <v>D003黑色-80</v>
      </c>
      <c r="J8" s="40" t="str">
        <f>IF($G8="","",VLOOKUP($G8,设置!B:D,2,FALSE))</f>
        <v>D003usf-heise-80</v>
      </c>
    </row>
    <row r="9" spans="1:10">
      <c r="A9">
        <v>9</v>
      </c>
      <c r="B9" t="s">
        <v>477</v>
      </c>
      <c r="C9">
        <v>70</v>
      </c>
      <c r="D9">
        <v>90</v>
      </c>
      <c r="E9">
        <v>16.6</v>
      </c>
      <c r="F9" s="40">
        <f t="shared" si="0"/>
        <v>1</v>
      </c>
      <c r="G9" s="40" t="str">
        <f t="shared" si="1"/>
        <v>d03hei70</v>
      </c>
      <c r="H9" s="40">
        <f t="shared" si="2"/>
        <v>36.6</v>
      </c>
      <c r="I9" s="40" t="str">
        <f>IF($G9="","",VLOOKUP($G9,设置!B:D,3,FALSE))</f>
        <v>D003黑色-70</v>
      </c>
      <c r="J9" s="40" t="str">
        <f>IF($G9="","",VLOOKUP($G9,设置!B:D,2,FALSE))</f>
        <v>D003usf-heise-70</v>
      </c>
    </row>
    <row r="10" spans="1:10">
      <c r="A10">
        <v>10</v>
      </c>
      <c r="B10" t="s">
        <v>477</v>
      </c>
      <c r="C10">
        <v>80</v>
      </c>
      <c r="D10">
        <v>70</v>
      </c>
      <c r="E10">
        <v>17.3</v>
      </c>
      <c r="F10" s="40">
        <f t="shared" si="0"/>
        <v>1</v>
      </c>
      <c r="G10" s="40" t="str">
        <f t="shared" si="1"/>
        <v>d03hei80</v>
      </c>
      <c r="H10" s="40">
        <f t="shared" si="2"/>
        <v>38.14</v>
      </c>
      <c r="I10" s="40" t="str">
        <f>IF($G10="","",VLOOKUP($G10,设置!B:D,3,FALSE))</f>
        <v>D003黑色-80</v>
      </c>
      <c r="J10" s="40" t="str">
        <f>IF($G10="","",VLOOKUP($G10,设置!B:D,2,FALSE))</f>
        <v>D003usf-heise-80</v>
      </c>
    </row>
    <row r="11" spans="1:10">
      <c r="A11">
        <v>12</v>
      </c>
      <c r="B11" t="s">
        <v>477</v>
      </c>
      <c r="C11">
        <v>70</v>
      </c>
      <c r="D11">
        <v>60</v>
      </c>
      <c r="E11">
        <v>16</v>
      </c>
      <c r="F11" s="40">
        <f t="shared" si="0"/>
        <v>1</v>
      </c>
      <c r="G11" s="40" t="str">
        <f t="shared" si="1"/>
        <v>d03hei70</v>
      </c>
      <c r="H11" s="40">
        <f t="shared" si="2"/>
        <v>35.27</v>
      </c>
      <c r="I11" s="40" t="str">
        <f>IF($G11="","",VLOOKUP($G11,设置!B:D,3,FALSE))</f>
        <v>D003黑色-70</v>
      </c>
      <c r="J11" s="40" t="str">
        <f>IF($G11="","",VLOOKUP($G11,设置!B:D,2,FALSE))</f>
        <v>D003usf-heise-70</v>
      </c>
    </row>
    <row r="12" s="54" customFormat="1" spans="1:10">
      <c r="A12" s="54">
        <v>12</v>
      </c>
      <c r="B12" s="54" t="s">
        <v>477</v>
      </c>
      <c r="C12" s="54">
        <v>80</v>
      </c>
      <c r="D12" s="54">
        <v>10</v>
      </c>
      <c r="F12" s="54">
        <f t="shared" si="0"/>
        <v>1</v>
      </c>
      <c r="G12" s="54" t="str">
        <f t="shared" si="1"/>
        <v>d03hei80</v>
      </c>
      <c r="H12" s="54" t="str">
        <f t="shared" si="2"/>
        <v/>
      </c>
      <c r="I12" s="54" t="str">
        <f>IF($G12="","",VLOOKUP($G12,设置!B:D,3,FALSE))</f>
        <v>D003黑色-80</v>
      </c>
      <c r="J12" s="54" t="str">
        <f>IF($G12="","",VLOOKUP($G12,设置!B:D,2,FALSE))</f>
        <v>D003usf-heise-80</v>
      </c>
    </row>
    <row r="13" spans="1:10">
      <c r="A13">
        <v>13</v>
      </c>
      <c r="B13" t="s">
        <v>477</v>
      </c>
      <c r="C13">
        <v>75</v>
      </c>
      <c r="D13">
        <v>82</v>
      </c>
      <c r="E13">
        <v>17.1</v>
      </c>
      <c r="F13" s="40">
        <f t="shared" si="0"/>
        <v>1</v>
      </c>
      <c r="G13" s="40" t="str">
        <f t="shared" si="1"/>
        <v>d03hei75</v>
      </c>
      <c r="H13" s="40">
        <f t="shared" si="2"/>
        <v>37.7</v>
      </c>
      <c r="I13" s="40" t="str">
        <f>IF($G13="","",VLOOKUP($G13,设置!B:D,3,FALSE))</f>
        <v>D003黑色-75</v>
      </c>
      <c r="J13" s="40" t="str">
        <f>IF($G13="","",VLOOKUP($G13,设置!B:D,2,FALSE))</f>
        <v>D003usf-heise-75</v>
      </c>
    </row>
    <row r="14" spans="1:10">
      <c r="A14">
        <v>14</v>
      </c>
      <c r="B14" t="s">
        <v>477</v>
      </c>
      <c r="C14">
        <v>80</v>
      </c>
      <c r="D14">
        <v>50</v>
      </c>
      <c r="E14">
        <v>16.6</v>
      </c>
      <c r="F14" s="40">
        <f t="shared" si="0"/>
        <v>1</v>
      </c>
      <c r="G14" s="40" t="str">
        <f t="shared" si="1"/>
        <v>d03hei80</v>
      </c>
      <c r="H14" s="40">
        <f t="shared" si="2"/>
        <v>36.6</v>
      </c>
      <c r="I14" s="40" t="str">
        <f>IF($G14="","",VLOOKUP($G14,设置!B:D,3,FALSE))</f>
        <v>D003黑色-80</v>
      </c>
      <c r="J14" s="40" t="str">
        <f>IF($G14="","",VLOOKUP($G14,设置!B:D,2,FALSE))</f>
        <v>D003usf-heise-80</v>
      </c>
    </row>
    <row r="15" spans="1:10">
      <c r="A15">
        <v>14</v>
      </c>
      <c r="B15" t="s">
        <v>477</v>
      </c>
      <c r="C15">
        <v>75</v>
      </c>
      <c r="D15">
        <v>20</v>
      </c>
      <c r="F15" s="40">
        <f t="shared" si="0"/>
        <v>1</v>
      </c>
      <c r="G15" s="40" t="str">
        <f t="shared" si="1"/>
        <v>d03hei75</v>
      </c>
      <c r="H15" s="40" t="str">
        <f t="shared" si="2"/>
        <v/>
      </c>
      <c r="I15" s="40" t="str">
        <f>IF($G15="","",VLOOKUP($G15,设置!B:D,3,FALSE))</f>
        <v>D003黑色-75</v>
      </c>
      <c r="J15" s="40" t="str">
        <f>IF($G15="","",VLOOKUP($G15,设置!B:D,2,FALSE))</f>
        <v>D003usf-heise-75</v>
      </c>
    </row>
    <row r="16" s="56" customFormat="1" spans="1:10">
      <c r="A16" s="56">
        <v>16</v>
      </c>
      <c r="B16" s="56" t="s">
        <v>477</v>
      </c>
      <c r="C16" s="56">
        <v>85</v>
      </c>
      <c r="D16" s="56">
        <v>60</v>
      </c>
      <c r="E16" s="56">
        <v>16.5</v>
      </c>
      <c r="F16" s="57">
        <f t="shared" si="0"/>
        <v>1</v>
      </c>
      <c r="G16" s="57" t="str">
        <f t="shared" si="1"/>
        <v>d03hei85</v>
      </c>
      <c r="H16" s="57">
        <f t="shared" si="2"/>
        <v>36.38</v>
      </c>
      <c r="I16" s="57" t="str">
        <f>IF($G16="","",VLOOKUP($G16,设置!B:D,3,FALSE))</f>
        <v>D003黑色-85</v>
      </c>
      <c r="J16" s="57" t="str">
        <f>IF($G16="","",VLOOKUP($G16,设置!B:D,2,FALSE))</f>
        <v>D003usf-heise-85</v>
      </c>
    </row>
    <row r="17" spans="1:10">
      <c r="A17">
        <v>17</v>
      </c>
      <c r="B17" t="s">
        <v>477</v>
      </c>
      <c r="C17">
        <v>70</v>
      </c>
      <c r="D17">
        <v>90</v>
      </c>
      <c r="E17">
        <v>16.5</v>
      </c>
      <c r="F17" s="40">
        <f t="shared" si="0"/>
        <v>1</v>
      </c>
      <c r="G17" s="40" t="str">
        <f t="shared" si="1"/>
        <v>d03hei70</v>
      </c>
      <c r="H17" s="40">
        <f t="shared" si="2"/>
        <v>36.38</v>
      </c>
      <c r="I17" s="40" t="str">
        <f>IF($G17="","",VLOOKUP($G17,设置!B:D,3,FALSE))</f>
        <v>D003黑色-70</v>
      </c>
      <c r="J17" s="40" t="str">
        <f>IF($G17="","",VLOOKUP($G17,设置!B:D,2,FALSE))</f>
        <v>D003usf-heise-70</v>
      </c>
    </row>
    <row r="18" spans="1:10">
      <c r="A18">
        <v>18</v>
      </c>
      <c r="B18" t="s">
        <v>477</v>
      </c>
      <c r="C18">
        <v>70</v>
      </c>
      <c r="D18">
        <v>90</v>
      </c>
      <c r="E18">
        <v>16.5</v>
      </c>
      <c r="F18" s="40">
        <f t="shared" si="0"/>
        <v>1</v>
      </c>
      <c r="G18" s="40" t="str">
        <f t="shared" si="1"/>
        <v>d03hei70</v>
      </c>
      <c r="H18" s="40">
        <f t="shared" si="2"/>
        <v>36.38</v>
      </c>
      <c r="I18" s="40" t="str">
        <f>IF($G18="","",VLOOKUP($G18,设置!B:D,3,FALSE))</f>
        <v>D003黑色-70</v>
      </c>
      <c r="J18" s="40" t="str">
        <f>IF($G18="","",VLOOKUP($G18,设置!B:D,2,FALSE))</f>
        <v>D003usf-heise-70</v>
      </c>
    </row>
    <row r="19" spans="1:10">
      <c r="A19">
        <v>19</v>
      </c>
      <c r="B19" t="s">
        <v>477</v>
      </c>
      <c r="C19">
        <v>85</v>
      </c>
      <c r="D19">
        <v>26</v>
      </c>
      <c r="E19">
        <v>16.5</v>
      </c>
      <c r="F19" s="40">
        <f t="shared" si="0"/>
        <v>1</v>
      </c>
      <c r="G19" s="40" t="str">
        <f t="shared" si="1"/>
        <v>d03hei85</v>
      </c>
      <c r="H19" s="40">
        <f t="shared" si="2"/>
        <v>36.38</v>
      </c>
      <c r="I19" s="40" t="str">
        <f>IF($G19="","",VLOOKUP($G19,设置!B:D,3,FALSE))</f>
        <v>D003黑色-85</v>
      </c>
      <c r="J19" s="40" t="str">
        <f>IF($G19="","",VLOOKUP($G19,设置!B:D,2,FALSE))</f>
        <v>D003usf-heise-85</v>
      </c>
    </row>
    <row r="20" spans="1:10">
      <c r="A20">
        <v>19</v>
      </c>
      <c r="B20" t="s">
        <v>477</v>
      </c>
      <c r="C20">
        <v>70</v>
      </c>
      <c r="D20">
        <v>24</v>
      </c>
      <c r="F20" s="40">
        <f t="shared" si="0"/>
        <v>1</v>
      </c>
      <c r="G20" s="40" t="str">
        <f t="shared" si="1"/>
        <v>d03hei70</v>
      </c>
      <c r="H20" s="40" t="str">
        <f t="shared" si="2"/>
        <v/>
      </c>
      <c r="I20" s="40" t="str">
        <f>IF($G20="","",VLOOKUP($G20,设置!B:D,3,FALSE))</f>
        <v>D003黑色-70</v>
      </c>
      <c r="J20" s="40" t="str">
        <f>IF($G20="","",VLOOKUP($G20,设置!B:D,2,FALSE))</f>
        <v>D003usf-heise-70</v>
      </c>
    </row>
    <row r="21" spans="1:10">
      <c r="A21">
        <v>19</v>
      </c>
      <c r="B21" t="s">
        <v>478</v>
      </c>
      <c r="C21">
        <v>85</v>
      </c>
      <c r="D21">
        <v>17</v>
      </c>
      <c r="F21" s="40">
        <f t="shared" si="0"/>
        <v>1</v>
      </c>
      <c r="G21" s="40" t="str">
        <f t="shared" si="1"/>
        <v>d03fen85</v>
      </c>
      <c r="H21" s="40" t="str">
        <f t="shared" si="2"/>
        <v/>
      </c>
      <c r="I21" s="40" t="str">
        <f>IF($G21="","",VLOOKUP($G21,设置!B:D,3,FALSE))</f>
        <v>D003粉色-85</v>
      </c>
      <c r="J21" s="40" t="str">
        <f>IF($G21="","",VLOOKUP($G21,设置!B:D,2,FALSE))</f>
        <v>D003usf-fense-85</v>
      </c>
    </row>
    <row r="22" spans="1:10">
      <c r="A22">
        <v>21</v>
      </c>
      <c r="B22" t="s">
        <v>477</v>
      </c>
      <c r="C22">
        <v>75</v>
      </c>
      <c r="D22">
        <v>80</v>
      </c>
      <c r="E22">
        <v>16.5</v>
      </c>
      <c r="F22" s="40">
        <f t="shared" si="0"/>
        <v>1</v>
      </c>
      <c r="G22" s="40" t="str">
        <f t="shared" si="1"/>
        <v>d03hei75</v>
      </c>
      <c r="H22" s="40">
        <f t="shared" si="2"/>
        <v>36.38</v>
      </c>
      <c r="I22" s="40" t="str">
        <f>IF($G22="","",VLOOKUP($G22,设置!B:D,3,FALSE))</f>
        <v>D003黑色-75</v>
      </c>
      <c r="J22" s="40" t="str">
        <f>IF($G22="","",VLOOKUP($G22,设置!B:D,2,FALSE))</f>
        <v>D003usf-heise-75</v>
      </c>
    </row>
    <row r="23" spans="1:10">
      <c r="A23">
        <v>22</v>
      </c>
      <c r="B23" t="s">
        <v>477</v>
      </c>
      <c r="C23">
        <v>65</v>
      </c>
      <c r="D23">
        <v>88</v>
      </c>
      <c r="E23">
        <v>16.7</v>
      </c>
      <c r="F23" s="40">
        <f t="shared" si="0"/>
        <v>1</v>
      </c>
      <c r="G23" s="40" t="str">
        <f t="shared" si="1"/>
        <v>d03hei65</v>
      </c>
      <c r="H23" s="40">
        <f t="shared" si="2"/>
        <v>36.82</v>
      </c>
      <c r="I23" s="40" t="str">
        <f>IF($G23="","",VLOOKUP($G23,设置!B:D,3,FALSE))</f>
        <v>D003黑色-65</v>
      </c>
      <c r="J23" s="40" t="str">
        <f>IF($G23="","",VLOOKUP($G23,设置!B:D,2,FALSE))</f>
        <v>D003usf-heise-65</v>
      </c>
    </row>
    <row r="24" spans="1:10">
      <c r="A24">
        <v>22</v>
      </c>
      <c r="B24" t="s">
        <v>477</v>
      </c>
      <c r="C24">
        <v>75</v>
      </c>
      <c r="D24">
        <v>10</v>
      </c>
      <c r="F24" s="40">
        <f t="shared" si="0"/>
        <v>1</v>
      </c>
      <c r="G24" s="40" t="str">
        <f t="shared" si="1"/>
        <v>d03hei75</v>
      </c>
      <c r="H24" s="40" t="str">
        <f t="shared" si="2"/>
        <v/>
      </c>
      <c r="I24" s="40" t="str">
        <f>IF($G24="","",VLOOKUP($G24,设置!B:D,3,FALSE))</f>
        <v>D003黑色-75</v>
      </c>
      <c r="J24" s="40" t="str">
        <f>IF($G24="","",VLOOKUP($G24,设置!B:D,2,FALSE))</f>
        <v>D003usf-heise-75</v>
      </c>
    </row>
    <row r="25" spans="1:10">
      <c r="A25">
        <v>23</v>
      </c>
      <c r="B25" t="s">
        <v>478</v>
      </c>
      <c r="C25">
        <v>80</v>
      </c>
      <c r="D25">
        <v>10</v>
      </c>
      <c r="E25">
        <v>16.5</v>
      </c>
      <c r="F25" s="40">
        <f t="shared" si="0"/>
        <v>1</v>
      </c>
      <c r="G25" s="40" t="str">
        <f t="shared" si="1"/>
        <v>d03fen80</v>
      </c>
      <c r="H25" s="40">
        <f t="shared" si="2"/>
        <v>36.38</v>
      </c>
      <c r="I25" s="40" t="str">
        <f>IF($G25="","",VLOOKUP($G25,设置!B:D,3,FALSE))</f>
        <v>D003粉色-80</v>
      </c>
      <c r="J25" s="40" t="str">
        <f>IF($G25="","",VLOOKUP($G25,设置!B:D,2,FALSE))</f>
        <v>D003usf-fense-80</v>
      </c>
    </row>
    <row r="26" spans="1:10">
      <c r="A26">
        <v>23</v>
      </c>
      <c r="B26" t="s">
        <v>480</v>
      </c>
      <c r="C26">
        <v>80</v>
      </c>
      <c r="D26">
        <v>52</v>
      </c>
      <c r="F26" s="40">
        <f t="shared" si="0"/>
        <v>1</v>
      </c>
      <c r="G26" s="40" t="str">
        <f t="shared" si="1"/>
        <v>d03hui80</v>
      </c>
      <c r="H26" s="40" t="str">
        <f t="shared" si="2"/>
        <v/>
      </c>
      <c r="I26" s="40" t="str">
        <f>IF($G26="","",VLOOKUP($G26,设置!B:D,3,FALSE))</f>
        <v>D003灰色-80</v>
      </c>
      <c r="J26" s="40" t="str">
        <f>IF($G26="","",VLOOKUP($G26,设置!B:D,2,FALSE))</f>
        <v>D003usf-huise-80</v>
      </c>
    </row>
    <row r="27" spans="1:10">
      <c r="A27">
        <v>23</v>
      </c>
      <c r="B27" t="s">
        <v>477</v>
      </c>
      <c r="C27">
        <v>75</v>
      </c>
      <c r="D27">
        <v>6</v>
      </c>
      <c r="F27" s="40">
        <f t="shared" si="0"/>
        <v>1</v>
      </c>
      <c r="G27" s="40" t="str">
        <f t="shared" si="1"/>
        <v>d03hei75</v>
      </c>
      <c r="H27" s="40" t="str">
        <f t="shared" si="2"/>
        <v/>
      </c>
      <c r="I27" s="40" t="str">
        <f>IF($G27="","",VLOOKUP($G27,设置!B:D,3,FALSE))</f>
        <v>D003黑色-75</v>
      </c>
      <c r="J27" s="40" t="str">
        <f>IF($G27="","",VLOOKUP($G27,设置!B:D,2,FALSE))</f>
        <v>D003usf-heise-75</v>
      </c>
    </row>
    <row r="28" spans="1:10">
      <c r="A28">
        <v>26</v>
      </c>
      <c r="B28" t="s">
        <v>479</v>
      </c>
      <c r="C28">
        <v>75</v>
      </c>
      <c r="D28">
        <v>75</v>
      </c>
      <c r="E28">
        <v>16.6</v>
      </c>
      <c r="F28" s="40">
        <f t="shared" si="0"/>
        <v>1</v>
      </c>
      <c r="G28" s="40" t="str">
        <f t="shared" si="1"/>
        <v>d03zang75</v>
      </c>
      <c r="H28" s="40">
        <f t="shared" si="2"/>
        <v>36.6</v>
      </c>
      <c r="I28" s="40" t="str">
        <f>IF($G28="","",VLOOKUP($G28,设置!B:D,3,FALSE))</f>
        <v>D003藏蓝-75</v>
      </c>
      <c r="J28" s="40" t="str">
        <f>IF($G28="","",VLOOKUP($G28,设置!B:D,2,FALSE))</f>
        <v>D003usf-zanglan-75</v>
      </c>
    </row>
    <row r="29" spans="1:10">
      <c r="A29">
        <v>26</v>
      </c>
      <c r="B29" t="s">
        <v>477</v>
      </c>
      <c r="C29">
        <v>75</v>
      </c>
      <c r="D29">
        <v>2</v>
      </c>
      <c r="F29" s="40">
        <f t="shared" si="0"/>
        <v>1</v>
      </c>
      <c r="G29" s="40" t="str">
        <f t="shared" si="1"/>
        <v>d03hei75</v>
      </c>
      <c r="H29" s="40" t="str">
        <f t="shared" si="2"/>
        <v/>
      </c>
      <c r="I29" s="40" t="str">
        <f>IF($G29="","",VLOOKUP($G29,设置!B:D,3,FALSE))</f>
        <v>D003黑色-75</v>
      </c>
      <c r="J29" s="40" t="str">
        <f>IF($G29="","",VLOOKUP($G29,设置!B:D,2,FALSE))</f>
        <v>D003usf-heise-75</v>
      </c>
    </row>
    <row r="30" spans="1:10">
      <c r="A30">
        <v>30</v>
      </c>
      <c r="B30" t="s">
        <v>477</v>
      </c>
      <c r="C30">
        <v>80</v>
      </c>
      <c r="D30">
        <v>77</v>
      </c>
      <c r="E30">
        <v>16.7</v>
      </c>
      <c r="F30" s="40">
        <f t="shared" si="0"/>
        <v>1</v>
      </c>
      <c r="G30" s="40" t="str">
        <f t="shared" si="1"/>
        <v>d03hei80</v>
      </c>
      <c r="H30" s="40">
        <f t="shared" si="2"/>
        <v>36.82</v>
      </c>
      <c r="I30" s="40" t="str">
        <f>IF($G30="","",VLOOKUP($G30,设置!B:D,3,FALSE))</f>
        <v>D003黑色-80</v>
      </c>
      <c r="J30" s="40" t="str">
        <f>IF($G30="","",VLOOKUP($G30,设置!B:D,2,FALSE))</f>
        <v>D003usf-heise-80</v>
      </c>
    </row>
    <row r="31" spans="1:10">
      <c r="A31">
        <v>33</v>
      </c>
      <c r="B31" t="s">
        <v>477</v>
      </c>
      <c r="C31">
        <v>80</v>
      </c>
      <c r="D31">
        <v>70</v>
      </c>
      <c r="E31">
        <v>17.4</v>
      </c>
      <c r="F31" s="40">
        <f t="shared" si="0"/>
        <v>1</v>
      </c>
      <c r="G31" s="40" t="str">
        <f t="shared" si="1"/>
        <v>d03hei80</v>
      </c>
      <c r="H31" s="40">
        <f t="shared" si="2"/>
        <v>38.36</v>
      </c>
      <c r="I31" s="40" t="str">
        <f>IF($G31="","",VLOOKUP($G31,设置!B:D,3,FALSE))</f>
        <v>D003黑色-80</v>
      </c>
      <c r="J31" s="40" t="str">
        <f>IF($G31="","",VLOOKUP($G31,设置!B:D,2,FALSE))</f>
        <v>D003usf-heise-80</v>
      </c>
    </row>
    <row r="32" spans="1:15">
      <c r="A32" t="s">
        <v>486</v>
      </c>
      <c r="B32" s="46" t="s">
        <v>487</v>
      </c>
      <c r="C32" s="46">
        <v>85</v>
      </c>
      <c r="D32" s="46">
        <v>54</v>
      </c>
      <c r="E32" s="46">
        <v>15.1</v>
      </c>
      <c r="F32" s="40">
        <v>1</v>
      </c>
      <c r="G32" s="40" t="s">
        <v>488</v>
      </c>
      <c r="H32" s="40">
        <v>33.29</v>
      </c>
      <c r="I32" s="40" t="s">
        <v>489</v>
      </c>
      <c r="J32" s="40" t="s">
        <v>143</v>
      </c>
      <c r="K32" s="49">
        <v>20221029</v>
      </c>
      <c r="L32" s="49"/>
      <c r="M32" s="49"/>
      <c r="N32" s="49"/>
      <c r="O32" t="s">
        <v>486</v>
      </c>
    </row>
    <row r="33" spans="1:15">
      <c r="A33" t="s">
        <v>490</v>
      </c>
      <c r="B33" s="46" t="s">
        <v>487</v>
      </c>
      <c r="C33" s="46">
        <v>65</v>
      </c>
      <c r="D33" s="46">
        <v>100</v>
      </c>
      <c r="E33" s="46">
        <v>16.15</v>
      </c>
      <c r="F33" s="40">
        <v>1</v>
      </c>
      <c r="G33" s="40" t="s">
        <v>491</v>
      </c>
      <c r="H33" s="40">
        <v>35.6</v>
      </c>
      <c r="I33" s="40" t="s">
        <v>492</v>
      </c>
      <c r="J33" s="40" t="s">
        <v>493</v>
      </c>
      <c r="K33" s="49"/>
      <c r="L33" s="49"/>
      <c r="M33" s="49"/>
      <c r="N33" s="49"/>
      <c r="O33" t="s">
        <v>490</v>
      </c>
    </row>
    <row r="34" spans="1:15">
      <c r="A34" t="s">
        <v>494</v>
      </c>
      <c r="B34" s="46" t="s">
        <v>487</v>
      </c>
      <c r="C34" s="46">
        <v>70</v>
      </c>
      <c r="D34" s="46">
        <v>90</v>
      </c>
      <c r="E34" s="46">
        <v>16.7</v>
      </c>
      <c r="F34" s="40">
        <v>1</v>
      </c>
      <c r="G34" s="40" t="s">
        <v>495</v>
      </c>
      <c r="H34" s="40">
        <v>36.82</v>
      </c>
      <c r="I34" s="40" t="s">
        <v>496</v>
      </c>
      <c r="J34" s="40" t="s">
        <v>497</v>
      </c>
      <c r="K34" s="49"/>
      <c r="L34" s="49"/>
      <c r="M34" s="49"/>
      <c r="N34" s="49"/>
      <c r="O34" t="s">
        <v>494</v>
      </c>
    </row>
    <row r="35" spans="1:15">
      <c r="A35" t="s">
        <v>498</v>
      </c>
      <c r="B35" s="46" t="s">
        <v>487</v>
      </c>
      <c r="C35" s="46">
        <v>70</v>
      </c>
      <c r="D35" s="46">
        <v>100</v>
      </c>
      <c r="E35" s="46">
        <v>17.85</v>
      </c>
      <c r="F35" s="40">
        <v>1</v>
      </c>
      <c r="G35" s="40" t="s">
        <v>495</v>
      </c>
      <c r="H35" s="40">
        <v>39.35</v>
      </c>
      <c r="I35" s="40" t="s">
        <v>496</v>
      </c>
      <c r="J35" s="40" t="s">
        <v>497</v>
      </c>
      <c r="K35" s="49"/>
      <c r="L35" s="49"/>
      <c r="M35" s="49"/>
      <c r="N35" s="49"/>
      <c r="O35" t="s">
        <v>498</v>
      </c>
    </row>
    <row r="36" spans="1:15">
      <c r="A36" t="s">
        <v>499</v>
      </c>
      <c r="B36" s="46" t="s">
        <v>487</v>
      </c>
      <c r="C36" s="46">
        <v>80</v>
      </c>
      <c r="D36" s="46">
        <v>56</v>
      </c>
      <c r="E36" s="46">
        <v>17.9</v>
      </c>
      <c r="F36" s="40">
        <v>1</v>
      </c>
      <c r="G36" s="40" t="s">
        <v>500</v>
      </c>
      <c r="H36" s="40">
        <v>39.46</v>
      </c>
      <c r="I36" s="40" t="s">
        <v>501</v>
      </c>
      <c r="J36" s="40" t="s">
        <v>502</v>
      </c>
      <c r="K36" s="49"/>
      <c r="L36" s="49"/>
      <c r="M36" s="49"/>
      <c r="N36" s="49"/>
      <c r="O36" t="s">
        <v>499</v>
      </c>
    </row>
    <row r="37" s="46" customFormat="1" spans="1:15">
      <c r="A37" s="46" t="s">
        <v>503</v>
      </c>
      <c r="B37" s="46" t="s">
        <v>504</v>
      </c>
      <c r="C37" s="46">
        <v>75</v>
      </c>
      <c r="D37" s="46">
        <v>70</v>
      </c>
      <c r="E37" s="46">
        <v>20.5</v>
      </c>
      <c r="F37" s="46">
        <f t="shared" ref="F37:F39" si="3">IF(A37="","",1)</f>
        <v>1</v>
      </c>
      <c r="G37" s="46" t="str">
        <f t="shared" ref="G37:G39" si="4">IF(AND(B37&lt;&gt;"",C37&lt;&gt;""),B37&amp;C37,"")</f>
        <v>d01s2475</v>
      </c>
      <c r="H37" s="46">
        <f t="shared" ref="H37:H39" si="5">IF(E37="","",ROUND(E37*2.2046,2))</f>
        <v>45.19</v>
      </c>
      <c r="I37" s="46" t="str">
        <f>IF($G37="","",VLOOKUP($G37,设置!B:D,3,FALSE))</f>
        <v>D001套装24-75</v>
      </c>
      <c r="J37" s="46" t="str">
        <f>IF($G37="","",VLOOKUP($G37,设置!B:D,2,FALSE))</f>
        <v>D001USF-taozhuang24-75</v>
      </c>
      <c r="O37" s="46" t="s">
        <v>503</v>
      </c>
    </row>
    <row r="38" s="46" customFormat="1" spans="1:15">
      <c r="A38" s="46" t="s">
        <v>505</v>
      </c>
      <c r="B38" s="46" t="s">
        <v>504</v>
      </c>
      <c r="C38" s="46">
        <v>75</v>
      </c>
      <c r="D38" s="46">
        <v>75</v>
      </c>
      <c r="E38" s="46">
        <v>21.7</v>
      </c>
      <c r="F38" s="46">
        <f t="shared" si="3"/>
        <v>1</v>
      </c>
      <c r="G38" s="46" t="str">
        <f t="shared" si="4"/>
        <v>d01s2475</v>
      </c>
      <c r="H38" s="46">
        <f t="shared" si="5"/>
        <v>47.84</v>
      </c>
      <c r="I38" s="46" t="str">
        <f>IF($G38="","",VLOOKUP($G38,设置!B:D,3,FALSE))</f>
        <v>D001套装24-75</v>
      </c>
      <c r="J38" s="46" t="str">
        <f>IF($G38="","",VLOOKUP($G38,设置!B:D,2,FALSE))</f>
        <v>D001USF-taozhuang24-75</v>
      </c>
      <c r="O38" s="46" t="s">
        <v>505</v>
      </c>
    </row>
    <row r="39" s="46" customFormat="1" spans="1:15">
      <c r="A39" s="46" t="s">
        <v>506</v>
      </c>
      <c r="B39" s="46" t="s">
        <v>482</v>
      </c>
      <c r="C39" s="46">
        <v>65</v>
      </c>
      <c r="D39" s="46">
        <v>90</v>
      </c>
      <c r="E39" s="46">
        <v>21.1</v>
      </c>
      <c r="F39" s="46">
        <f t="shared" si="3"/>
        <v>1</v>
      </c>
      <c r="G39" s="46" t="str">
        <f t="shared" si="4"/>
        <v>d01s2(1)65</v>
      </c>
      <c r="H39" s="46">
        <f t="shared" si="5"/>
        <v>46.52</v>
      </c>
      <c r="I39" s="46" t="str">
        <f>IF($G39="","",VLOOKUP($G39,设置!B:D,3,FALSE))</f>
        <v>D001套装2(新)-65</v>
      </c>
      <c r="J39" s="46" t="str">
        <f>IF($G39="","",VLOOKUP($G39,设置!B:D,2,FALSE))</f>
        <v>D001USF-taozhuang2(1)-65</v>
      </c>
      <c r="O39" s="46" t="s">
        <v>506</v>
      </c>
    </row>
    <row r="40" s="46" customFormat="1" spans="1:16">
      <c r="A40" s="49" t="s">
        <v>481</v>
      </c>
      <c r="B40" s="46" t="s">
        <v>482</v>
      </c>
      <c r="C40" s="46">
        <v>85</v>
      </c>
      <c r="D40" s="46">
        <v>55</v>
      </c>
      <c r="E40" s="46">
        <v>20.8</v>
      </c>
      <c r="F40" s="46">
        <v>1</v>
      </c>
      <c r="G40" s="46" t="s">
        <v>483</v>
      </c>
      <c r="H40" s="46">
        <v>45.86</v>
      </c>
      <c r="I40" s="46" t="s">
        <v>484</v>
      </c>
      <c r="J40" s="46" t="s">
        <v>485</v>
      </c>
      <c r="L40" s="49"/>
      <c r="M40" s="49"/>
      <c r="N40" s="49"/>
      <c r="O40" s="49" t="s">
        <v>481</v>
      </c>
      <c r="P40" s="49"/>
    </row>
    <row r="41" s="46" customFormat="1" spans="1:15">
      <c r="A41" s="46" t="s">
        <v>507</v>
      </c>
      <c r="B41" s="46" t="s">
        <v>482</v>
      </c>
      <c r="C41" s="46">
        <v>85</v>
      </c>
      <c r="D41" s="46">
        <v>33</v>
      </c>
      <c r="E41" s="46">
        <v>21.8</v>
      </c>
      <c r="F41" s="46">
        <v>1</v>
      </c>
      <c r="G41" s="46" t="s">
        <v>483</v>
      </c>
      <c r="H41" s="46">
        <v>48.06</v>
      </c>
      <c r="I41" s="46" t="s">
        <v>484</v>
      </c>
      <c r="J41" s="46" t="s">
        <v>485</v>
      </c>
      <c r="O41" s="46" t="s">
        <v>507</v>
      </c>
    </row>
    <row r="42" s="46" customFormat="1" spans="1:15">
      <c r="A42" s="46" t="s">
        <v>507</v>
      </c>
      <c r="B42" s="46" t="s">
        <v>482</v>
      </c>
      <c r="C42" s="46">
        <v>80</v>
      </c>
      <c r="D42" s="46">
        <v>11</v>
      </c>
      <c r="F42" s="46">
        <v>1</v>
      </c>
      <c r="G42" s="46" t="s">
        <v>508</v>
      </c>
      <c r="H42" s="46" t="s">
        <v>509</v>
      </c>
      <c r="I42" s="46" t="s">
        <v>510</v>
      </c>
      <c r="J42" s="46" t="s">
        <v>511</v>
      </c>
      <c r="O42" s="46" t="s">
        <v>507</v>
      </c>
    </row>
    <row r="43" s="46" customFormat="1" spans="1:15">
      <c r="A43" s="46" t="s">
        <v>507</v>
      </c>
      <c r="B43" s="46" t="s">
        <v>482</v>
      </c>
      <c r="C43" s="46">
        <v>65</v>
      </c>
      <c r="D43" s="46">
        <v>26</v>
      </c>
      <c r="F43" s="46">
        <v>1</v>
      </c>
      <c r="G43" s="46" t="s">
        <v>512</v>
      </c>
      <c r="H43" s="46" t="s">
        <v>509</v>
      </c>
      <c r="I43" s="46" t="s">
        <v>513</v>
      </c>
      <c r="J43" s="46" t="s">
        <v>75</v>
      </c>
      <c r="O43" s="46" t="s">
        <v>507</v>
      </c>
    </row>
    <row r="44" spans="1:15">
      <c r="A44" t="s">
        <v>514</v>
      </c>
      <c r="B44" s="58" t="s">
        <v>515</v>
      </c>
      <c r="C44" s="58">
        <v>65</v>
      </c>
      <c r="D44" s="58">
        <v>88</v>
      </c>
      <c r="E44" s="58">
        <v>21</v>
      </c>
      <c r="F44" s="40">
        <f t="shared" ref="F44:F57" si="6">IF(A44="","",1)</f>
        <v>1</v>
      </c>
      <c r="G44" s="40" t="str">
        <f t="shared" ref="G44:G57" si="7">IF(AND(B44&lt;&gt;"",C44&lt;&gt;""),B44&amp;C44,"")</f>
        <v>d01s1365</v>
      </c>
      <c r="H44" s="40">
        <f t="shared" ref="H44:H57" si="8">IF(E44="","",ROUND(E44*2.2046,2))</f>
        <v>46.3</v>
      </c>
      <c r="I44" s="40" t="str">
        <f>IF($G44="","",VLOOKUP($G44,设置!B:D,3,FALSE))</f>
        <v>D001套装13-65</v>
      </c>
      <c r="J44" s="40" t="str">
        <f>IF($G44="","",VLOOKUP($G44,设置!B:D,2,FALSE))</f>
        <v>D001USF-taozhuang13-65</v>
      </c>
      <c r="K44" s="59" t="s">
        <v>541</v>
      </c>
      <c r="L44" s="59"/>
      <c r="M44" s="59"/>
      <c r="N44" s="59"/>
      <c r="O44" t="s">
        <v>514</v>
      </c>
    </row>
    <row r="45" spans="1:15">
      <c r="A45" t="s">
        <v>516</v>
      </c>
      <c r="B45" s="58" t="s">
        <v>515</v>
      </c>
      <c r="C45" s="58">
        <v>65</v>
      </c>
      <c r="D45" s="58">
        <v>88</v>
      </c>
      <c r="E45" s="58">
        <v>21.2</v>
      </c>
      <c r="F45" s="40">
        <f t="shared" si="6"/>
        <v>1</v>
      </c>
      <c r="G45" s="40" t="str">
        <f t="shared" si="7"/>
        <v>d01s1365</v>
      </c>
      <c r="H45" s="40">
        <f t="shared" si="8"/>
        <v>46.74</v>
      </c>
      <c r="I45" s="40" t="str">
        <f>IF($G45="","",VLOOKUP($G45,设置!B:D,3,FALSE))</f>
        <v>D001套装13-65</v>
      </c>
      <c r="J45" s="40" t="str">
        <f>IF($G45="","",VLOOKUP($G45,设置!B:D,2,FALSE))</f>
        <v>D001USF-taozhuang13-65</v>
      </c>
      <c r="K45" s="59"/>
      <c r="L45" s="59"/>
      <c r="M45" s="59"/>
      <c r="N45" s="59"/>
      <c r="O45" t="s">
        <v>516</v>
      </c>
    </row>
    <row r="46" spans="1:15">
      <c r="A46" t="s">
        <v>516</v>
      </c>
      <c r="B46" s="58" t="s">
        <v>515</v>
      </c>
      <c r="C46" s="58">
        <v>80</v>
      </c>
      <c r="D46" s="58">
        <v>1</v>
      </c>
      <c r="E46" s="58"/>
      <c r="F46" s="40">
        <f t="shared" si="6"/>
        <v>1</v>
      </c>
      <c r="G46" s="40" t="str">
        <f t="shared" si="7"/>
        <v>d01s1380</v>
      </c>
      <c r="H46" s="40" t="str">
        <f t="shared" si="8"/>
        <v/>
      </c>
      <c r="I46" s="40" t="str">
        <f>IF($G46="","",VLOOKUP($G46,设置!B:D,3,FALSE))</f>
        <v>D001套装13-80(New)</v>
      </c>
      <c r="J46" s="40" t="str">
        <f>IF($G46="","",VLOOKUP($G46,设置!B:D,2,FALSE))</f>
        <v>D001usf-taozhuang13-80</v>
      </c>
      <c r="K46" s="59"/>
      <c r="L46" s="59"/>
      <c r="M46" s="59"/>
      <c r="N46" s="59"/>
      <c r="O46" t="s">
        <v>516</v>
      </c>
    </row>
    <row r="47" spans="1:15">
      <c r="A47" t="s">
        <v>517</v>
      </c>
      <c r="B47" s="58" t="s">
        <v>515</v>
      </c>
      <c r="C47" s="58">
        <v>70</v>
      </c>
      <c r="D47" s="58">
        <v>80</v>
      </c>
      <c r="E47" s="58">
        <v>20.8</v>
      </c>
      <c r="F47" s="40">
        <f t="shared" si="6"/>
        <v>1</v>
      </c>
      <c r="G47" s="40" t="str">
        <f t="shared" si="7"/>
        <v>d01s1370</v>
      </c>
      <c r="H47" s="40">
        <f t="shared" si="8"/>
        <v>45.86</v>
      </c>
      <c r="I47" s="40" t="str">
        <f>IF($G47="","",VLOOKUP($G47,设置!B:D,3,FALSE))</f>
        <v>D001套装13-70</v>
      </c>
      <c r="J47" s="40" t="str">
        <f>IF($G47="","",VLOOKUP($G47,设置!B:D,2,FALSE))</f>
        <v>D001usf-taozhuang13-70</v>
      </c>
      <c r="K47" s="59"/>
      <c r="L47" s="59"/>
      <c r="M47" s="59"/>
      <c r="N47" s="59"/>
      <c r="O47" t="s">
        <v>517</v>
      </c>
    </row>
    <row r="48" spans="1:15">
      <c r="A48" t="s">
        <v>518</v>
      </c>
      <c r="B48" s="58" t="s">
        <v>515</v>
      </c>
      <c r="C48" s="58">
        <v>70</v>
      </c>
      <c r="D48" s="58">
        <v>80</v>
      </c>
      <c r="E48" s="58">
        <v>20.8</v>
      </c>
      <c r="F48" s="40">
        <f t="shared" si="6"/>
        <v>1</v>
      </c>
      <c r="G48" s="40" t="str">
        <f t="shared" si="7"/>
        <v>d01s1370</v>
      </c>
      <c r="H48" s="40">
        <f t="shared" si="8"/>
        <v>45.86</v>
      </c>
      <c r="I48" s="40" t="str">
        <f>IF($G48="","",VLOOKUP($G48,设置!B:D,3,FALSE))</f>
        <v>D001套装13-70</v>
      </c>
      <c r="J48" s="40" t="str">
        <f>IF($G48="","",VLOOKUP($G48,设置!B:D,2,FALSE))</f>
        <v>D001usf-taozhuang13-70</v>
      </c>
      <c r="K48" s="59"/>
      <c r="L48" s="59"/>
      <c r="M48" s="59"/>
      <c r="N48" s="59"/>
      <c r="O48" t="s">
        <v>518</v>
      </c>
    </row>
    <row r="49" spans="1:15">
      <c r="A49" t="s">
        <v>519</v>
      </c>
      <c r="B49" s="58" t="s">
        <v>515</v>
      </c>
      <c r="C49" s="58">
        <v>75</v>
      </c>
      <c r="D49" s="58">
        <v>70</v>
      </c>
      <c r="E49" s="58">
        <v>20.85</v>
      </c>
      <c r="F49" s="40">
        <f t="shared" si="6"/>
        <v>1</v>
      </c>
      <c r="G49" s="40" t="str">
        <f t="shared" si="7"/>
        <v>d01s1375</v>
      </c>
      <c r="H49" s="40">
        <f t="shared" si="8"/>
        <v>45.97</v>
      </c>
      <c r="I49" s="40" t="str">
        <f>IF($G49="","",VLOOKUP($G49,设置!B:D,3,FALSE))</f>
        <v>D001套装13-75</v>
      </c>
      <c r="J49" s="40" t="str">
        <f>IF($G49="","",VLOOKUP($G49,设置!B:D,2,FALSE))</f>
        <v>D001USF-taozhuang13-75</v>
      </c>
      <c r="K49" s="59"/>
      <c r="L49" s="59"/>
      <c r="M49" s="59"/>
      <c r="N49" s="59"/>
      <c r="O49" t="s">
        <v>519</v>
      </c>
    </row>
    <row r="50" spans="1:15">
      <c r="A50" t="s">
        <v>520</v>
      </c>
      <c r="B50" s="58" t="s">
        <v>515</v>
      </c>
      <c r="C50" s="58">
        <v>75</v>
      </c>
      <c r="D50" s="58">
        <v>70</v>
      </c>
      <c r="E50" s="58">
        <v>20.85</v>
      </c>
      <c r="F50" s="40">
        <f t="shared" si="6"/>
        <v>1</v>
      </c>
      <c r="G50" s="40" t="str">
        <f t="shared" si="7"/>
        <v>d01s1375</v>
      </c>
      <c r="H50" s="40">
        <f t="shared" si="8"/>
        <v>45.97</v>
      </c>
      <c r="I50" s="40" t="str">
        <f>IF($G50="","",VLOOKUP($G50,设置!B:D,3,FALSE))</f>
        <v>D001套装13-75</v>
      </c>
      <c r="J50" s="40" t="str">
        <f>IF($G50="","",VLOOKUP($G50,设置!B:D,2,FALSE))</f>
        <v>D001USF-taozhuang13-75</v>
      </c>
      <c r="K50" s="59"/>
      <c r="L50" s="59"/>
      <c r="M50" s="59"/>
      <c r="N50" s="59"/>
      <c r="O50" t="s">
        <v>520</v>
      </c>
    </row>
    <row r="51" spans="1:15">
      <c r="A51" t="s">
        <v>521</v>
      </c>
      <c r="B51" s="58" t="s">
        <v>515</v>
      </c>
      <c r="C51" s="58">
        <v>75</v>
      </c>
      <c r="D51" s="58">
        <v>70</v>
      </c>
      <c r="E51" s="58">
        <v>20.85</v>
      </c>
      <c r="F51" s="40">
        <f t="shared" si="6"/>
        <v>1</v>
      </c>
      <c r="G51" s="40" t="str">
        <f t="shared" si="7"/>
        <v>d01s1375</v>
      </c>
      <c r="H51" s="40">
        <f t="shared" si="8"/>
        <v>45.97</v>
      </c>
      <c r="I51" s="40" t="str">
        <f>IF($G51="","",VLOOKUP($G51,设置!B:D,3,FALSE))</f>
        <v>D001套装13-75</v>
      </c>
      <c r="J51" s="40" t="str">
        <f>IF($G51="","",VLOOKUP($G51,设置!B:D,2,FALSE))</f>
        <v>D001USF-taozhuang13-75</v>
      </c>
      <c r="K51" s="59"/>
      <c r="L51" s="59"/>
      <c r="M51" s="59"/>
      <c r="N51" s="59"/>
      <c r="O51" t="s">
        <v>521</v>
      </c>
    </row>
    <row r="52" spans="1:15">
      <c r="A52" t="s">
        <v>522</v>
      </c>
      <c r="B52" s="58" t="s">
        <v>515</v>
      </c>
      <c r="C52" s="58">
        <v>80</v>
      </c>
      <c r="D52" s="58">
        <v>61</v>
      </c>
      <c r="E52" s="58">
        <v>21.7</v>
      </c>
      <c r="F52" s="40">
        <f t="shared" si="6"/>
        <v>1</v>
      </c>
      <c r="G52" s="40" t="str">
        <f t="shared" si="7"/>
        <v>d01s1380</v>
      </c>
      <c r="H52" s="40">
        <f t="shared" si="8"/>
        <v>47.84</v>
      </c>
      <c r="I52" s="40" t="str">
        <f>IF($G52="","",VLOOKUP($G52,设置!B:D,3,FALSE))</f>
        <v>D001套装13-80(New)</v>
      </c>
      <c r="J52" s="40" t="str">
        <f>IF($G52="","",VLOOKUP($G52,设置!B:D,2,FALSE))</f>
        <v>D001usf-taozhuang13-80</v>
      </c>
      <c r="K52" s="59"/>
      <c r="L52" s="59"/>
      <c r="M52" s="59"/>
      <c r="N52" s="59"/>
      <c r="O52" t="s">
        <v>522</v>
      </c>
    </row>
    <row r="53" spans="1:15">
      <c r="A53" t="s">
        <v>523</v>
      </c>
      <c r="B53" s="58" t="s">
        <v>515</v>
      </c>
      <c r="C53" s="58">
        <v>80</v>
      </c>
      <c r="D53" s="58">
        <v>61</v>
      </c>
      <c r="E53" s="58">
        <v>21.7</v>
      </c>
      <c r="F53" s="40">
        <f t="shared" si="6"/>
        <v>1</v>
      </c>
      <c r="G53" s="40" t="str">
        <f t="shared" si="7"/>
        <v>d01s1380</v>
      </c>
      <c r="H53" s="40">
        <f t="shared" si="8"/>
        <v>47.84</v>
      </c>
      <c r="I53" s="40" t="str">
        <f>IF($G53="","",VLOOKUP($G53,设置!B:D,3,FALSE))</f>
        <v>D001套装13-80(New)</v>
      </c>
      <c r="J53" s="40" t="str">
        <f>IF($G53="","",VLOOKUP($G53,设置!B:D,2,FALSE))</f>
        <v>D001usf-taozhuang13-80</v>
      </c>
      <c r="K53" s="59"/>
      <c r="L53" s="59"/>
      <c r="M53" s="59"/>
      <c r="N53" s="59"/>
      <c r="O53" t="s">
        <v>523</v>
      </c>
    </row>
    <row r="54" spans="1:15">
      <c r="A54" t="s">
        <v>524</v>
      </c>
      <c r="B54" s="58" t="s">
        <v>515</v>
      </c>
      <c r="C54" s="58">
        <v>75</v>
      </c>
      <c r="D54" s="58">
        <v>53</v>
      </c>
      <c r="E54" s="58">
        <v>21.5</v>
      </c>
      <c r="F54" s="40">
        <f t="shared" si="6"/>
        <v>1</v>
      </c>
      <c r="G54" s="40" t="str">
        <f t="shared" si="7"/>
        <v>d01s1375</v>
      </c>
      <c r="H54" s="40">
        <f t="shared" si="8"/>
        <v>47.4</v>
      </c>
      <c r="I54" s="40" t="str">
        <f>IF($G54="","",VLOOKUP($G54,设置!B:D,3,FALSE))</f>
        <v>D001套装13-75</v>
      </c>
      <c r="J54" s="40" t="str">
        <f>IF($G54="","",VLOOKUP($G54,设置!B:D,2,FALSE))</f>
        <v>D001USF-taozhuang13-75</v>
      </c>
      <c r="K54" s="59"/>
      <c r="L54" s="59"/>
      <c r="M54" s="59"/>
      <c r="N54" s="59"/>
      <c r="O54" t="s">
        <v>524</v>
      </c>
    </row>
    <row r="55" spans="1:15">
      <c r="A55" t="s">
        <v>524</v>
      </c>
      <c r="B55" s="58" t="s">
        <v>515</v>
      </c>
      <c r="C55" s="58" t="s">
        <v>525</v>
      </c>
      <c r="D55" s="58">
        <v>14</v>
      </c>
      <c r="E55" s="58"/>
      <c r="F55" s="40">
        <f t="shared" si="6"/>
        <v>1</v>
      </c>
      <c r="G55" s="40" t="str">
        <f t="shared" si="7"/>
        <v>d01s1385_1</v>
      </c>
      <c r="H55" s="40" t="str">
        <f t="shared" si="8"/>
        <v/>
      </c>
      <c r="I55" s="40" t="str">
        <f>IF($G55="","",VLOOKUP($G55,设置!B:D,3,FALSE))</f>
        <v>D001套装13-85</v>
      </c>
      <c r="J55" s="40" t="str">
        <f>IF($G55="","",VLOOKUP($G55,设置!B:D,2,FALSE))</f>
        <v>D001USF-taozhuang13-85_1</v>
      </c>
      <c r="K55" s="59"/>
      <c r="L55" s="59"/>
      <c r="M55" s="59"/>
      <c r="N55" s="59"/>
      <c r="O55" t="s">
        <v>524</v>
      </c>
    </row>
    <row r="56" spans="1:15">
      <c r="A56" t="s">
        <v>526</v>
      </c>
      <c r="B56" s="58" t="s">
        <v>515</v>
      </c>
      <c r="C56" s="58">
        <v>70</v>
      </c>
      <c r="D56" s="58">
        <v>67</v>
      </c>
      <c r="E56" s="58">
        <v>21.4</v>
      </c>
      <c r="F56" s="40">
        <f t="shared" si="6"/>
        <v>1</v>
      </c>
      <c r="G56" s="40" t="str">
        <f t="shared" si="7"/>
        <v>d01s1370</v>
      </c>
      <c r="H56" s="40">
        <f t="shared" si="8"/>
        <v>47.18</v>
      </c>
      <c r="I56" s="40" t="str">
        <f>IF($G56="","",VLOOKUP($G56,设置!B:D,3,FALSE))</f>
        <v>D001套装13-70</v>
      </c>
      <c r="J56" s="40" t="str">
        <f>IF($G56="","",VLOOKUP($G56,设置!B:D,2,FALSE))</f>
        <v>D001usf-taozhuang13-70</v>
      </c>
      <c r="K56" s="59"/>
      <c r="L56" s="59"/>
      <c r="M56" s="59"/>
      <c r="N56" s="59"/>
      <c r="O56" t="s">
        <v>526</v>
      </c>
    </row>
    <row r="57" s="50" customFormat="1" spans="1:15">
      <c r="A57" s="50" t="s">
        <v>526</v>
      </c>
      <c r="B57" s="58" t="s">
        <v>515</v>
      </c>
      <c r="C57" s="58" t="s">
        <v>525</v>
      </c>
      <c r="D57" s="58">
        <v>10</v>
      </c>
      <c r="E57" s="58"/>
      <c r="F57" s="50">
        <f t="shared" si="6"/>
        <v>1</v>
      </c>
      <c r="G57" s="50" t="str">
        <f t="shared" si="7"/>
        <v>d01s1385_1</v>
      </c>
      <c r="H57" s="50" t="str">
        <f t="shared" si="8"/>
        <v/>
      </c>
      <c r="I57" s="50" t="str">
        <f>IF($G57="","",VLOOKUP($G57,设置!B:D,3,FALSE))</f>
        <v>D001套装13-85</v>
      </c>
      <c r="J57" s="50" t="str">
        <f>IF($G57="","",VLOOKUP($G57,设置!B:D,2,FALSE))</f>
        <v>D001USF-taozhuang13-85_1</v>
      </c>
      <c r="K57" s="59"/>
      <c r="L57" s="59"/>
      <c r="M57" s="59"/>
      <c r="N57" s="59"/>
      <c r="O57" s="50" t="s">
        <v>526</v>
      </c>
    </row>
    <row r="58" s="46" customFormat="1" spans="1:15">
      <c r="A58" s="46" t="s">
        <v>527</v>
      </c>
      <c r="B58" s="46" t="s">
        <v>482</v>
      </c>
      <c r="C58" s="46">
        <v>75</v>
      </c>
      <c r="D58" s="46">
        <v>75</v>
      </c>
      <c r="E58" s="46">
        <v>21.6</v>
      </c>
      <c r="F58" s="46">
        <v>1</v>
      </c>
      <c r="G58" s="46" t="s">
        <v>528</v>
      </c>
      <c r="H58" s="46">
        <v>47.62</v>
      </c>
      <c r="I58" s="46" t="s">
        <v>529</v>
      </c>
      <c r="J58" s="46" t="s">
        <v>73</v>
      </c>
      <c r="K58" s="49" t="s">
        <v>542</v>
      </c>
      <c r="L58" s="49"/>
      <c r="M58" s="49"/>
      <c r="N58" s="49"/>
      <c r="O58" s="46" t="s">
        <v>527</v>
      </c>
    </row>
    <row r="59" s="46" customFormat="1" spans="1:16">
      <c r="A59" s="49" t="s">
        <v>530</v>
      </c>
      <c r="B59" s="46" t="s">
        <v>482</v>
      </c>
      <c r="C59" s="46">
        <v>75</v>
      </c>
      <c r="D59" s="46">
        <v>75</v>
      </c>
      <c r="E59" s="46">
        <v>21.6</v>
      </c>
      <c r="F59" s="46">
        <v>1</v>
      </c>
      <c r="G59" s="46" t="s">
        <v>528</v>
      </c>
      <c r="H59" s="46">
        <v>47.62</v>
      </c>
      <c r="I59" s="46" t="s">
        <v>529</v>
      </c>
      <c r="J59" s="46" t="s">
        <v>73</v>
      </c>
      <c r="K59" s="49"/>
      <c r="L59" s="49"/>
      <c r="M59" s="49"/>
      <c r="N59" s="49"/>
      <c r="O59" s="49" t="s">
        <v>530</v>
      </c>
      <c r="P59" s="49"/>
    </row>
    <row r="60" s="46" customFormat="1" spans="1:15">
      <c r="A60" s="46" t="s">
        <v>531</v>
      </c>
      <c r="B60" s="46" t="s">
        <v>482</v>
      </c>
      <c r="C60" s="46">
        <v>70</v>
      </c>
      <c r="D60" s="46">
        <v>85</v>
      </c>
      <c r="E60" s="46">
        <v>21.6</v>
      </c>
      <c r="F60" s="46">
        <v>1</v>
      </c>
      <c r="G60" s="46" t="s">
        <v>532</v>
      </c>
      <c r="H60" s="46">
        <v>47.62</v>
      </c>
      <c r="I60" s="46" t="s">
        <v>533</v>
      </c>
      <c r="J60" s="46" t="s">
        <v>69</v>
      </c>
      <c r="K60" s="49"/>
      <c r="L60" s="49"/>
      <c r="M60" s="49"/>
      <c r="N60" s="49"/>
      <c r="O60" s="46" t="s">
        <v>531</v>
      </c>
    </row>
    <row r="61" s="46" customFormat="1" spans="1:15">
      <c r="A61" s="46" t="s">
        <v>534</v>
      </c>
      <c r="B61" s="46" t="s">
        <v>482</v>
      </c>
      <c r="C61" s="46">
        <v>70</v>
      </c>
      <c r="D61" s="46">
        <v>85</v>
      </c>
      <c r="E61" s="46">
        <v>21.6</v>
      </c>
      <c r="F61" s="46">
        <v>1</v>
      </c>
      <c r="G61" s="46" t="s">
        <v>532</v>
      </c>
      <c r="H61" s="46">
        <v>47.62</v>
      </c>
      <c r="I61" s="46" t="s">
        <v>533</v>
      </c>
      <c r="J61" s="46" t="s">
        <v>69</v>
      </c>
      <c r="K61" s="49"/>
      <c r="L61" s="49"/>
      <c r="M61" s="49"/>
      <c r="N61" s="49"/>
      <c r="O61" s="46" t="s">
        <v>534</v>
      </c>
    </row>
    <row r="62" s="46" customFormat="1" spans="1:16">
      <c r="A62" s="49" t="s">
        <v>535</v>
      </c>
      <c r="B62" s="46" t="s">
        <v>482</v>
      </c>
      <c r="C62" s="46">
        <v>70</v>
      </c>
      <c r="D62" s="46">
        <v>85</v>
      </c>
      <c r="E62" s="46">
        <v>21.6</v>
      </c>
      <c r="F62" s="46">
        <v>1</v>
      </c>
      <c r="G62" s="46" t="s">
        <v>532</v>
      </c>
      <c r="H62" s="46">
        <v>47.62</v>
      </c>
      <c r="I62" s="46" t="s">
        <v>533</v>
      </c>
      <c r="J62" s="46" t="s">
        <v>69</v>
      </c>
      <c r="K62" s="49"/>
      <c r="L62" s="49"/>
      <c r="M62" s="49"/>
      <c r="N62" s="49"/>
      <c r="O62" s="49" t="s">
        <v>535</v>
      </c>
      <c r="P62" s="49"/>
    </row>
    <row r="63" s="46" customFormat="1" spans="1:16">
      <c r="A63" s="49" t="s">
        <v>536</v>
      </c>
      <c r="B63" s="46" t="s">
        <v>482</v>
      </c>
      <c r="C63" s="46">
        <v>70</v>
      </c>
      <c r="D63" s="46">
        <v>85</v>
      </c>
      <c r="E63" s="46">
        <v>21.6</v>
      </c>
      <c r="F63" s="46">
        <v>1</v>
      </c>
      <c r="G63" s="46" t="s">
        <v>532</v>
      </c>
      <c r="H63" s="46">
        <v>47.62</v>
      </c>
      <c r="I63" s="46" t="s">
        <v>533</v>
      </c>
      <c r="J63" s="46" t="s">
        <v>69</v>
      </c>
      <c r="K63" s="49"/>
      <c r="L63" s="49"/>
      <c r="M63" s="49"/>
      <c r="N63" s="49"/>
      <c r="O63" s="49" t="s">
        <v>536</v>
      </c>
      <c r="P63" s="49"/>
    </row>
    <row r="64" s="46" customFormat="1" spans="1:15">
      <c r="A64" s="46" t="s">
        <v>537</v>
      </c>
      <c r="B64" s="46" t="s">
        <v>482</v>
      </c>
      <c r="C64" s="46">
        <v>65</v>
      </c>
      <c r="D64" s="46">
        <v>20</v>
      </c>
      <c r="E64" s="46">
        <v>21.75</v>
      </c>
      <c r="F64" s="46">
        <v>1</v>
      </c>
      <c r="G64" s="46" t="s">
        <v>512</v>
      </c>
      <c r="H64" s="46">
        <v>47.95</v>
      </c>
      <c r="I64" s="46" t="s">
        <v>513</v>
      </c>
      <c r="J64" s="46" t="s">
        <v>75</v>
      </c>
      <c r="K64" s="49"/>
      <c r="L64" s="49"/>
      <c r="M64" s="49"/>
      <c r="N64" s="49"/>
      <c r="O64" s="46" t="s">
        <v>537</v>
      </c>
    </row>
    <row r="65" s="46" customFormat="1" spans="1:15">
      <c r="A65" s="46" t="s">
        <v>537</v>
      </c>
      <c r="B65" s="46" t="s">
        <v>482</v>
      </c>
      <c r="C65" s="46">
        <v>70</v>
      </c>
      <c r="D65" s="46">
        <v>33</v>
      </c>
      <c r="F65" s="46">
        <v>1</v>
      </c>
      <c r="G65" s="46" t="s">
        <v>532</v>
      </c>
      <c r="H65" s="46" t="s">
        <v>509</v>
      </c>
      <c r="I65" s="46" t="s">
        <v>533</v>
      </c>
      <c r="J65" s="46" t="s">
        <v>69</v>
      </c>
      <c r="K65" s="49"/>
      <c r="L65" s="49"/>
      <c r="M65" s="49"/>
      <c r="N65" s="49"/>
      <c r="O65" s="46" t="s">
        <v>537</v>
      </c>
    </row>
    <row r="66" s="46" customFormat="1" spans="1:15">
      <c r="A66" s="46" t="s">
        <v>537</v>
      </c>
      <c r="B66" s="46" t="s">
        <v>482</v>
      </c>
      <c r="C66" s="46">
        <v>75</v>
      </c>
      <c r="D66" s="46">
        <v>8</v>
      </c>
      <c r="F66" s="46">
        <v>1</v>
      </c>
      <c r="G66" s="46" t="s">
        <v>528</v>
      </c>
      <c r="H66" s="46" t="s">
        <v>509</v>
      </c>
      <c r="I66" s="46" t="s">
        <v>529</v>
      </c>
      <c r="J66" s="46" t="s">
        <v>73</v>
      </c>
      <c r="K66" s="49"/>
      <c r="L66" s="49"/>
      <c r="M66" s="49"/>
      <c r="N66" s="49"/>
      <c r="O66" s="46" t="s">
        <v>537</v>
      </c>
    </row>
    <row r="67" s="46" customFormat="1" spans="1:15">
      <c r="A67" s="46" t="s">
        <v>537</v>
      </c>
      <c r="B67" s="46" t="s">
        <v>538</v>
      </c>
      <c r="C67" s="46">
        <v>120</v>
      </c>
      <c r="D67" s="46">
        <v>70</v>
      </c>
      <c r="F67" s="46">
        <v>1</v>
      </c>
      <c r="G67" s="46" t="s">
        <v>539</v>
      </c>
      <c r="H67" s="46" t="s">
        <v>509</v>
      </c>
      <c r="I67" s="46" t="s">
        <v>540</v>
      </c>
      <c r="J67" s="46" t="s">
        <v>383</v>
      </c>
      <c r="K67" s="49"/>
      <c r="L67" s="49"/>
      <c r="M67" s="49"/>
      <c r="N67" s="49"/>
      <c r="O67" s="46" t="s">
        <v>537</v>
      </c>
    </row>
    <row r="68" spans="6:10">
      <c r="F68" s="40" t="str">
        <f t="shared" ref="F68:F131" si="9">IF(A68="","",1)</f>
        <v/>
      </c>
      <c r="G68" s="40" t="str">
        <f t="shared" ref="G68:G131" si="10">IF(AND(B68&lt;&gt;"",C68&lt;&gt;""),B68&amp;C68,"")</f>
        <v/>
      </c>
      <c r="H68" s="40" t="str">
        <f t="shared" ref="H68:H131" si="11">IF(E68="","",ROUND(E68*2.2046,2))</f>
        <v/>
      </c>
      <c r="I68" s="40" t="str">
        <f>IF($G68="","",VLOOKUP($G68,设置!B:D,3,FALSE))</f>
        <v/>
      </c>
      <c r="J68" s="40" t="str">
        <f>IF($G68="","",VLOOKUP($G68,设置!B:D,2,FALSE))</f>
        <v/>
      </c>
    </row>
    <row r="69" spans="6:10">
      <c r="F69" s="40" t="str">
        <f t="shared" si="9"/>
        <v/>
      </c>
      <c r="G69" s="40" t="str">
        <f t="shared" si="10"/>
        <v/>
      </c>
      <c r="H69" s="40" t="str">
        <f t="shared" si="11"/>
        <v/>
      </c>
      <c r="I69" s="40" t="str">
        <f>IF($G69="","",VLOOKUP($G69,设置!B:D,3,FALSE))</f>
        <v/>
      </c>
      <c r="J69" s="40" t="str">
        <f>IF($G69="","",VLOOKUP($G69,设置!B:D,2,FALSE))</f>
        <v/>
      </c>
    </row>
    <row r="70" spans="6:10">
      <c r="F70" s="40" t="str">
        <f t="shared" si="9"/>
        <v/>
      </c>
      <c r="G70" s="40" t="str">
        <f t="shared" si="10"/>
        <v/>
      </c>
      <c r="H70" s="40" t="str">
        <f t="shared" si="11"/>
        <v/>
      </c>
      <c r="I70" s="40" t="str">
        <f>IF($G70="","",VLOOKUP($G70,设置!B:D,3,FALSE))</f>
        <v/>
      </c>
      <c r="J70" s="40" t="str">
        <f>IF($G70="","",VLOOKUP($G70,设置!B:D,2,FALSE))</f>
        <v/>
      </c>
    </row>
    <row r="71" spans="6:10">
      <c r="F71" s="40" t="str">
        <f t="shared" si="9"/>
        <v/>
      </c>
      <c r="G71" s="40" t="str">
        <f t="shared" si="10"/>
        <v/>
      </c>
      <c r="H71" s="40" t="str">
        <f t="shared" si="11"/>
        <v/>
      </c>
      <c r="I71" s="40" t="str">
        <f>IF($G71="","",VLOOKUP($G71,设置!B:D,3,FALSE))</f>
        <v/>
      </c>
      <c r="J71" s="40" t="str">
        <f>IF($G71="","",VLOOKUP($G71,设置!B:D,2,FALSE))</f>
        <v/>
      </c>
    </row>
    <row r="72" spans="6:10">
      <c r="F72" s="40" t="str">
        <f t="shared" si="9"/>
        <v/>
      </c>
      <c r="G72" s="40" t="str">
        <f t="shared" si="10"/>
        <v/>
      </c>
      <c r="H72" s="40" t="str">
        <f t="shared" si="11"/>
        <v/>
      </c>
      <c r="I72" s="40" t="str">
        <f>IF($G72="","",VLOOKUP($G72,设置!B:D,3,FALSE))</f>
        <v/>
      </c>
      <c r="J72" s="40" t="str">
        <f>IF($G72="","",VLOOKUP($G72,设置!B:D,2,FALSE))</f>
        <v/>
      </c>
    </row>
    <row r="73" spans="6:10">
      <c r="F73" s="40" t="str">
        <f t="shared" si="9"/>
        <v/>
      </c>
      <c r="G73" s="40" t="str">
        <f t="shared" si="10"/>
        <v/>
      </c>
      <c r="H73" s="40" t="str">
        <f t="shared" si="11"/>
        <v/>
      </c>
      <c r="I73" s="40" t="str">
        <f>IF($G73="","",VLOOKUP($G73,设置!B:D,3,FALSE))</f>
        <v/>
      </c>
      <c r="J73" s="40" t="str">
        <f>IF($G73="","",VLOOKUP($G73,设置!B:D,2,FALSE))</f>
        <v/>
      </c>
    </row>
    <row r="74" spans="6:10">
      <c r="F74" s="40" t="str">
        <f t="shared" si="9"/>
        <v/>
      </c>
      <c r="G74" s="40" t="str">
        <f t="shared" si="10"/>
        <v/>
      </c>
      <c r="H74" s="40" t="str">
        <f t="shared" si="11"/>
        <v/>
      </c>
      <c r="I74" s="40" t="str">
        <f>IF($G74="","",VLOOKUP($G74,设置!B:D,3,FALSE))</f>
        <v/>
      </c>
      <c r="J74" s="40" t="str">
        <f>IF($G74="","",VLOOKUP($G74,设置!B:D,2,FALSE))</f>
        <v/>
      </c>
    </row>
    <row r="75" spans="6:10">
      <c r="F75" s="40" t="str">
        <f t="shared" si="9"/>
        <v/>
      </c>
      <c r="G75" s="40" t="str">
        <f t="shared" si="10"/>
        <v/>
      </c>
      <c r="H75" s="40" t="str">
        <f t="shared" si="11"/>
        <v/>
      </c>
      <c r="I75" s="40" t="str">
        <f>IF($G75="","",VLOOKUP($G75,设置!B:D,3,FALSE))</f>
        <v/>
      </c>
      <c r="J75" s="40" t="str">
        <f>IF($G75="","",VLOOKUP($G75,设置!B:D,2,FALSE))</f>
        <v/>
      </c>
    </row>
    <row r="76" spans="6:10">
      <c r="F76" s="40" t="str">
        <f t="shared" si="9"/>
        <v/>
      </c>
      <c r="G76" s="40" t="str">
        <f t="shared" si="10"/>
        <v/>
      </c>
      <c r="H76" s="40" t="str">
        <f t="shared" si="11"/>
        <v/>
      </c>
      <c r="I76" s="40" t="str">
        <f>IF($G76="","",VLOOKUP($G76,设置!B:D,3,FALSE))</f>
        <v/>
      </c>
      <c r="J76" s="40" t="str">
        <f>IF($G76="","",VLOOKUP($G76,设置!B:D,2,FALSE))</f>
        <v/>
      </c>
    </row>
    <row r="77" spans="6:10">
      <c r="F77" s="40" t="str">
        <f t="shared" si="9"/>
        <v/>
      </c>
      <c r="G77" s="40" t="str">
        <f t="shared" si="10"/>
        <v/>
      </c>
      <c r="H77" s="40" t="str">
        <f t="shared" si="11"/>
        <v/>
      </c>
      <c r="I77" s="40" t="str">
        <f>IF($G77="","",VLOOKUP($G77,设置!B:D,3,FALSE))</f>
        <v/>
      </c>
      <c r="J77" s="40" t="str">
        <f>IF($G77="","",VLOOKUP($G77,设置!B:D,2,FALSE))</f>
        <v/>
      </c>
    </row>
    <row r="78" spans="6:10">
      <c r="F78" s="40" t="str">
        <f t="shared" si="9"/>
        <v/>
      </c>
      <c r="G78" s="40" t="str">
        <f t="shared" si="10"/>
        <v/>
      </c>
      <c r="H78" s="40" t="str">
        <f t="shared" si="11"/>
        <v/>
      </c>
      <c r="I78" s="40" t="str">
        <f>IF($G78="","",VLOOKUP($G78,设置!B:D,3,FALSE))</f>
        <v/>
      </c>
      <c r="J78" s="40" t="str">
        <f>IF($G78="","",VLOOKUP($G78,设置!B:D,2,FALSE))</f>
        <v/>
      </c>
    </row>
    <row r="79" spans="6:10">
      <c r="F79" s="40" t="str">
        <f t="shared" si="9"/>
        <v/>
      </c>
      <c r="G79" s="40" t="str">
        <f t="shared" si="10"/>
        <v/>
      </c>
      <c r="H79" s="40" t="str">
        <f t="shared" si="11"/>
        <v/>
      </c>
      <c r="I79" s="40" t="str">
        <f>IF($G79="","",VLOOKUP($G79,设置!B:D,3,FALSE))</f>
        <v/>
      </c>
      <c r="J79" s="40" t="str">
        <f>IF($G79="","",VLOOKUP($G79,设置!B:D,2,FALSE))</f>
        <v/>
      </c>
    </row>
    <row r="80" spans="6:10">
      <c r="F80" s="40" t="str">
        <f t="shared" si="9"/>
        <v/>
      </c>
      <c r="G80" s="40" t="str">
        <f t="shared" si="10"/>
        <v/>
      </c>
      <c r="H80" s="40" t="str">
        <f t="shared" si="11"/>
        <v/>
      </c>
      <c r="I80" s="40" t="str">
        <f>IF($G80="","",VLOOKUP($G80,设置!B:D,3,FALSE))</f>
        <v/>
      </c>
      <c r="J80" s="40" t="str">
        <f>IF($G80="","",VLOOKUP($G80,设置!B:D,2,FALSE))</f>
        <v/>
      </c>
    </row>
    <row r="81" spans="6:10">
      <c r="F81" s="40" t="str">
        <f t="shared" si="9"/>
        <v/>
      </c>
      <c r="G81" s="40" t="str">
        <f t="shared" si="10"/>
        <v/>
      </c>
      <c r="H81" s="40" t="str">
        <f t="shared" si="11"/>
        <v/>
      </c>
      <c r="I81" s="40" t="str">
        <f>IF($G81="","",VLOOKUP($G81,设置!B:D,3,FALSE))</f>
        <v/>
      </c>
      <c r="J81" s="40" t="str">
        <f>IF($G81="","",VLOOKUP($G81,设置!B:D,2,FALSE))</f>
        <v/>
      </c>
    </row>
    <row r="82" spans="6:10">
      <c r="F82" s="40" t="str">
        <f t="shared" si="9"/>
        <v/>
      </c>
      <c r="G82" s="40" t="str">
        <f t="shared" si="10"/>
        <v/>
      </c>
      <c r="H82" s="40" t="str">
        <f t="shared" si="11"/>
        <v/>
      </c>
      <c r="I82" s="40" t="str">
        <f>IF($G82="","",VLOOKUP($G82,设置!B:D,3,FALSE))</f>
        <v/>
      </c>
      <c r="J82" s="40" t="str">
        <f>IF($G82="","",VLOOKUP($G82,设置!B:D,2,FALSE))</f>
        <v/>
      </c>
    </row>
    <row r="83" spans="6:10">
      <c r="F83" s="40" t="str">
        <f t="shared" si="9"/>
        <v/>
      </c>
      <c r="G83" s="40" t="str">
        <f t="shared" si="10"/>
        <v/>
      </c>
      <c r="H83" s="40" t="str">
        <f t="shared" si="11"/>
        <v/>
      </c>
      <c r="I83" s="40" t="str">
        <f>IF($G83="","",VLOOKUP($G83,设置!B:D,3,FALSE))</f>
        <v/>
      </c>
      <c r="J83" s="40" t="str">
        <f>IF($G83="","",VLOOKUP($G83,设置!B:D,2,FALSE))</f>
        <v/>
      </c>
    </row>
    <row r="84" spans="6:10">
      <c r="F84" s="40" t="str">
        <f t="shared" si="9"/>
        <v/>
      </c>
      <c r="G84" s="40" t="str">
        <f t="shared" si="10"/>
        <v/>
      </c>
      <c r="H84" s="40" t="str">
        <f t="shared" si="11"/>
        <v/>
      </c>
      <c r="I84" s="40" t="str">
        <f>IF($G84="","",VLOOKUP($G84,设置!B:D,3,FALSE))</f>
        <v/>
      </c>
      <c r="J84" s="40" t="str">
        <f>IF($G84="","",VLOOKUP($G84,设置!B:D,2,FALSE))</f>
        <v/>
      </c>
    </row>
    <row r="85" spans="6:10">
      <c r="F85" s="40" t="str">
        <f t="shared" si="9"/>
        <v/>
      </c>
      <c r="G85" s="40" t="str">
        <f t="shared" si="10"/>
        <v/>
      </c>
      <c r="H85" s="40" t="str">
        <f t="shared" si="11"/>
        <v/>
      </c>
      <c r="I85" s="40" t="str">
        <f>IF($G85="","",VLOOKUP($G85,设置!B:D,3,FALSE))</f>
        <v/>
      </c>
      <c r="J85" s="40" t="str">
        <f>IF($G85="","",VLOOKUP($G85,设置!B:D,2,FALSE))</f>
        <v/>
      </c>
    </row>
    <row r="86" spans="6:10">
      <c r="F86" s="40" t="str">
        <f t="shared" si="9"/>
        <v/>
      </c>
      <c r="G86" s="40" t="str">
        <f t="shared" si="10"/>
        <v/>
      </c>
      <c r="H86" s="40" t="str">
        <f t="shared" si="11"/>
        <v/>
      </c>
      <c r="I86" s="40" t="str">
        <f>IF($G86="","",VLOOKUP($G86,设置!B:D,3,FALSE))</f>
        <v/>
      </c>
      <c r="J86" s="40" t="str">
        <f>IF($G86="","",VLOOKUP($G86,设置!B:D,2,FALSE))</f>
        <v/>
      </c>
    </row>
    <row r="87" spans="6:10">
      <c r="F87" s="40" t="str">
        <f t="shared" si="9"/>
        <v/>
      </c>
      <c r="G87" s="40" t="str">
        <f t="shared" si="10"/>
        <v/>
      </c>
      <c r="H87" s="40" t="str">
        <f t="shared" si="11"/>
        <v/>
      </c>
      <c r="I87" s="40" t="str">
        <f>IF($G87="","",VLOOKUP($G87,设置!B:D,3,FALSE))</f>
        <v/>
      </c>
      <c r="J87" s="40" t="str">
        <f>IF($G87="","",VLOOKUP($G87,设置!B:D,2,FALSE))</f>
        <v/>
      </c>
    </row>
    <row r="88" spans="6:10">
      <c r="F88" s="40" t="str">
        <f t="shared" si="9"/>
        <v/>
      </c>
      <c r="G88" s="40" t="str">
        <f t="shared" si="10"/>
        <v/>
      </c>
      <c r="H88" s="40" t="str">
        <f t="shared" si="11"/>
        <v/>
      </c>
      <c r="I88" s="40" t="str">
        <f>IF($G88="","",VLOOKUP($G88,设置!B:D,3,FALSE))</f>
        <v/>
      </c>
      <c r="J88" s="40" t="str">
        <f>IF($G88="","",VLOOKUP($G88,设置!B:D,2,FALSE))</f>
        <v/>
      </c>
    </row>
    <row r="89" spans="6:10">
      <c r="F89" s="40" t="str">
        <f t="shared" si="9"/>
        <v/>
      </c>
      <c r="G89" s="40" t="str">
        <f t="shared" si="10"/>
        <v/>
      </c>
      <c r="H89" s="40" t="str">
        <f t="shared" si="11"/>
        <v/>
      </c>
      <c r="I89" s="40" t="str">
        <f>IF($G89="","",VLOOKUP($G89,设置!B:D,3,FALSE))</f>
        <v/>
      </c>
      <c r="J89" s="40" t="str">
        <f>IF($G89="","",VLOOKUP($G89,设置!B:D,2,FALSE))</f>
        <v/>
      </c>
    </row>
    <row r="90" spans="6:10">
      <c r="F90" s="40" t="str">
        <f t="shared" si="9"/>
        <v/>
      </c>
      <c r="G90" s="40" t="str">
        <f t="shared" si="10"/>
        <v/>
      </c>
      <c r="H90" s="40" t="str">
        <f t="shared" si="11"/>
        <v/>
      </c>
      <c r="I90" s="40" t="str">
        <f>IF($G90="","",VLOOKUP($G90,设置!B:D,3,FALSE))</f>
        <v/>
      </c>
      <c r="J90" s="40" t="str">
        <f>IF($G90="","",VLOOKUP($G90,设置!B:D,2,FALSE))</f>
        <v/>
      </c>
    </row>
    <row r="91" spans="6:10">
      <c r="F91" s="40" t="str">
        <f t="shared" si="9"/>
        <v/>
      </c>
      <c r="G91" s="40" t="str">
        <f t="shared" si="10"/>
        <v/>
      </c>
      <c r="H91" s="40" t="str">
        <f t="shared" si="11"/>
        <v/>
      </c>
      <c r="I91" s="40" t="str">
        <f>IF($G91="","",VLOOKUP($G91,设置!B:D,3,FALSE))</f>
        <v/>
      </c>
      <c r="J91" s="40" t="str">
        <f>IF($G91="","",VLOOKUP($G91,设置!B:D,2,FALSE))</f>
        <v/>
      </c>
    </row>
    <row r="92" spans="6:10">
      <c r="F92" s="40" t="str">
        <f t="shared" si="9"/>
        <v/>
      </c>
      <c r="G92" s="40" t="str">
        <f t="shared" si="10"/>
        <v/>
      </c>
      <c r="H92" s="40" t="str">
        <f t="shared" si="11"/>
        <v/>
      </c>
      <c r="I92" s="40" t="str">
        <f>IF($G92="","",VLOOKUP($G92,设置!B:D,3,FALSE))</f>
        <v/>
      </c>
      <c r="J92" s="40" t="str">
        <f>IF($G92="","",VLOOKUP($G92,设置!B:D,2,FALSE))</f>
        <v/>
      </c>
    </row>
    <row r="93" spans="6:10">
      <c r="F93" s="40" t="str">
        <f t="shared" si="9"/>
        <v/>
      </c>
      <c r="G93" s="40" t="str">
        <f t="shared" si="10"/>
        <v/>
      </c>
      <c r="H93" s="40" t="str">
        <f t="shared" si="11"/>
        <v/>
      </c>
      <c r="I93" s="40" t="str">
        <f>IF($G93="","",VLOOKUP($G93,设置!B:D,3,FALSE))</f>
        <v/>
      </c>
      <c r="J93" s="40" t="str">
        <f>IF($G93="","",VLOOKUP($G93,设置!B:D,2,FALSE))</f>
        <v/>
      </c>
    </row>
    <row r="94" spans="6:10">
      <c r="F94" s="40" t="str">
        <f t="shared" si="9"/>
        <v/>
      </c>
      <c r="G94" s="40" t="str">
        <f t="shared" si="10"/>
        <v/>
      </c>
      <c r="H94" s="40" t="str">
        <f t="shared" si="11"/>
        <v/>
      </c>
      <c r="I94" s="40" t="str">
        <f>IF($G94="","",VLOOKUP($G94,设置!B:D,3,FALSE))</f>
        <v/>
      </c>
      <c r="J94" s="40" t="str">
        <f>IF($G94="","",VLOOKUP($G94,设置!B:D,2,FALSE))</f>
        <v/>
      </c>
    </row>
    <row r="95" spans="6:10">
      <c r="F95" s="40" t="str">
        <f t="shared" si="9"/>
        <v/>
      </c>
      <c r="G95" s="40" t="str">
        <f t="shared" si="10"/>
        <v/>
      </c>
      <c r="H95" s="40" t="str">
        <f t="shared" si="11"/>
        <v/>
      </c>
      <c r="I95" s="40" t="str">
        <f>IF($G95="","",VLOOKUP($G95,设置!B:D,3,FALSE))</f>
        <v/>
      </c>
      <c r="J95" s="40" t="str">
        <f>IF($G95="","",VLOOKUP($G95,设置!B:D,2,FALSE))</f>
        <v/>
      </c>
    </row>
    <row r="96" spans="6:10">
      <c r="F96" s="40" t="str">
        <f t="shared" si="9"/>
        <v/>
      </c>
      <c r="G96" s="40" t="str">
        <f t="shared" si="10"/>
        <v/>
      </c>
      <c r="H96" s="40" t="str">
        <f t="shared" si="11"/>
        <v/>
      </c>
      <c r="I96" s="40" t="str">
        <f>IF($G96="","",VLOOKUP($G96,设置!B:D,3,FALSE))</f>
        <v/>
      </c>
      <c r="J96" s="40" t="str">
        <f>IF($G96="","",VLOOKUP($G96,设置!B:D,2,FALSE))</f>
        <v/>
      </c>
    </row>
    <row r="97" spans="6:10">
      <c r="F97" s="40" t="str">
        <f t="shared" si="9"/>
        <v/>
      </c>
      <c r="G97" s="40" t="str">
        <f t="shared" si="10"/>
        <v/>
      </c>
      <c r="H97" s="40" t="str">
        <f t="shared" si="11"/>
        <v/>
      </c>
      <c r="I97" s="40" t="str">
        <f>IF($G97="","",VLOOKUP($G97,设置!B:D,3,FALSE))</f>
        <v/>
      </c>
      <c r="J97" s="40" t="str">
        <f>IF($G97="","",VLOOKUP($G97,设置!B:D,2,FALSE))</f>
        <v/>
      </c>
    </row>
    <row r="98" spans="6:10">
      <c r="F98" s="40" t="str">
        <f t="shared" si="9"/>
        <v/>
      </c>
      <c r="G98" s="40" t="str">
        <f t="shared" si="10"/>
        <v/>
      </c>
      <c r="H98" s="40" t="str">
        <f t="shared" si="11"/>
        <v/>
      </c>
      <c r="I98" s="40" t="str">
        <f>IF($G98="","",VLOOKUP($G98,设置!B:D,3,FALSE))</f>
        <v/>
      </c>
      <c r="J98" s="40" t="str">
        <f>IF($G98="","",VLOOKUP($G98,设置!B:D,2,FALSE))</f>
        <v/>
      </c>
    </row>
    <row r="99" spans="6:10">
      <c r="F99" s="40" t="str">
        <f t="shared" si="9"/>
        <v/>
      </c>
      <c r="G99" s="40" t="str">
        <f t="shared" si="10"/>
        <v/>
      </c>
      <c r="H99" s="40" t="str">
        <f t="shared" si="11"/>
        <v/>
      </c>
      <c r="I99" s="40" t="str">
        <f>IF($G99="","",VLOOKUP($G99,设置!B:D,3,FALSE))</f>
        <v/>
      </c>
      <c r="J99" s="40" t="str">
        <f>IF($G99="","",VLOOKUP($G99,设置!B:D,2,FALSE))</f>
        <v/>
      </c>
    </row>
    <row r="100" spans="6:10">
      <c r="F100" s="40" t="str">
        <f t="shared" si="9"/>
        <v/>
      </c>
      <c r="G100" s="40" t="str">
        <f t="shared" si="10"/>
        <v/>
      </c>
      <c r="H100" s="40" t="str">
        <f t="shared" si="11"/>
        <v/>
      </c>
      <c r="I100" s="40" t="str">
        <f>IF($G100="","",VLOOKUP($G100,设置!B:D,3,FALSE))</f>
        <v/>
      </c>
      <c r="J100" s="40" t="str">
        <f>IF($G100="","",VLOOKUP($G100,设置!B:D,2,FALSE))</f>
        <v/>
      </c>
    </row>
    <row r="101" spans="6:10">
      <c r="F101" s="40" t="str">
        <f t="shared" si="9"/>
        <v/>
      </c>
      <c r="G101" s="40" t="str">
        <f t="shared" si="10"/>
        <v/>
      </c>
      <c r="H101" s="40" t="str">
        <f t="shared" si="11"/>
        <v/>
      </c>
      <c r="I101" s="40" t="str">
        <f>IF($G101="","",VLOOKUP($G101,设置!B:D,3,FALSE))</f>
        <v/>
      </c>
      <c r="J101" s="40" t="str">
        <f>IF($G101="","",VLOOKUP($G101,设置!B:D,2,FALSE))</f>
        <v/>
      </c>
    </row>
    <row r="102" spans="6:10">
      <c r="F102" s="40" t="str">
        <f t="shared" si="9"/>
        <v/>
      </c>
      <c r="G102" s="40" t="str">
        <f t="shared" si="10"/>
        <v/>
      </c>
      <c r="H102" s="40" t="str">
        <f t="shared" si="11"/>
        <v/>
      </c>
      <c r="I102" s="40" t="str">
        <f>IF($G102="","",VLOOKUP($G102,设置!B:D,3,FALSE))</f>
        <v/>
      </c>
      <c r="J102" s="40" t="str">
        <f>IF($G102="","",VLOOKUP($G102,设置!B:D,2,FALSE))</f>
        <v/>
      </c>
    </row>
    <row r="103" spans="6:10">
      <c r="F103" s="40" t="str">
        <f t="shared" si="9"/>
        <v/>
      </c>
      <c r="G103" s="40" t="str">
        <f t="shared" si="10"/>
        <v/>
      </c>
      <c r="H103" s="40" t="str">
        <f t="shared" si="11"/>
        <v/>
      </c>
      <c r="I103" s="40" t="str">
        <f>IF($G103="","",VLOOKUP($G103,设置!B:D,3,FALSE))</f>
        <v/>
      </c>
      <c r="J103" s="40" t="str">
        <f>IF($G103="","",VLOOKUP($G103,设置!B:D,2,FALSE))</f>
        <v/>
      </c>
    </row>
    <row r="104" spans="6:10">
      <c r="F104" s="40" t="str">
        <f t="shared" si="9"/>
        <v/>
      </c>
      <c r="G104" s="40" t="str">
        <f t="shared" si="10"/>
        <v/>
      </c>
      <c r="H104" s="40" t="str">
        <f t="shared" si="11"/>
        <v/>
      </c>
      <c r="I104" s="40" t="str">
        <f>IF($G104="","",VLOOKUP($G104,设置!B:D,3,FALSE))</f>
        <v/>
      </c>
      <c r="J104" s="40" t="str">
        <f>IF($G104="","",VLOOKUP($G104,设置!B:D,2,FALSE))</f>
        <v/>
      </c>
    </row>
    <row r="105" spans="6:10">
      <c r="F105" s="40" t="str">
        <f t="shared" si="9"/>
        <v/>
      </c>
      <c r="G105" s="40" t="str">
        <f t="shared" si="10"/>
        <v/>
      </c>
      <c r="H105" s="40" t="str">
        <f t="shared" si="11"/>
        <v/>
      </c>
      <c r="I105" s="40" t="str">
        <f>IF($G105="","",VLOOKUP($G105,设置!B:D,3,FALSE))</f>
        <v/>
      </c>
      <c r="J105" s="40" t="str">
        <f>IF($G105="","",VLOOKUP($G105,设置!B:D,2,FALSE))</f>
        <v/>
      </c>
    </row>
    <row r="106" spans="6:10">
      <c r="F106" s="40" t="str">
        <f t="shared" si="9"/>
        <v/>
      </c>
      <c r="G106" s="40" t="str">
        <f t="shared" si="10"/>
        <v/>
      </c>
      <c r="H106" s="40" t="str">
        <f t="shared" si="11"/>
        <v/>
      </c>
      <c r="I106" s="40" t="str">
        <f>IF($G106="","",VLOOKUP($G106,设置!B:D,3,FALSE))</f>
        <v/>
      </c>
      <c r="J106" s="40" t="str">
        <f>IF($G106="","",VLOOKUP($G106,设置!B:D,2,FALSE))</f>
        <v/>
      </c>
    </row>
    <row r="107" spans="6:10">
      <c r="F107" s="40" t="str">
        <f t="shared" si="9"/>
        <v/>
      </c>
      <c r="G107" s="40" t="str">
        <f t="shared" si="10"/>
        <v/>
      </c>
      <c r="H107" s="40" t="str">
        <f t="shared" si="11"/>
        <v/>
      </c>
      <c r="I107" s="40" t="str">
        <f>IF($G107="","",VLOOKUP($G107,设置!B:D,3,FALSE))</f>
        <v/>
      </c>
      <c r="J107" s="40" t="str">
        <f>IF($G107="","",VLOOKUP($G107,设置!B:D,2,FALSE))</f>
        <v/>
      </c>
    </row>
    <row r="108" spans="6:10">
      <c r="F108" s="40" t="str">
        <f t="shared" si="9"/>
        <v/>
      </c>
      <c r="G108" s="40" t="str">
        <f t="shared" si="10"/>
        <v/>
      </c>
      <c r="H108" s="40" t="str">
        <f t="shared" si="11"/>
        <v/>
      </c>
      <c r="I108" s="40" t="str">
        <f>IF($G108="","",VLOOKUP($G108,设置!B:D,3,FALSE))</f>
        <v/>
      </c>
      <c r="J108" s="40" t="str">
        <f>IF($G108="","",VLOOKUP($G108,设置!B:D,2,FALSE))</f>
        <v/>
      </c>
    </row>
    <row r="109" spans="6:10">
      <c r="F109" s="40" t="str">
        <f t="shared" si="9"/>
        <v/>
      </c>
      <c r="G109" s="40" t="str">
        <f t="shared" si="10"/>
        <v/>
      </c>
      <c r="H109" s="40" t="str">
        <f t="shared" si="11"/>
        <v/>
      </c>
      <c r="I109" s="40" t="str">
        <f>IF($G109="","",VLOOKUP($G109,设置!B:D,3,FALSE))</f>
        <v/>
      </c>
      <c r="J109" s="40" t="str">
        <f>IF($G109="","",VLOOKUP($G109,设置!B:D,2,FALSE))</f>
        <v/>
      </c>
    </row>
    <row r="110" spans="6:10">
      <c r="F110" s="40" t="str">
        <f t="shared" si="9"/>
        <v/>
      </c>
      <c r="G110" s="40" t="str">
        <f t="shared" si="10"/>
        <v/>
      </c>
      <c r="H110" s="40" t="str">
        <f t="shared" si="11"/>
        <v/>
      </c>
      <c r="I110" s="40" t="str">
        <f>IF($G110="","",VLOOKUP($G110,设置!B:D,3,FALSE))</f>
        <v/>
      </c>
      <c r="J110" s="40" t="str">
        <f>IF($G110="","",VLOOKUP($G110,设置!B:D,2,FALSE))</f>
        <v/>
      </c>
    </row>
    <row r="111" spans="6:10">
      <c r="F111" s="40" t="str">
        <f t="shared" si="9"/>
        <v/>
      </c>
      <c r="G111" s="40" t="str">
        <f t="shared" si="10"/>
        <v/>
      </c>
      <c r="H111" s="40" t="str">
        <f t="shared" si="11"/>
        <v/>
      </c>
      <c r="I111" s="40" t="str">
        <f>IF($G111="","",VLOOKUP($G111,设置!B:D,3,FALSE))</f>
        <v/>
      </c>
      <c r="J111" s="40" t="str">
        <f>IF($G111="","",VLOOKUP($G111,设置!B:D,2,FALSE))</f>
        <v/>
      </c>
    </row>
    <row r="112" spans="6:10">
      <c r="F112" s="40" t="str">
        <f t="shared" si="9"/>
        <v/>
      </c>
      <c r="G112" s="40" t="str">
        <f t="shared" si="10"/>
        <v/>
      </c>
      <c r="H112" s="40" t="str">
        <f t="shared" si="11"/>
        <v/>
      </c>
      <c r="I112" s="40" t="str">
        <f>IF($G112="","",VLOOKUP($G112,设置!B:D,3,FALSE))</f>
        <v/>
      </c>
      <c r="J112" s="40" t="str">
        <f>IF($G112="","",VLOOKUP($G112,设置!B:D,2,FALSE))</f>
        <v/>
      </c>
    </row>
    <row r="113" spans="6:10">
      <c r="F113" s="40" t="str">
        <f t="shared" si="9"/>
        <v/>
      </c>
      <c r="G113" s="40" t="str">
        <f t="shared" si="10"/>
        <v/>
      </c>
      <c r="H113" s="40" t="str">
        <f t="shared" si="11"/>
        <v/>
      </c>
      <c r="I113" s="40" t="str">
        <f>IF($G113="","",VLOOKUP($G113,设置!B:D,3,FALSE))</f>
        <v/>
      </c>
      <c r="J113" s="40" t="str">
        <f>IF($G113="","",VLOOKUP($G113,设置!B:D,2,FALSE))</f>
        <v/>
      </c>
    </row>
    <row r="114" spans="6:10">
      <c r="F114" s="40" t="str">
        <f t="shared" si="9"/>
        <v/>
      </c>
      <c r="G114" s="40" t="str">
        <f t="shared" si="10"/>
        <v/>
      </c>
      <c r="H114" s="40" t="str">
        <f t="shared" si="11"/>
        <v/>
      </c>
      <c r="I114" s="40" t="str">
        <f>IF($G114="","",VLOOKUP($G114,设置!B:D,3,FALSE))</f>
        <v/>
      </c>
      <c r="J114" s="40" t="str">
        <f>IF($G114="","",VLOOKUP($G114,设置!B:D,2,FALSE))</f>
        <v/>
      </c>
    </row>
    <row r="115" spans="6:10">
      <c r="F115" s="40" t="str">
        <f t="shared" si="9"/>
        <v/>
      </c>
      <c r="G115" s="40" t="str">
        <f t="shared" si="10"/>
        <v/>
      </c>
      <c r="H115" s="40" t="str">
        <f t="shared" si="11"/>
        <v/>
      </c>
      <c r="I115" s="40" t="str">
        <f>IF($G115="","",VLOOKUP($G115,设置!B:D,3,FALSE))</f>
        <v/>
      </c>
      <c r="J115" s="40" t="str">
        <f>IF($G115="","",VLOOKUP($G115,设置!B:D,2,FALSE))</f>
        <v/>
      </c>
    </row>
    <row r="116" spans="6:10">
      <c r="F116" s="40" t="str">
        <f t="shared" si="9"/>
        <v/>
      </c>
      <c r="G116" s="40" t="str">
        <f t="shared" si="10"/>
        <v/>
      </c>
      <c r="H116" s="40" t="str">
        <f t="shared" si="11"/>
        <v/>
      </c>
      <c r="I116" s="40" t="str">
        <f>IF($G116="","",VLOOKUP($G116,设置!B:D,3,FALSE))</f>
        <v/>
      </c>
      <c r="J116" s="40" t="str">
        <f>IF($G116="","",VLOOKUP($G116,设置!B:D,2,FALSE))</f>
        <v/>
      </c>
    </row>
    <row r="117" spans="6:10">
      <c r="F117" s="40" t="str">
        <f t="shared" si="9"/>
        <v/>
      </c>
      <c r="G117" s="40" t="str">
        <f t="shared" si="10"/>
        <v/>
      </c>
      <c r="H117" s="40" t="str">
        <f t="shared" si="11"/>
        <v/>
      </c>
      <c r="I117" s="40" t="str">
        <f>IF($G117="","",VLOOKUP($G117,设置!B:D,3,FALSE))</f>
        <v/>
      </c>
      <c r="J117" s="40" t="str">
        <f>IF($G117="","",VLOOKUP($G117,设置!B:D,2,FALSE))</f>
        <v/>
      </c>
    </row>
    <row r="118" spans="6:10">
      <c r="F118" s="40" t="str">
        <f t="shared" si="9"/>
        <v/>
      </c>
      <c r="G118" s="40" t="str">
        <f t="shared" si="10"/>
        <v/>
      </c>
      <c r="H118" s="40" t="str">
        <f t="shared" si="11"/>
        <v/>
      </c>
      <c r="I118" s="40" t="str">
        <f>IF($G118="","",VLOOKUP($G118,设置!B:D,3,FALSE))</f>
        <v/>
      </c>
      <c r="J118" s="40" t="str">
        <f>IF($G118="","",VLOOKUP($G118,设置!B:D,2,FALSE))</f>
        <v/>
      </c>
    </row>
    <row r="119" spans="6:10">
      <c r="F119" s="40" t="str">
        <f t="shared" si="9"/>
        <v/>
      </c>
      <c r="G119" s="40" t="str">
        <f t="shared" si="10"/>
        <v/>
      </c>
      <c r="H119" s="40" t="str">
        <f t="shared" si="11"/>
        <v/>
      </c>
      <c r="I119" s="40" t="str">
        <f>IF($G119="","",VLOOKUP($G119,设置!B:D,3,FALSE))</f>
        <v/>
      </c>
      <c r="J119" s="40" t="str">
        <f>IF($G119="","",VLOOKUP($G119,设置!B:D,2,FALSE))</f>
        <v/>
      </c>
    </row>
    <row r="120" spans="6:10">
      <c r="F120" s="40" t="str">
        <f t="shared" si="9"/>
        <v/>
      </c>
      <c r="G120" s="40" t="str">
        <f t="shared" si="10"/>
        <v/>
      </c>
      <c r="H120" s="40" t="str">
        <f t="shared" si="11"/>
        <v/>
      </c>
      <c r="I120" s="40" t="str">
        <f>IF($G120="","",VLOOKUP($G120,设置!B:D,3,FALSE))</f>
        <v/>
      </c>
      <c r="J120" s="40" t="str">
        <f>IF($G120="","",VLOOKUP($G120,设置!B:D,2,FALSE))</f>
        <v/>
      </c>
    </row>
    <row r="121" spans="6:10">
      <c r="F121" s="40" t="str">
        <f t="shared" si="9"/>
        <v/>
      </c>
      <c r="G121" s="40" t="str">
        <f t="shared" si="10"/>
        <v/>
      </c>
      <c r="H121" s="40" t="str">
        <f t="shared" si="11"/>
        <v/>
      </c>
      <c r="I121" s="40" t="str">
        <f>IF($G121="","",VLOOKUP($G121,设置!B:D,3,FALSE))</f>
        <v/>
      </c>
      <c r="J121" s="40" t="str">
        <f>IF($G121="","",VLOOKUP($G121,设置!B:D,2,FALSE))</f>
        <v/>
      </c>
    </row>
    <row r="122" spans="6:10">
      <c r="F122" s="40" t="str">
        <f t="shared" si="9"/>
        <v/>
      </c>
      <c r="G122" s="40" t="str">
        <f t="shared" si="10"/>
        <v/>
      </c>
      <c r="H122" s="40" t="str">
        <f t="shared" si="11"/>
        <v/>
      </c>
      <c r="I122" s="40" t="str">
        <f>IF($G122="","",VLOOKUP($G122,设置!B:D,3,FALSE))</f>
        <v/>
      </c>
      <c r="J122" s="40" t="str">
        <f>IF($G122="","",VLOOKUP($G122,设置!B:D,2,FALSE))</f>
        <v/>
      </c>
    </row>
    <row r="123" spans="6:10">
      <c r="F123" s="40" t="str">
        <f t="shared" si="9"/>
        <v/>
      </c>
      <c r="G123" s="40" t="str">
        <f t="shared" si="10"/>
        <v/>
      </c>
      <c r="H123" s="40" t="str">
        <f t="shared" si="11"/>
        <v/>
      </c>
      <c r="I123" s="40" t="str">
        <f>IF($G123="","",VLOOKUP($G123,设置!B:D,3,FALSE))</f>
        <v/>
      </c>
      <c r="J123" s="40" t="str">
        <f>IF($G123="","",VLOOKUP($G123,设置!B:D,2,FALSE))</f>
        <v/>
      </c>
    </row>
    <row r="124" spans="6:10">
      <c r="F124" s="40" t="str">
        <f t="shared" si="9"/>
        <v/>
      </c>
      <c r="G124" s="40" t="str">
        <f t="shared" si="10"/>
        <v/>
      </c>
      <c r="H124" s="40" t="str">
        <f t="shared" si="11"/>
        <v/>
      </c>
      <c r="I124" s="40" t="str">
        <f>IF($G124="","",VLOOKUP($G124,设置!B:D,3,FALSE))</f>
        <v/>
      </c>
      <c r="J124" s="40" t="str">
        <f>IF($G124="","",VLOOKUP($G124,设置!B:D,2,FALSE))</f>
        <v/>
      </c>
    </row>
    <row r="125" spans="6:10">
      <c r="F125" s="40" t="str">
        <f t="shared" si="9"/>
        <v/>
      </c>
      <c r="G125" s="40" t="str">
        <f t="shared" si="10"/>
        <v/>
      </c>
      <c r="H125" s="40" t="str">
        <f t="shared" si="11"/>
        <v/>
      </c>
      <c r="I125" s="40" t="str">
        <f>IF($G125="","",VLOOKUP($G125,设置!B:D,3,FALSE))</f>
        <v/>
      </c>
      <c r="J125" s="40" t="str">
        <f>IF($G125="","",VLOOKUP($G125,设置!B:D,2,FALSE))</f>
        <v/>
      </c>
    </row>
    <row r="126" spans="6:10">
      <c r="F126" s="40" t="str">
        <f t="shared" si="9"/>
        <v/>
      </c>
      <c r="G126" s="40" t="str">
        <f t="shared" si="10"/>
        <v/>
      </c>
      <c r="H126" s="40" t="str">
        <f t="shared" si="11"/>
        <v/>
      </c>
      <c r="I126" s="40" t="str">
        <f>IF($G126="","",VLOOKUP($G126,设置!B:D,3,FALSE))</f>
        <v/>
      </c>
      <c r="J126" s="40" t="str">
        <f>IF($G126="","",VLOOKUP($G126,设置!B:D,2,FALSE))</f>
        <v/>
      </c>
    </row>
    <row r="127" spans="6:10">
      <c r="F127" s="40" t="str">
        <f t="shared" si="9"/>
        <v/>
      </c>
      <c r="G127" s="40" t="str">
        <f t="shared" si="10"/>
        <v/>
      </c>
      <c r="H127" s="40" t="str">
        <f t="shared" si="11"/>
        <v/>
      </c>
      <c r="I127" s="40" t="str">
        <f>IF($G127="","",VLOOKUP($G127,设置!B:D,3,FALSE))</f>
        <v/>
      </c>
      <c r="J127" s="40" t="str">
        <f>IF($G127="","",VLOOKUP($G127,设置!B:D,2,FALSE))</f>
        <v/>
      </c>
    </row>
    <row r="128" spans="6:10">
      <c r="F128" s="40" t="str">
        <f t="shared" si="9"/>
        <v/>
      </c>
      <c r="G128" s="40" t="str">
        <f t="shared" si="10"/>
        <v/>
      </c>
      <c r="H128" s="40" t="str">
        <f t="shared" si="11"/>
        <v/>
      </c>
      <c r="I128" s="40" t="str">
        <f>IF($G128="","",VLOOKUP($G128,设置!B:D,3,FALSE))</f>
        <v/>
      </c>
      <c r="J128" s="40" t="str">
        <f>IF($G128="","",VLOOKUP($G128,设置!B:D,2,FALSE))</f>
        <v/>
      </c>
    </row>
    <row r="129" spans="6:10">
      <c r="F129" s="40" t="str">
        <f t="shared" si="9"/>
        <v/>
      </c>
      <c r="G129" s="40" t="str">
        <f t="shared" si="10"/>
        <v/>
      </c>
      <c r="H129" s="40" t="str">
        <f t="shared" si="11"/>
        <v/>
      </c>
      <c r="I129" s="40" t="str">
        <f>IF($G129="","",VLOOKUP($G129,设置!B:D,3,FALSE))</f>
        <v/>
      </c>
      <c r="J129" s="40" t="str">
        <f>IF($G129="","",VLOOKUP($G129,设置!B:D,2,FALSE))</f>
        <v/>
      </c>
    </row>
    <row r="130" spans="6:10">
      <c r="F130" s="40" t="str">
        <f t="shared" si="9"/>
        <v/>
      </c>
      <c r="G130" s="40" t="str">
        <f t="shared" si="10"/>
        <v/>
      </c>
      <c r="H130" s="40" t="str">
        <f t="shared" si="11"/>
        <v/>
      </c>
      <c r="I130" s="40" t="str">
        <f>IF($G130="","",VLOOKUP($G130,设置!B:D,3,FALSE))</f>
        <v/>
      </c>
      <c r="J130" s="40" t="str">
        <f>IF($G130="","",VLOOKUP($G130,设置!B:D,2,FALSE))</f>
        <v/>
      </c>
    </row>
    <row r="131" spans="6:10">
      <c r="F131" s="40" t="str">
        <f t="shared" si="9"/>
        <v/>
      </c>
      <c r="G131" s="40" t="str">
        <f t="shared" si="10"/>
        <v/>
      </c>
      <c r="H131" s="40" t="str">
        <f t="shared" si="11"/>
        <v/>
      </c>
      <c r="I131" s="40" t="str">
        <f>IF($G131="","",VLOOKUP($G131,设置!B:D,3,FALSE))</f>
        <v/>
      </c>
      <c r="J131" s="40" t="str">
        <f>IF($G131="","",VLOOKUP($G131,设置!B:D,2,FALSE))</f>
        <v/>
      </c>
    </row>
    <row r="132" spans="6:10">
      <c r="F132" s="40" t="str">
        <f t="shared" ref="F132:F149" si="12">IF(A132="","",1)</f>
        <v/>
      </c>
      <c r="G132" s="40" t="str">
        <f t="shared" ref="G132:G149" si="13">IF(AND(B132&lt;&gt;"",C132&lt;&gt;""),B132&amp;C132,"")</f>
        <v/>
      </c>
      <c r="H132" s="40" t="str">
        <f t="shared" ref="H132:H149" si="14">IF(E132="","",ROUND(E132*2.2046,2))</f>
        <v/>
      </c>
      <c r="I132" s="40" t="str">
        <f>IF($G132="","",VLOOKUP($G132,设置!B:D,3,FALSE))</f>
        <v/>
      </c>
      <c r="J132" s="40" t="str">
        <f>IF($G132="","",VLOOKUP($G132,设置!B:D,2,FALSE))</f>
        <v/>
      </c>
    </row>
    <row r="133" spans="6:10">
      <c r="F133" s="40" t="str">
        <f t="shared" si="12"/>
        <v/>
      </c>
      <c r="G133" s="40" t="str">
        <f t="shared" si="13"/>
        <v/>
      </c>
      <c r="H133" s="40" t="str">
        <f t="shared" si="14"/>
        <v/>
      </c>
      <c r="I133" s="40" t="str">
        <f>IF($G133="","",VLOOKUP($G133,设置!B:D,3,FALSE))</f>
        <v/>
      </c>
      <c r="J133" s="40" t="str">
        <f>IF($G133="","",VLOOKUP($G133,设置!B:D,2,FALSE))</f>
        <v/>
      </c>
    </row>
    <row r="134" spans="6:10">
      <c r="F134" s="40" t="str">
        <f t="shared" si="12"/>
        <v/>
      </c>
      <c r="G134" s="40" t="str">
        <f t="shared" si="13"/>
        <v/>
      </c>
      <c r="H134" s="40" t="str">
        <f t="shared" si="14"/>
        <v/>
      </c>
      <c r="I134" s="40" t="str">
        <f>IF($G134="","",VLOOKUP($G134,设置!B:D,3,FALSE))</f>
        <v/>
      </c>
      <c r="J134" s="40" t="str">
        <f>IF($G134="","",VLOOKUP($G134,设置!B:D,2,FALSE))</f>
        <v/>
      </c>
    </row>
    <row r="135" spans="6:10">
      <c r="F135" s="40" t="str">
        <f t="shared" si="12"/>
        <v/>
      </c>
      <c r="G135" s="40" t="str">
        <f t="shared" si="13"/>
        <v/>
      </c>
      <c r="H135" s="40" t="str">
        <f t="shared" si="14"/>
        <v/>
      </c>
      <c r="I135" s="40" t="str">
        <f>IF($G135="","",VLOOKUP($G135,设置!B:D,3,FALSE))</f>
        <v/>
      </c>
      <c r="J135" s="40" t="str">
        <f>IF($G135="","",VLOOKUP($G135,设置!B:D,2,FALSE))</f>
        <v/>
      </c>
    </row>
    <row r="136" spans="6:10">
      <c r="F136" s="40" t="str">
        <f t="shared" si="12"/>
        <v/>
      </c>
      <c r="G136" s="40" t="str">
        <f t="shared" si="13"/>
        <v/>
      </c>
      <c r="H136" s="40" t="str">
        <f t="shared" si="14"/>
        <v/>
      </c>
      <c r="I136" s="40" t="str">
        <f>IF($G136="","",VLOOKUP($G136,设置!B:D,3,FALSE))</f>
        <v/>
      </c>
      <c r="J136" s="40" t="str">
        <f>IF($G136="","",VLOOKUP($G136,设置!B:D,2,FALSE))</f>
        <v/>
      </c>
    </row>
    <row r="137" spans="6:10">
      <c r="F137" s="40" t="str">
        <f t="shared" si="12"/>
        <v/>
      </c>
      <c r="G137" s="40" t="str">
        <f t="shared" si="13"/>
        <v/>
      </c>
      <c r="H137" s="40" t="str">
        <f t="shared" si="14"/>
        <v/>
      </c>
      <c r="I137" s="40" t="str">
        <f>IF($G137="","",VLOOKUP($G137,设置!B:D,3,FALSE))</f>
        <v/>
      </c>
      <c r="J137" s="40" t="str">
        <f>IF($G137="","",VLOOKUP($G137,设置!B:D,2,FALSE))</f>
        <v/>
      </c>
    </row>
    <row r="138" spans="6:10">
      <c r="F138" s="40" t="str">
        <f t="shared" si="12"/>
        <v/>
      </c>
      <c r="G138" s="40" t="str">
        <f t="shared" si="13"/>
        <v/>
      </c>
      <c r="H138" s="40" t="str">
        <f t="shared" si="14"/>
        <v/>
      </c>
      <c r="I138" s="40" t="str">
        <f>IF($G138="","",VLOOKUP($G138,设置!B:D,3,FALSE))</f>
        <v/>
      </c>
      <c r="J138" s="40" t="str">
        <f>IF($G138="","",VLOOKUP($G138,设置!B:D,2,FALSE))</f>
        <v/>
      </c>
    </row>
    <row r="139" spans="6:10">
      <c r="F139" s="40" t="str">
        <f t="shared" si="12"/>
        <v/>
      </c>
      <c r="G139" s="40" t="str">
        <f t="shared" si="13"/>
        <v/>
      </c>
      <c r="H139" s="40" t="str">
        <f t="shared" si="14"/>
        <v/>
      </c>
      <c r="I139" s="40" t="str">
        <f>IF($G139="","",VLOOKUP($G139,设置!B:D,3,FALSE))</f>
        <v/>
      </c>
      <c r="J139" s="40" t="str">
        <f>IF($G139="","",VLOOKUP($G139,设置!B:D,2,FALSE))</f>
        <v/>
      </c>
    </row>
    <row r="140" spans="6:10">
      <c r="F140" s="40" t="str">
        <f t="shared" si="12"/>
        <v/>
      </c>
      <c r="G140" s="40" t="str">
        <f t="shared" si="13"/>
        <v/>
      </c>
      <c r="H140" s="40" t="str">
        <f t="shared" si="14"/>
        <v/>
      </c>
      <c r="I140" s="40" t="str">
        <f>IF($G140="","",VLOOKUP($G140,设置!B:D,3,FALSE))</f>
        <v/>
      </c>
      <c r="J140" s="40" t="str">
        <f>IF($G140="","",VLOOKUP($G140,设置!B:D,2,FALSE))</f>
        <v/>
      </c>
    </row>
    <row r="141" spans="6:10">
      <c r="F141" s="40" t="str">
        <f t="shared" si="12"/>
        <v/>
      </c>
      <c r="G141" s="40" t="str">
        <f t="shared" si="13"/>
        <v/>
      </c>
      <c r="H141" s="40" t="str">
        <f t="shared" si="14"/>
        <v/>
      </c>
      <c r="I141" s="40" t="str">
        <f>IF($G141="","",VLOOKUP($G141,设置!B:D,3,FALSE))</f>
        <v/>
      </c>
      <c r="J141" s="40" t="str">
        <f>IF($G141="","",VLOOKUP($G141,设置!B:D,2,FALSE))</f>
        <v/>
      </c>
    </row>
    <row r="142" spans="6:10">
      <c r="F142" s="40" t="str">
        <f t="shared" si="12"/>
        <v/>
      </c>
      <c r="G142" s="40" t="str">
        <f t="shared" si="13"/>
        <v/>
      </c>
      <c r="H142" s="40" t="str">
        <f t="shared" si="14"/>
        <v/>
      </c>
      <c r="I142" s="40" t="str">
        <f>IF($G142="","",VLOOKUP($G142,设置!B:D,3,FALSE))</f>
        <v/>
      </c>
      <c r="J142" s="40" t="str">
        <f>IF($G142="","",VLOOKUP($G142,设置!B:D,2,FALSE))</f>
        <v/>
      </c>
    </row>
    <row r="143" spans="6:10">
      <c r="F143" s="40" t="str">
        <f t="shared" si="12"/>
        <v/>
      </c>
      <c r="G143" s="40" t="str">
        <f t="shared" si="13"/>
        <v/>
      </c>
      <c r="H143" s="40" t="str">
        <f t="shared" si="14"/>
        <v/>
      </c>
      <c r="I143" s="40" t="str">
        <f>IF($G143="","",VLOOKUP($G143,设置!B:D,3,FALSE))</f>
        <v/>
      </c>
      <c r="J143" s="40" t="str">
        <f>IF($G143="","",VLOOKUP($G143,设置!B:D,2,FALSE))</f>
        <v/>
      </c>
    </row>
    <row r="144" spans="6:10">
      <c r="F144" s="40" t="str">
        <f t="shared" si="12"/>
        <v/>
      </c>
      <c r="G144" s="40" t="str">
        <f t="shared" si="13"/>
        <v/>
      </c>
      <c r="H144" s="40" t="str">
        <f t="shared" si="14"/>
        <v/>
      </c>
      <c r="I144" s="40" t="str">
        <f>IF($G144="","",VLOOKUP($G144,设置!B:D,3,FALSE))</f>
        <v/>
      </c>
      <c r="J144" s="40" t="str">
        <f>IF($G144="","",VLOOKUP($G144,设置!B:D,2,FALSE))</f>
        <v/>
      </c>
    </row>
    <row r="145" spans="6:10">
      <c r="F145" s="40" t="str">
        <f t="shared" si="12"/>
        <v/>
      </c>
      <c r="G145" s="40" t="str">
        <f t="shared" si="13"/>
        <v/>
      </c>
      <c r="H145" s="40" t="str">
        <f t="shared" si="14"/>
        <v/>
      </c>
      <c r="I145" s="40" t="str">
        <f>IF($G145="","",VLOOKUP($G145,设置!B:D,3,FALSE))</f>
        <v/>
      </c>
      <c r="J145" s="40" t="str">
        <f>IF($G145="","",VLOOKUP($G145,设置!B:D,2,FALSE))</f>
        <v/>
      </c>
    </row>
    <row r="146" spans="6:10">
      <c r="F146" s="40" t="str">
        <f t="shared" si="12"/>
        <v/>
      </c>
      <c r="G146" s="40" t="str">
        <f t="shared" si="13"/>
        <v/>
      </c>
      <c r="H146" s="40" t="str">
        <f t="shared" si="14"/>
        <v/>
      </c>
      <c r="I146" s="40" t="str">
        <f>IF($G146="","",VLOOKUP($G146,设置!B:D,3,FALSE))</f>
        <v/>
      </c>
      <c r="J146" s="40" t="str">
        <f>IF($G146="","",VLOOKUP($G146,设置!B:D,2,FALSE))</f>
        <v/>
      </c>
    </row>
    <row r="147" spans="6:10">
      <c r="F147" s="40" t="str">
        <f t="shared" si="12"/>
        <v/>
      </c>
      <c r="G147" s="40" t="str">
        <f t="shared" si="13"/>
        <v/>
      </c>
      <c r="H147" s="40" t="str">
        <f t="shared" si="14"/>
        <v/>
      </c>
      <c r="I147" s="40" t="str">
        <f>IF($G147="","",VLOOKUP($G147,设置!B:D,3,FALSE))</f>
        <v/>
      </c>
      <c r="J147" s="40" t="str">
        <f>IF($G147="","",VLOOKUP($G147,设置!B:D,2,FALSE))</f>
        <v/>
      </c>
    </row>
    <row r="148" spans="6:10">
      <c r="F148" s="40" t="str">
        <f t="shared" si="12"/>
        <v/>
      </c>
      <c r="G148" s="40" t="str">
        <f t="shared" si="13"/>
        <v/>
      </c>
      <c r="H148" s="40" t="str">
        <f t="shared" si="14"/>
        <v/>
      </c>
      <c r="I148" s="40" t="str">
        <f>IF($G148="","",VLOOKUP($G148,设置!B:D,3,FALSE))</f>
        <v/>
      </c>
      <c r="J148" s="40" t="str">
        <f>IF($G148="","",VLOOKUP($G148,设置!B:D,2,FALSE))</f>
        <v/>
      </c>
    </row>
    <row r="149" spans="6:10">
      <c r="F149" s="40" t="str">
        <f t="shared" si="12"/>
        <v/>
      </c>
      <c r="G149" s="40" t="str">
        <f t="shared" si="13"/>
        <v/>
      </c>
      <c r="H149" s="40" t="str">
        <f t="shared" si="14"/>
        <v/>
      </c>
      <c r="I149" s="40" t="str">
        <f>IF($G149="","",VLOOKUP($G149,设置!B:D,3,FALSE))</f>
        <v/>
      </c>
      <c r="J149" s="40" t="str">
        <f>IF($G149="","",VLOOKUP($G149,设置!B:D,2,FALSE))</f>
        <v/>
      </c>
    </row>
  </sheetData>
  <autoFilter ref="A1:J149">
    <extLst/>
  </autoFilter>
  <mergeCells count="3">
    <mergeCell ref="K32:N36"/>
    <mergeCell ref="K44:N57"/>
    <mergeCell ref="K58:N67"/>
  </mergeCells>
  <conditionalFormatting sqref="H1 D1:E1 A1 J1">
    <cfRule type="expression" dxfId="1" priority="1">
      <formula>IF(MOD($A1,2)=1,1,0)</formula>
    </cfRule>
  </conditionalFormatting>
  <dataValidations count="6">
    <dataValidation type="whole" operator="between" allowBlank="1" showInputMessage="1" showErrorMessage="1" sqref="A1 D1">
      <formula1>1</formula1>
      <formula2>99</formula2>
    </dataValidation>
    <dataValidation type="list" allowBlank="1" showInputMessage="1" showErrorMessage="1" sqref="B1 B4 B7 B10 B13 B21 B22 B27 B30 B31 B32 B33 B36 B37 B38 B39 B40 B43 B44 B45 B46 B47 B48 B51 B52 B53 B54 B57 B58 B59 B60 B61 B67 B2:B3 B5:B6 B8:B9 B11:B12 B14:B15 B16:B18 B19:B20 B23:B24 B25:B26 B28:B29 B34:B35 B41:B42 B49:B50 B55:B56 B62:B63 B64:B66 B68:B1048576">
      <formula1>设置!$A$2:$A$25000</formula1>
    </dataValidation>
    <dataValidation type="list" allowBlank="1" showInputMessage="1" showErrorMessage="1" sqref="G1">
      <formula1>设置!$B2:$B1000</formula1>
    </dataValidation>
    <dataValidation type="list" allowBlank="1" showInputMessage="1" showErrorMessage="1" sqref="G58">
      <formula1>设置!$B59:$B497</formula1>
    </dataValidation>
    <dataValidation type="list" allowBlank="1" showInputMessage="1" showErrorMessage="1" sqref="G2 G30 G31 G32 G33 G36 G39 G40 G3:G4 G5:G10 G11:G12 G13:G15 G16:G21 G22:G27 G28:G29 G34:G35 G37:G38 G41:G43 G44:G57 G59:G61 G62:G63 G64:G67 G68:G149">
      <formula1>设置!$B3:$B435</formula1>
    </dataValidation>
    <dataValidation type="list" allowBlank="1" showInputMessage="1" showErrorMessage="1" sqref="J1">
      <formula1>[1]FBA商品SKU!#REF!</formula1>
    </dataValidation>
  </dataValidation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8"/>
  <dimension ref="A1:J165"/>
  <sheetViews>
    <sheetView workbookViewId="0">
      <pane xSplit="10" ySplit="1" topLeftCell="K2" activePane="bottomRight" state="frozen"/>
      <selection/>
      <selection pane="topRight"/>
      <selection pane="bottomLeft"/>
      <selection pane="bottomRight" activeCell="D1" sqref="D$1:D$1048576"/>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39" customFormat="1" hidden="1" spans="1:10">
      <c r="A2" s="39">
        <v>1</v>
      </c>
      <c r="B2" s="39" t="s">
        <v>478</v>
      </c>
      <c r="C2" s="39">
        <v>70</v>
      </c>
      <c r="D2" s="39">
        <v>12</v>
      </c>
      <c r="E2" s="39">
        <v>18.4</v>
      </c>
      <c r="F2" s="39">
        <f t="shared" ref="F2:F65" si="0">IF(A2="","",1)</f>
        <v>1</v>
      </c>
      <c r="G2" s="39" t="str">
        <f t="shared" ref="G2:G65" si="1">IF(AND(B2&lt;&gt;"",C2&lt;&gt;""),B2&amp;C2,"")</f>
        <v>d03fen70</v>
      </c>
      <c r="H2" s="39">
        <f t="shared" ref="H2:H65" si="2">IF(E2="","",ROUND(E2*2.2046,2))</f>
        <v>40.56</v>
      </c>
      <c r="I2" s="39" t="str">
        <f>IF($G2="","",VLOOKUP($G2,设置!B:D,3,FALSE))</f>
        <v>D003粉色-70</v>
      </c>
      <c r="J2" s="39" t="str">
        <f>IF($G2="","",VLOOKUP($G2,设置!B:D,2,FALSE))</f>
        <v>D003usf-fense-70</v>
      </c>
    </row>
    <row r="3" hidden="1" spans="1:10">
      <c r="A3">
        <v>1</v>
      </c>
      <c r="B3" t="s">
        <v>480</v>
      </c>
      <c r="C3">
        <v>75</v>
      </c>
      <c r="D3">
        <v>26</v>
      </c>
      <c r="F3" s="40">
        <f t="shared" si="0"/>
        <v>1</v>
      </c>
      <c r="G3" s="40" t="str">
        <f t="shared" si="1"/>
        <v>d03hui75</v>
      </c>
      <c r="H3" s="40" t="str">
        <f t="shared" si="2"/>
        <v/>
      </c>
      <c r="I3" s="40" t="str">
        <f>IF($G3="","",VLOOKUP($G3,设置!B:D,3,FALSE))</f>
        <v>D003灰色-75</v>
      </c>
      <c r="J3" s="40" t="str">
        <f>IF($G3="","",VLOOKUP($G3,设置!B:D,2,FALSE))</f>
        <v>D003usf-huise-75</v>
      </c>
    </row>
    <row r="4" hidden="1" spans="1:10">
      <c r="A4">
        <v>1</v>
      </c>
      <c r="B4" t="s">
        <v>480</v>
      </c>
      <c r="C4">
        <v>70</v>
      </c>
      <c r="D4">
        <v>16</v>
      </c>
      <c r="F4" s="40">
        <f t="shared" si="0"/>
        <v>1</v>
      </c>
      <c r="G4" s="40" t="str">
        <f t="shared" si="1"/>
        <v>d03hui70</v>
      </c>
      <c r="H4" s="40" t="str">
        <f t="shared" si="2"/>
        <v/>
      </c>
      <c r="I4" s="40" t="str">
        <f>IF($G4="","",VLOOKUP($G4,设置!B:D,3,FALSE))</f>
        <v>D003灰色-70</v>
      </c>
      <c r="J4" s="40" t="str">
        <f>IF($G4="","",VLOOKUP($G4,设置!B:D,2,FALSE))</f>
        <v>D003usf-huise-70</v>
      </c>
    </row>
    <row r="5" hidden="1" spans="1:10">
      <c r="A5">
        <v>1</v>
      </c>
      <c r="B5" t="s">
        <v>479</v>
      </c>
      <c r="C5">
        <v>85</v>
      </c>
      <c r="D5">
        <v>6</v>
      </c>
      <c r="F5" s="40">
        <f t="shared" si="0"/>
        <v>1</v>
      </c>
      <c r="G5" s="40" t="str">
        <f t="shared" si="1"/>
        <v>d03zang85</v>
      </c>
      <c r="H5" s="40" t="str">
        <f t="shared" si="2"/>
        <v/>
      </c>
      <c r="I5" s="40" t="str">
        <f>IF($G5="","",VLOOKUP($G5,设置!B:D,3,FALSE))</f>
        <v>D003藏蓝-85</v>
      </c>
      <c r="J5" s="40" t="str">
        <f>IF($G5="","",VLOOKUP($G5,设置!B:D,2,FALSE))</f>
        <v>D003usf-zanglan-85</v>
      </c>
    </row>
    <row r="6" hidden="1" spans="1:10">
      <c r="A6">
        <v>2</v>
      </c>
      <c r="B6" t="s">
        <v>480</v>
      </c>
      <c r="C6">
        <v>70</v>
      </c>
      <c r="D6">
        <v>90</v>
      </c>
      <c r="E6">
        <v>16.4</v>
      </c>
      <c r="F6" s="40">
        <f t="shared" si="0"/>
        <v>1</v>
      </c>
      <c r="G6" s="40" t="str">
        <f t="shared" si="1"/>
        <v>d03hui70</v>
      </c>
      <c r="H6" s="40">
        <f t="shared" si="2"/>
        <v>36.16</v>
      </c>
      <c r="I6" s="40" t="str">
        <f>IF($G6="","",VLOOKUP($G6,设置!B:D,3,FALSE))</f>
        <v>D003灰色-70</v>
      </c>
      <c r="J6" s="40" t="str">
        <f>IF($G6="","",VLOOKUP($G6,设置!B:D,2,FALSE))</f>
        <v>D003usf-huise-70</v>
      </c>
    </row>
    <row r="7" hidden="1" spans="1:10">
      <c r="A7">
        <v>3</v>
      </c>
      <c r="B7" t="s">
        <v>478</v>
      </c>
      <c r="C7">
        <v>65</v>
      </c>
      <c r="D7">
        <v>51</v>
      </c>
      <c r="E7">
        <v>16.6</v>
      </c>
      <c r="F7" s="40">
        <f t="shared" si="0"/>
        <v>1</v>
      </c>
      <c r="G7" s="40" t="str">
        <f t="shared" si="1"/>
        <v>d03fen65</v>
      </c>
      <c r="H7" s="40">
        <f t="shared" si="2"/>
        <v>36.6</v>
      </c>
      <c r="I7" s="40" t="str">
        <f>IF($G7="","",VLOOKUP($G7,设置!B:D,3,FALSE))</f>
        <v>D003粉色-65</v>
      </c>
      <c r="J7" s="40" t="str">
        <f>IF($G7="","",VLOOKUP($G7,设置!B:D,2,FALSE))</f>
        <v>D003usf-fense-65</v>
      </c>
    </row>
    <row r="8" hidden="1" spans="1:10">
      <c r="A8">
        <v>3</v>
      </c>
      <c r="B8" t="s">
        <v>480</v>
      </c>
      <c r="C8">
        <v>65</v>
      </c>
      <c r="D8">
        <v>52</v>
      </c>
      <c r="E8">
        <v>16.6</v>
      </c>
      <c r="F8" s="40">
        <f t="shared" si="0"/>
        <v>1</v>
      </c>
      <c r="G8" s="40" t="str">
        <f t="shared" si="1"/>
        <v>d03hui65</v>
      </c>
      <c r="H8" s="40">
        <f t="shared" si="2"/>
        <v>36.6</v>
      </c>
      <c r="I8" s="40" t="str">
        <f>IF($G8="","",VLOOKUP($G8,设置!B:D,3,FALSE))</f>
        <v>D003灰色-65</v>
      </c>
      <c r="J8" s="40" t="str">
        <f>IF($G8="","",VLOOKUP($G8,设置!B:D,2,FALSE))</f>
        <v>D003usf-huise-65</v>
      </c>
    </row>
    <row r="9" hidden="1" spans="1:10">
      <c r="A9">
        <v>4</v>
      </c>
      <c r="B9" t="s">
        <v>478</v>
      </c>
      <c r="C9">
        <v>70</v>
      </c>
      <c r="D9">
        <v>90</v>
      </c>
      <c r="E9">
        <v>16.5</v>
      </c>
      <c r="F9" s="40">
        <f t="shared" si="0"/>
        <v>1</v>
      </c>
      <c r="G9" s="40" t="str">
        <f t="shared" si="1"/>
        <v>d03fen70</v>
      </c>
      <c r="H9" s="40">
        <f t="shared" si="2"/>
        <v>36.38</v>
      </c>
      <c r="I9" s="40" t="str">
        <f>IF($G9="","",VLOOKUP($G9,设置!B:D,3,FALSE))</f>
        <v>D003粉色-70</v>
      </c>
      <c r="J9" s="40" t="str">
        <f>IF($G9="","",VLOOKUP($G9,设置!B:D,2,FALSE))</f>
        <v>D003usf-fense-70</v>
      </c>
    </row>
    <row r="10" s="54" customFormat="1" hidden="1" spans="1:10">
      <c r="A10" s="54">
        <v>5</v>
      </c>
      <c r="B10" s="54" t="s">
        <v>480</v>
      </c>
      <c r="C10" s="54">
        <v>75</v>
      </c>
      <c r="D10" s="54">
        <v>80</v>
      </c>
      <c r="E10" s="54">
        <v>16.6</v>
      </c>
      <c r="F10" s="54">
        <f t="shared" si="0"/>
        <v>1</v>
      </c>
      <c r="G10" s="54" t="str">
        <f t="shared" si="1"/>
        <v>d03hui75</v>
      </c>
      <c r="H10" s="54">
        <f t="shared" si="2"/>
        <v>36.6</v>
      </c>
      <c r="I10" s="54" t="str">
        <f>IF($G10="","",VLOOKUP($G10,设置!B:D,3,FALSE))</f>
        <v>D003灰色-75</v>
      </c>
      <c r="J10" s="54" t="str">
        <f>IF($G10="","",VLOOKUP($G10,设置!B:D,2,FALSE))</f>
        <v>D003usf-huise-75</v>
      </c>
    </row>
    <row r="11" s="46" customFormat="1" spans="1:10">
      <c r="A11" s="46">
        <v>6</v>
      </c>
      <c r="B11" s="46" t="s">
        <v>477</v>
      </c>
      <c r="C11" s="46">
        <v>75</v>
      </c>
      <c r="D11" s="46">
        <v>59</v>
      </c>
      <c r="E11" s="46">
        <v>17.9</v>
      </c>
      <c r="F11" s="46">
        <f t="shared" si="0"/>
        <v>1</v>
      </c>
      <c r="G11" s="46" t="str">
        <f t="shared" si="1"/>
        <v>d03hei75</v>
      </c>
      <c r="H11" s="46">
        <f t="shared" si="2"/>
        <v>39.46</v>
      </c>
      <c r="I11" s="46" t="str">
        <f>IF($G11="","",VLOOKUP($G11,设置!B:D,3,FALSE))</f>
        <v>D003黑色-75</v>
      </c>
      <c r="J11" s="46" t="str">
        <f>IF($G11="","",VLOOKUP($G11,设置!B:D,2,FALSE))</f>
        <v>D003usf-heise-75</v>
      </c>
    </row>
    <row r="12" s="46" customFormat="1" spans="1:10">
      <c r="A12" s="46">
        <v>6</v>
      </c>
      <c r="B12" s="46" t="s">
        <v>477</v>
      </c>
      <c r="C12" s="46">
        <v>80</v>
      </c>
      <c r="D12" s="46">
        <v>23</v>
      </c>
      <c r="F12" s="46">
        <f t="shared" si="0"/>
        <v>1</v>
      </c>
      <c r="G12" s="46" t="str">
        <f t="shared" si="1"/>
        <v>d03hei80</v>
      </c>
      <c r="H12" s="46" t="str">
        <f t="shared" si="2"/>
        <v/>
      </c>
      <c r="I12" s="46" t="str">
        <f>IF($G12="","",VLOOKUP($G12,设置!B:D,3,FALSE))</f>
        <v>D003黑色-80</v>
      </c>
      <c r="J12" s="46" t="str">
        <f>IF($G12="","",VLOOKUP($G12,设置!B:D,2,FALSE))</f>
        <v>D003usf-heise-80</v>
      </c>
    </row>
    <row r="13" s="46" customFormat="1" spans="1:10">
      <c r="A13" s="46">
        <v>7</v>
      </c>
      <c r="B13" s="46" t="s">
        <v>478</v>
      </c>
      <c r="C13" s="46">
        <v>75</v>
      </c>
      <c r="D13" s="46">
        <v>26</v>
      </c>
      <c r="E13" s="46">
        <v>16.3</v>
      </c>
      <c r="F13" s="46">
        <f t="shared" si="0"/>
        <v>1</v>
      </c>
      <c r="G13" s="46" t="str">
        <f t="shared" si="1"/>
        <v>d03fen75</v>
      </c>
      <c r="H13" s="46">
        <f t="shared" si="2"/>
        <v>35.93</v>
      </c>
      <c r="I13" s="46" t="str">
        <f>IF($G13="","",VLOOKUP($G13,设置!B:D,3,FALSE))</f>
        <v>D003粉色-75</v>
      </c>
      <c r="J13" s="46" t="str">
        <f>IF($G13="","",VLOOKUP($G13,设置!B:D,2,FALSE))</f>
        <v>D003usf-fense-75</v>
      </c>
    </row>
    <row r="14" s="46" customFormat="1" spans="1:10">
      <c r="A14" s="46">
        <v>7</v>
      </c>
      <c r="B14" s="46" t="s">
        <v>477</v>
      </c>
      <c r="C14" s="46">
        <v>80</v>
      </c>
      <c r="D14" s="46">
        <v>38</v>
      </c>
      <c r="F14" s="46">
        <f t="shared" si="0"/>
        <v>1</v>
      </c>
      <c r="G14" s="46" t="str">
        <f t="shared" si="1"/>
        <v>d03hei80</v>
      </c>
      <c r="H14" s="46" t="str">
        <f t="shared" si="2"/>
        <v/>
      </c>
      <c r="I14" s="46" t="str">
        <f>IF($G14="","",VLOOKUP($G14,设置!B:D,3,FALSE))</f>
        <v>D003黑色-80</v>
      </c>
      <c r="J14" s="46" t="str">
        <f>IF($G14="","",VLOOKUP($G14,设置!B:D,2,FALSE))</f>
        <v>D003usf-heise-80</v>
      </c>
    </row>
    <row r="15" s="46" customFormat="1" spans="1:10">
      <c r="A15" s="46">
        <v>7</v>
      </c>
      <c r="B15" s="46" t="s">
        <v>479</v>
      </c>
      <c r="C15" s="46">
        <v>85</v>
      </c>
      <c r="D15" s="46">
        <v>10</v>
      </c>
      <c r="F15" s="46">
        <f t="shared" si="0"/>
        <v>1</v>
      </c>
      <c r="G15" s="46" t="str">
        <f t="shared" si="1"/>
        <v>d03zang85</v>
      </c>
      <c r="H15" s="46" t="str">
        <f t="shared" si="2"/>
        <v/>
      </c>
      <c r="I15" s="46" t="str">
        <f>IF($G15="","",VLOOKUP($G15,设置!B:D,3,FALSE))</f>
        <v>D003藏蓝-85</v>
      </c>
      <c r="J15" s="46" t="str">
        <f>IF($G15="","",VLOOKUP($G15,设置!B:D,2,FALSE))</f>
        <v>D003usf-zanglan-85</v>
      </c>
    </row>
    <row r="16" s="46" customFormat="1" spans="1:10">
      <c r="A16" s="46">
        <v>8</v>
      </c>
      <c r="B16" s="46" t="s">
        <v>479</v>
      </c>
      <c r="C16" s="46">
        <v>80</v>
      </c>
      <c r="D16" s="46">
        <v>56</v>
      </c>
      <c r="E16" s="46">
        <v>16.5</v>
      </c>
      <c r="F16" s="46">
        <f t="shared" si="0"/>
        <v>1</v>
      </c>
      <c r="G16" s="46" t="str">
        <f t="shared" si="1"/>
        <v>d03zang80</v>
      </c>
      <c r="H16" s="46">
        <f t="shared" si="2"/>
        <v>36.38</v>
      </c>
      <c r="I16" s="46" t="str">
        <f>IF($G16="","",VLOOKUP($G16,设置!B:D,3,FALSE))</f>
        <v>D003藏蓝-80</v>
      </c>
      <c r="J16" s="46" t="str">
        <f>IF($G16="","",VLOOKUP($G16,设置!B:D,2,FALSE))</f>
        <v>D003usf-zanglan-80</v>
      </c>
    </row>
    <row r="17" s="46" customFormat="1" spans="1:10">
      <c r="A17" s="46">
        <v>8</v>
      </c>
      <c r="B17" s="46" t="s">
        <v>477</v>
      </c>
      <c r="C17" s="46">
        <v>80</v>
      </c>
      <c r="D17" s="46">
        <v>10</v>
      </c>
      <c r="F17" s="46">
        <f t="shared" si="0"/>
        <v>1</v>
      </c>
      <c r="G17" s="46" t="str">
        <f t="shared" si="1"/>
        <v>d03hei80</v>
      </c>
      <c r="H17" s="46" t="str">
        <f t="shared" si="2"/>
        <v/>
      </c>
      <c r="I17" s="46" t="str">
        <f>IF($G17="","",VLOOKUP($G17,设置!B:D,3,FALSE))</f>
        <v>D003黑色-80</v>
      </c>
      <c r="J17" s="46" t="str">
        <f>IF($G17="","",VLOOKUP($G17,设置!B:D,2,FALSE))</f>
        <v>D003usf-heise-80</v>
      </c>
    </row>
    <row r="18" s="46" customFormat="1" spans="1:10">
      <c r="A18" s="46">
        <v>9</v>
      </c>
      <c r="B18" s="46" t="s">
        <v>477</v>
      </c>
      <c r="C18" s="46">
        <v>70</v>
      </c>
      <c r="D18" s="46">
        <v>90</v>
      </c>
      <c r="E18" s="46">
        <v>16.6</v>
      </c>
      <c r="F18" s="46">
        <f t="shared" si="0"/>
        <v>1</v>
      </c>
      <c r="G18" s="46" t="str">
        <f t="shared" si="1"/>
        <v>d03hei70</v>
      </c>
      <c r="H18" s="46">
        <f t="shared" si="2"/>
        <v>36.6</v>
      </c>
      <c r="I18" s="46" t="str">
        <f>IF($G18="","",VLOOKUP($G18,设置!B:D,3,FALSE))</f>
        <v>D003黑色-70</v>
      </c>
      <c r="J18" s="46" t="str">
        <f>IF($G18="","",VLOOKUP($G18,设置!B:D,2,FALSE))</f>
        <v>D003usf-heise-70</v>
      </c>
    </row>
    <row r="19" s="46" customFormat="1" spans="1:10">
      <c r="A19" s="46">
        <v>10</v>
      </c>
      <c r="B19" s="46" t="s">
        <v>477</v>
      </c>
      <c r="C19" s="46">
        <v>80</v>
      </c>
      <c r="D19" s="46">
        <v>70</v>
      </c>
      <c r="E19" s="46">
        <v>17.3</v>
      </c>
      <c r="F19" s="46">
        <f t="shared" si="0"/>
        <v>1</v>
      </c>
      <c r="G19" s="46" t="str">
        <f t="shared" si="1"/>
        <v>d03hei80</v>
      </c>
      <c r="H19" s="46">
        <f t="shared" si="2"/>
        <v>38.14</v>
      </c>
      <c r="I19" s="46" t="str">
        <f>IF($G19="","",VLOOKUP($G19,设置!B:D,3,FALSE))</f>
        <v>D003黑色-80</v>
      </c>
      <c r="J19" s="46" t="str">
        <f>IF($G19="","",VLOOKUP($G19,设置!B:D,2,FALSE))</f>
        <v>D003usf-heise-80</v>
      </c>
    </row>
    <row r="20" hidden="1" spans="1:10">
      <c r="A20">
        <v>11</v>
      </c>
      <c r="B20" t="s">
        <v>479</v>
      </c>
      <c r="C20">
        <v>80</v>
      </c>
      <c r="D20">
        <v>70</v>
      </c>
      <c r="E20">
        <v>17.4</v>
      </c>
      <c r="F20" s="40">
        <f t="shared" si="0"/>
        <v>1</v>
      </c>
      <c r="G20" s="40" t="str">
        <f t="shared" si="1"/>
        <v>d03zang80</v>
      </c>
      <c r="H20" s="40">
        <f t="shared" si="2"/>
        <v>38.36</v>
      </c>
      <c r="I20" s="40" t="str">
        <f>IF($G20="","",VLOOKUP($G20,设置!B:D,3,FALSE))</f>
        <v>D003藏蓝-80</v>
      </c>
      <c r="J20" s="40" t="str">
        <f>IF($G20="","",VLOOKUP($G20,设置!B:D,2,FALSE))</f>
        <v>D003usf-zanglan-80</v>
      </c>
    </row>
    <row r="21" s="46" customFormat="1" spans="1:10">
      <c r="A21" s="46">
        <v>12</v>
      </c>
      <c r="B21" s="46" t="s">
        <v>477</v>
      </c>
      <c r="C21" s="46">
        <v>70</v>
      </c>
      <c r="D21" s="46">
        <v>60</v>
      </c>
      <c r="E21" s="46">
        <v>16</v>
      </c>
      <c r="F21" s="46">
        <f t="shared" si="0"/>
        <v>1</v>
      </c>
      <c r="G21" s="46" t="str">
        <f t="shared" si="1"/>
        <v>d03hei70</v>
      </c>
      <c r="H21" s="46">
        <f t="shared" si="2"/>
        <v>35.27</v>
      </c>
      <c r="I21" s="46" t="str">
        <f>IF($G21="","",VLOOKUP($G21,设置!B:D,3,FALSE))</f>
        <v>D003黑色-70</v>
      </c>
      <c r="J21" s="46" t="str">
        <f>IF($G21="","",VLOOKUP($G21,设置!B:D,2,FALSE))</f>
        <v>D003usf-heise-70</v>
      </c>
    </row>
    <row r="22" s="46" customFormat="1" spans="1:10">
      <c r="A22" s="46">
        <v>12</v>
      </c>
      <c r="B22" s="46" t="s">
        <v>477</v>
      </c>
      <c r="C22" s="46">
        <v>80</v>
      </c>
      <c r="D22" s="46">
        <v>10</v>
      </c>
      <c r="F22" s="46">
        <f t="shared" si="0"/>
        <v>1</v>
      </c>
      <c r="G22" s="46" t="str">
        <f t="shared" si="1"/>
        <v>d03hei80</v>
      </c>
      <c r="H22" s="46" t="str">
        <f t="shared" si="2"/>
        <v/>
      </c>
      <c r="I22" s="46" t="str">
        <f>IF($G22="","",VLOOKUP($G22,设置!B:D,3,FALSE))</f>
        <v>D003黑色-80</v>
      </c>
      <c r="J22" s="46" t="str">
        <f>IF($G22="","",VLOOKUP($G22,设置!B:D,2,FALSE))</f>
        <v>D003usf-heise-80</v>
      </c>
    </row>
    <row r="23" s="46" customFormat="1" spans="1:10">
      <c r="A23" s="46">
        <v>13</v>
      </c>
      <c r="B23" s="46" t="s">
        <v>477</v>
      </c>
      <c r="C23" s="46">
        <v>75</v>
      </c>
      <c r="D23" s="46">
        <v>82</v>
      </c>
      <c r="E23" s="46">
        <v>17.1</v>
      </c>
      <c r="F23" s="46">
        <f t="shared" si="0"/>
        <v>1</v>
      </c>
      <c r="G23" s="46" t="str">
        <f t="shared" si="1"/>
        <v>d03hei75</v>
      </c>
      <c r="H23" s="46">
        <f t="shared" si="2"/>
        <v>37.7</v>
      </c>
      <c r="I23" s="46" t="str">
        <f>IF($G23="","",VLOOKUP($G23,设置!B:D,3,FALSE))</f>
        <v>D003黑色-75</v>
      </c>
      <c r="J23" s="46" t="str">
        <f>IF($G23="","",VLOOKUP($G23,设置!B:D,2,FALSE))</f>
        <v>D003usf-heise-75</v>
      </c>
    </row>
    <row r="24" s="46" customFormat="1" spans="1:10">
      <c r="A24" s="46">
        <v>14</v>
      </c>
      <c r="B24" s="46" t="s">
        <v>477</v>
      </c>
      <c r="C24" s="46">
        <v>80</v>
      </c>
      <c r="D24" s="46">
        <v>50</v>
      </c>
      <c r="E24" s="46">
        <v>16.6</v>
      </c>
      <c r="F24" s="46">
        <f t="shared" si="0"/>
        <v>1</v>
      </c>
      <c r="G24" s="46" t="str">
        <f t="shared" si="1"/>
        <v>d03hei80</v>
      </c>
      <c r="H24" s="46">
        <f t="shared" si="2"/>
        <v>36.6</v>
      </c>
      <c r="I24" s="46" t="str">
        <f>IF($G24="","",VLOOKUP($G24,设置!B:D,3,FALSE))</f>
        <v>D003黑色-80</v>
      </c>
      <c r="J24" s="46" t="str">
        <f>IF($G24="","",VLOOKUP($G24,设置!B:D,2,FALSE))</f>
        <v>D003usf-heise-80</v>
      </c>
    </row>
    <row r="25" s="46" customFormat="1" spans="1:10">
      <c r="A25" s="46">
        <v>14</v>
      </c>
      <c r="B25" s="46" t="s">
        <v>477</v>
      </c>
      <c r="C25" s="46">
        <v>75</v>
      </c>
      <c r="D25" s="46">
        <v>20</v>
      </c>
      <c r="F25" s="46">
        <f t="shared" si="0"/>
        <v>1</v>
      </c>
      <c r="G25" s="46" t="str">
        <f t="shared" si="1"/>
        <v>d03hei75</v>
      </c>
      <c r="H25" s="46" t="str">
        <f t="shared" si="2"/>
        <v/>
      </c>
      <c r="I25" s="46" t="str">
        <f>IF($G25="","",VLOOKUP($G25,设置!B:D,3,FALSE))</f>
        <v>D003黑色-75</v>
      </c>
      <c r="J25" s="46" t="str">
        <f>IF($G25="","",VLOOKUP($G25,设置!B:D,2,FALSE))</f>
        <v>D003usf-heise-75</v>
      </c>
    </row>
    <row r="26" hidden="1" spans="1:10">
      <c r="A26">
        <v>15</v>
      </c>
      <c r="B26" t="s">
        <v>479</v>
      </c>
      <c r="C26">
        <v>80</v>
      </c>
      <c r="D26">
        <v>30</v>
      </c>
      <c r="E26">
        <v>16.7</v>
      </c>
      <c r="F26" s="40">
        <f t="shared" si="0"/>
        <v>1</v>
      </c>
      <c r="G26" s="40" t="str">
        <f t="shared" si="1"/>
        <v>d03zang80</v>
      </c>
      <c r="H26" s="40">
        <f t="shared" si="2"/>
        <v>36.82</v>
      </c>
      <c r="I26" s="40" t="str">
        <f>IF($G26="","",VLOOKUP($G26,设置!B:D,3,FALSE))</f>
        <v>D003藏蓝-80</v>
      </c>
      <c r="J26" s="40" t="str">
        <f>IF($G26="","",VLOOKUP($G26,设置!B:D,2,FALSE))</f>
        <v>D003usf-zanglan-80</v>
      </c>
    </row>
    <row r="27" hidden="1" spans="1:10">
      <c r="A27">
        <v>15</v>
      </c>
      <c r="B27" t="s">
        <v>479</v>
      </c>
      <c r="C27">
        <v>65</v>
      </c>
      <c r="D27">
        <v>47</v>
      </c>
      <c r="F27" s="40">
        <f t="shared" si="0"/>
        <v>1</v>
      </c>
      <c r="G27" s="40" t="str">
        <f t="shared" si="1"/>
        <v>d03zang65</v>
      </c>
      <c r="H27" s="40" t="str">
        <f t="shared" si="2"/>
        <v/>
      </c>
      <c r="I27" s="40" t="str">
        <f>IF($G27="","",VLOOKUP($G27,设置!B:D,3,FALSE))</f>
        <v>D003藏蓝-65</v>
      </c>
      <c r="J27" s="40" t="str">
        <f>IF($G27="","",VLOOKUP($G27,设置!B:D,2,FALSE))</f>
        <v>D003usf-zanglan-65</v>
      </c>
    </row>
    <row r="28" hidden="1" spans="1:10">
      <c r="A28">
        <v>15</v>
      </c>
      <c r="B28" t="s">
        <v>477</v>
      </c>
      <c r="C28">
        <v>75</v>
      </c>
      <c r="D28">
        <v>6</v>
      </c>
      <c r="F28" s="40">
        <f t="shared" si="0"/>
        <v>1</v>
      </c>
      <c r="G28" s="40" t="str">
        <f t="shared" si="1"/>
        <v>d03hei75</v>
      </c>
      <c r="H28" s="40" t="str">
        <f t="shared" si="2"/>
        <v/>
      </c>
      <c r="I28" s="40" t="str">
        <f>IF($G28="","",VLOOKUP($G28,设置!B:D,3,FALSE))</f>
        <v>D003黑色-75</v>
      </c>
      <c r="J28" s="40" t="str">
        <f>IF($G28="","",VLOOKUP($G28,设置!B:D,2,FALSE))</f>
        <v>D003usf-heise-75</v>
      </c>
    </row>
    <row r="29" s="55" customFormat="1" spans="1:10">
      <c r="A29" s="55">
        <v>16</v>
      </c>
      <c r="B29" s="55" t="s">
        <v>477</v>
      </c>
      <c r="C29" s="55">
        <v>85</v>
      </c>
      <c r="D29" s="55">
        <v>60</v>
      </c>
      <c r="E29" s="55">
        <v>16.5</v>
      </c>
      <c r="F29" s="55">
        <f t="shared" si="0"/>
        <v>1</v>
      </c>
      <c r="G29" s="55" t="str">
        <f t="shared" si="1"/>
        <v>d03hei85</v>
      </c>
      <c r="H29" s="55">
        <f t="shared" si="2"/>
        <v>36.38</v>
      </c>
      <c r="I29" s="55" t="str">
        <f>IF($G29="","",VLOOKUP($G29,设置!B:D,3,FALSE))</f>
        <v>D003黑色-85</v>
      </c>
      <c r="J29" s="55" t="str">
        <f>IF($G29="","",VLOOKUP($G29,设置!B:D,2,FALSE))</f>
        <v>D003usf-heise-85</v>
      </c>
    </row>
    <row r="30" s="46" customFormat="1" spans="1:10">
      <c r="A30" s="46">
        <v>17</v>
      </c>
      <c r="B30" s="46" t="s">
        <v>477</v>
      </c>
      <c r="C30" s="46">
        <v>70</v>
      </c>
      <c r="D30" s="46">
        <v>90</v>
      </c>
      <c r="E30" s="46">
        <v>16.5</v>
      </c>
      <c r="F30" s="46">
        <f t="shared" si="0"/>
        <v>1</v>
      </c>
      <c r="G30" s="46" t="str">
        <f t="shared" si="1"/>
        <v>d03hei70</v>
      </c>
      <c r="H30" s="46">
        <f t="shared" si="2"/>
        <v>36.38</v>
      </c>
      <c r="I30" s="46" t="str">
        <f>IF($G30="","",VLOOKUP($G30,设置!B:D,3,FALSE))</f>
        <v>D003黑色-70</v>
      </c>
      <c r="J30" s="46" t="str">
        <f>IF($G30="","",VLOOKUP($G30,设置!B:D,2,FALSE))</f>
        <v>D003usf-heise-70</v>
      </c>
    </row>
    <row r="31" s="46" customFormat="1" spans="1:10">
      <c r="A31" s="46">
        <v>18</v>
      </c>
      <c r="B31" s="46" t="s">
        <v>477</v>
      </c>
      <c r="C31" s="46">
        <v>70</v>
      </c>
      <c r="D31" s="46">
        <v>90</v>
      </c>
      <c r="E31" s="46">
        <v>16.5</v>
      </c>
      <c r="F31" s="46">
        <f t="shared" si="0"/>
        <v>1</v>
      </c>
      <c r="G31" s="46" t="str">
        <f t="shared" si="1"/>
        <v>d03hei70</v>
      </c>
      <c r="H31" s="46">
        <f t="shared" si="2"/>
        <v>36.38</v>
      </c>
      <c r="I31" s="46" t="str">
        <f>IF($G31="","",VLOOKUP($G31,设置!B:D,3,FALSE))</f>
        <v>D003黑色-70</v>
      </c>
      <c r="J31" s="46" t="str">
        <f>IF($G31="","",VLOOKUP($G31,设置!B:D,2,FALSE))</f>
        <v>D003usf-heise-70</v>
      </c>
    </row>
    <row r="32" s="46" customFormat="1" spans="1:10">
      <c r="A32" s="46">
        <v>19</v>
      </c>
      <c r="B32" s="46" t="s">
        <v>477</v>
      </c>
      <c r="C32" s="46">
        <v>85</v>
      </c>
      <c r="D32" s="46">
        <v>26</v>
      </c>
      <c r="E32" s="46">
        <v>16.5</v>
      </c>
      <c r="F32" s="46">
        <f t="shared" si="0"/>
        <v>1</v>
      </c>
      <c r="G32" s="46" t="str">
        <f t="shared" si="1"/>
        <v>d03hei85</v>
      </c>
      <c r="H32" s="46">
        <f t="shared" si="2"/>
        <v>36.38</v>
      </c>
      <c r="I32" s="46" t="str">
        <f>IF($G32="","",VLOOKUP($G32,设置!B:D,3,FALSE))</f>
        <v>D003黑色-85</v>
      </c>
      <c r="J32" s="46" t="str">
        <f>IF($G32="","",VLOOKUP($G32,设置!B:D,2,FALSE))</f>
        <v>D003usf-heise-85</v>
      </c>
    </row>
    <row r="33" s="46" customFormat="1" spans="1:10">
      <c r="A33" s="46">
        <v>19</v>
      </c>
      <c r="B33" s="46" t="s">
        <v>477</v>
      </c>
      <c r="C33" s="46">
        <v>70</v>
      </c>
      <c r="D33" s="46">
        <v>24</v>
      </c>
      <c r="F33" s="46">
        <f t="shared" si="0"/>
        <v>1</v>
      </c>
      <c r="G33" s="46" t="str">
        <f t="shared" si="1"/>
        <v>d03hei70</v>
      </c>
      <c r="H33" s="46" t="str">
        <f t="shared" si="2"/>
        <v/>
      </c>
      <c r="I33" s="46" t="str">
        <f>IF($G33="","",VLOOKUP($G33,设置!B:D,3,FALSE))</f>
        <v>D003黑色-70</v>
      </c>
      <c r="J33" s="46" t="str">
        <f>IF($G33="","",VLOOKUP($G33,设置!B:D,2,FALSE))</f>
        <v>D003usf-heise-70</v>
      </c>
    </row>
    <row r="34" s="46" customFormat="1" spans="1:10">
      <c r="A34" s="46">
        <v>19</v>
      </c>
      <c r="B34" s="46" t="s">
        <v>478</v>
      </c>
      <c r="C34" s="46">
        <v>85</v>
      </c>
      <c r="D34" s="46">
        <v>17</v>
      </c>
      <c r="F34" s="46">
        <f t="shared" si="0"/>
        <v>1</v>
      </c>
      <c r="G34" s="46" t="str">
        <f t="shared" si="1"/>
        <v>d03fen85</v>
      </c>
      <c r="H34" s="46" t="str">
        <f t="shared" si="2"/>
        <v/>
      </c>
      <c r="I34" s="46" t="str">
        <f>IF($G34="","",VLOOKUP($G34,设置!B:D,3,FALSE))</f>
        <v>D003粉色-85</v>
      </c>
      <c r="J34" s="46" t="str">
        <f>IF($G34="","",VLOOKUP($G34,设置!B:D,2,FALSE))</f>
        <v>D003usf-fense-85</v>
      </c>
    </row>
    <row r="35" hidden="1" spans="1:10">
      <c r="A35">
        <v>20</v>
      </c>
      <c r="B35" t="s">
        <v>480</v>
      </c>
      <c r="C35">
        <v>85</v>
      </c>
      <c r="D35">
        <v>52</v>
      </c>
      <c r="E35">
        <v>16.3</v>
      </c>
      <c r="F35" s="40">
        <f t="shared" si="0"/>
        <v>1</v>
      </c>
      <c r="G35" s="40" t="str">
        <f t="shared" si="1"/>
        <v>d03hui85</v>
      </c>
      <c r="H35" s="40">
        <f t="shared" si="2"/>
        <v>35.93</v>
      </c>
      <c r="I35" s="40" t="str">
        <f>IF($G35="","",VLOOKUP($G35,设置!B:D,3,FALSE))</f>
        <v>D003灰色-85</v>
      </c>
      <c r="J35" s="40" t="str">
        <f>IF($G35="","",VLOOKUP($G35,设置!B:D,2,FALSE))</f>
        <v>D003usf-huise-85</v>
      </c>
    </row>
    <row r="36" hidden="1" spans="1:10">
      <c r="A36">
        <v>20</v>
      </c>
      <c r="B36" t="s">
        <v>478</v>
      </c>
      <c r="C36">
        <v>85</v>
      </c>
      <c r="D36">
        <v>10</v>
      </c>
      <c r="F36" s="40">
        <f t="shared" si="0"/>
        <v>1</v>
      </c>
      <c r="G36" s="40" t="str">
        <f t="shared" si="1"/>
        <v>d03fen85</v>
      </c>
      <c r="H36" s="40" t="str">
        <f t="shared" si="2"/>
        <v/>
      </c>
      <c r="I36" s="40" t="str">
        <f>IF($G36="","",VLOOKUP($G36,设置!B:D,3,FALSE))</f>
        <v>D003粉色-85</v>
      </c>
      <c r="J36" s="40" t="str">
        <f>IF($G36="","",VLOOKUP($G36,设置!B:D,2,FALSE))</f>
        <v>D003usf-fense-85</v>
      </c>
    </row>
    <row r="37" s="46" customFormat="1" spans="1:10">
      <c r="A37" s="46">
        <v>21</v>
      </c>
      <c r="B37" s="46" t="s">
        <v>477</v>
      </c>
      <c r="C37" s="46">
        <v>75</v>
      </c>
      <c r="D37" s="46">
        <v>80</v>
      </c>
      <c r="E37" s="46">
        <v>16.5</v>
      </c>
      <c r="F37" s="46">
        <f t="shared" si="0"/>
        <v>1</v>
      </c>
      <c r="G37" s="46" t="str">
        <f t="shared" si="1"/>
        <v>d03hei75</v>
      </c>
      <c r="H37" s="46">
        <f t="shared" si="2"/>
        <v>36.38</v>
      </c>
      <c r="I37" s="46" t="str">
        <f>IF($G37="","",VLOOKUP($G37,设置!B:D,3,FALSE))</f>
        <v>D003黑色-75</v>
      </c>
      <c r="J37" s="46" t="str">
        <f>IF($G37="","",VLOOKUP($G37,设置!B:D,2,FALSE))</f>
        <v>D003usf-heise-75</v>
      </c>
    </row>
    <row r="38" s="46" customFormat="1" spans="1:10">
      <c r="A38" s="46">
        <v>22</v>
      </c>
      <c r="B38" s="46" t="s">
        <v>477</v>
      </c>
      <c r="C38" s="46">
        <v>65</v>
      </c>
      <c r="D38" s="46">
        <v>88</v>
      </c>
      <c r="E38" s="46">
        <v>16.7</v>
      </c>
      <c r="F38" s="46">
        <f t="shared" si="0"/>
        <v>1</v>
      </c>
      <c r="G38" s="46" t="str">
        <f t="shared" si="1"/>
        <v>d03hei65</v>
      </c>
      <c r="H38" s="46">
        <f t="shared" si="2"/>
        <v>36.82</v>
      </c>
      <c r="I38" s="46" t="str">
        <f>IF($G38="","",VLOOKUP($G38,设置!B:D,3,FALSE))</f>
        <v>D003黑色-65</v>
      </c>
      <c r="J38" s="46" t="str">
        <f>IF($G38="","",VLOOKUP($G38,设置!B:D,2,FALSE))</f>
        <v>D003usf-heise-65</v>
      </c>
    </row>
    <row r="39" s="46" customFormat="1" spans="1:10">
      <c r="A39" s="46">
        <v>22</v>
      </c>
      <c r="B39" s="46" t="s">
        <v>477</v>
      </c>
      <c r="C39" s="46">
        <v>75</v>
      </c>
      <c r="D39" s="46">
        <v>10</v>
      </c>
      <c r="F39" s="46">
        <f t="shared" si="0"/>
        <v>1</v>
      </c>
      <c r="G39" s="46" t="str">
        <f t="shared" si="1"/>
        <v>d03hei75</v>
      </c>
      <c r="H39" s="46" t="str">
        <f t="shared" si="2"/>
        <v/>
      </c>
      <c r="I39" s="46" t="str">
        <f>IF($G39="","",VLOOKUP($G39,设置!B:D,3,FALSE))</f>
        <v>D003黑色-75</v>
      </c>
      <c r="J39" s="46" t="str">
        <f>IF($G39="","",VLOOKUP($G39,设置!B:D,2,FALSE))</f>
        <v>D003usf-heise-75</v>
      </c>
    </row>
    <row r="40" s="46" customFormat="1" spans="1:10">
      <c r="A40" s="46">
        <v>23</v>
      </c>
      <c r="B40" s="46" t="s">
        <v>478</v>
      </c>
      <c r="C40" s="46">
        <v>80</v>
      </c>
      <c r="D40" s="46">
        <v>10</v>
      </c>
      <c r="E40" s="46">
        <v>16.5</v>
      </c>
      <c r="F40" s="46">
        <f t="shared" si="0"/>
        <v>1</v>
      </c>
      <c r="G40" s="46" t="str">
        <f t="shared" si="1"/>
        <v>d03fen80</v>
      </c>
      <c r="H40" s="46">
        <f t="shared" si="2"/>
        <v>36.38</v>
      </c>
      <c r="I40" s="46" t="str">
        <f>IF($G40="","",VLOOKUP($G40,设置!B:D,3,FALSE))</f>
        <v>D003粉色-80</v>
      </c>
      <c r="J40" s="46" t="str">
        <f>IF($G40="","",VLOOKUP($G40,设置!B:D,2,FALSE))</f>
        <v>D003usf-fense-80</v>
      </c>
    </row>
    <row r="41" s="46" customFormat="1" spans="1:10">
      <c r="A41" s="46">
        <v>23</v>
      </c>
      <c r="B41" s="46" t="s">
        <v>480</v>
      </c>
      <c r="C41" s="46">
        <v>80</v>
      </c>
      <c r="D41" s="46">
        <v>52</v>
      </c>
      <c r="F41" s="46">
        <f t="shared" si="0"/>
        <v>1</v>
      </c>
      <c r="G41" s="46" t="str">
        <f t="shared" si="1"/>
        <v>d03hui80</v>
      </c>
      <c r="H41" s="46" t="str">
        <f t="shared" si="2"/>
        <v/>
      </c>
      <c r="I41" s="46" t="str">
        <f>IF($G41="","",VLOOKUP($G41,设置!B:D,3,FALSE))</f>
        <v>D003灰色-80</v>
      </c>
      <c r="J41" s="46" t="str">
        <f>IF($G41="","",VLOOKUP($G41,设置!B:D,2,FALSE))</f>
        <v>D003usf-huise-80</v>
      </c>
    </row>
    <row r="42" s="46" customFormat="1" spans="1:10">
      <c r="A42" s="46">
        <v>23</v>
      </c>
      <c r="B42" s="46" t="s">
        <v>477</v>
      </c>
      <c r="C42" s="46">
        <v>75</v>
      </c>
      <c r="D42" s="46">
        <v>6</v>
      </c>
      <c r="F42" s="46">
        <f t="shared" si="0"/>
        <v>1</v>
      </c>
      <c r="G42" s="46" t="str">
        <f t="shared" si="1"/>
        <v>d03hei75</v>
      </c>
      <c r="H42" s="46" t="str">
        <f t="shared" si="2"/>
        <v/>
      </c>
      <c r="I42" s="46" t="str">
        <f>IF($G42="","",VLOOKUP($G42,设置!B:D,3,FALSE))</f>
        <v>D003黑色-75</v>
      </c>
      <c r="J42" s="46" t="str">
        <f>IF($G42="","",VLOOKUP($G42,设置!B:D,2,FALSE))</f>
        <v>D003usf-heise-75</v>
      </c>
    </row>
    <row r="43" hidden="1" spans="1:10">
      <c r="A43">
        <v>24</v>
      </c>
      <c r="B43" t="s">
        <v>478</v>
      </c>
      <c r="C43">
        <v>85</v>
      </c>
      <c r="D43">
        <v>24</v>
      </c>
      <c r="E43">
        <v>16.6</v>
      </c>
      <c r="F43" s="40">
        <f t="shared" si="0"/>
        <v>1</v>
      </c>
      <c r="G43" s="40" t="str">
        <f t="shared" si="1"/>
        <v>d03fen85</v>
      </c>
      <c r="H43" s="40">
        <f t="shared" si="2"/>
        <v>36.6</v>
      </c>
      <c r="I43" s="40" t="str">
        <f>IF($G43="","",VLOOKUP($G43,设置!B:D,3,FALSE))</f>
        <v>D003粉色-85</v>
      </c>
      <c r="J43" s="40" t="str">
        <f>IF($G43="","",VLOOKUP($G43,设置!B:D,2,FALSE))</f>
        <v>D003usf-fense-85</v>
      </c>
    </row>
    <row r="44" hidden="1" spans="1:10">
      <c r="A44">
        <v>24</v>
      </c>
      <c r="B44" t="s">
        <v>478</v>
      </c>
      <c r="C44">
        <v>80</v>
      </c>
      <c r="D44">
        <v>41</v>
      </c>
      <c r="F44" s="40">
        <f t="shared" si="0"/>
        <v>1</v>
      </c>
      <c r="G44" s="40" t="str">
        <f t="shared" si="1"/>
        <v>d03fen80</v>
      </c>
      <c r="H44" s="40" t="str">
        <f t="shared" si="2"/>
        <v/>
      </c>
      <c r="I44" s="40" t="str">
        <f>IF($G44="","",VLOOKUP($G44,设置!B:D,3,FALSE))</f>
        <v>D003粉色-80</v>
      </c>
      <c r="J44" s="40" t="str">
        <f>IF($G44="","",VLOOKUP($G44,设置!B:D,2,FALSE))</f>
        <v>D003usf-fense-80</v>
      </c>
    </row>
    <row r="45" hidden="1" spans="1:10">
      <c r="A45">
        <v>25</v>
      </c>
      <c r="B45" t="s">
        <v>479</v>
      </c>
      <c r="C45">
        <v>70</v>
      </c>
      <c r="D45">
        <v>90</v>
      </c>
      <c r="E45">
        <v>16.9</v>
      </c>
      <c r="F45" s="40">
        <f t="shared" si="0"/>
        <v>1</v>
      </c>
      <c r="G45" s="40" t="str">
        <f t="shared" si="1"/>
        <v>d03zang70</v>
      </c>
      <c r="H45" s="40">
        <f t="shared" si="2"/>
        <v>37.26</v>
      </c>
      <c r="I45" s="40" t="str">
        <f>IF($G45="","",VLOOKUP($G45,设置!B:D,3,FALSE))</f>
        <v>D003藏蓝-70</v>
      </c>
      <c r="J45" s="40" t="str">
        <f>IF($G45="","",VLOOKUP($G45,设置!B:D,2,FALSE))</f>
        <v>D003usf-zanglan-70</v>
      </c>
    </row>
    <row r="46" hidden="1" spans="1:10">
      <c r="A46">
        <v>26</v>
      </c>
      <c r="B46" t="s">
        <v>479</v>
      </c>
      <c r="C46">
        <v>75</v>
      </c>
      <c r="D46">
        <v>75</v>
      </c>
      <c r="E46">
        <v>16.6</v>
      </c>
      <c r="F46" s="40">
        <f t="shared" si="0"/>
        <v>1</v>
      </c>
      <c r="G46" s="40" t="str">
        <f t="shared" si="1"/>
        <v>d03zang75</v>
      </c>
      <c r="H46" s="40">
        <f t="shared" si="2"/>
        <v>36.6</v>
      </c>
      <c r="I46" s="40" t="str">
        <f>IF($G46="","",VLOOKUP($G46,设置!B:D,3,FALSE))</f>
        <v>D003藏蓝-75</v>
      </c>
      <c r="J46" s="40" t="str">
        <f>IF($G46="","",VLOOKUP($G46,设置!B:D,2,FALSE))</f>
        <v>D003usf-zanglan-75</v>
      </c>
    </row>
    <row r="47" hidden="1" spans="1:10">
      <c r="A47">
        <v>26</v>
      </c>
      <c r="B47" t="s">
        <v>477</v>
      </c>
      <c r="C47">
        <v>75</v>
      </c>
      <c r="D47">
        <v>2</v>
      </c>
      <c r="F47" s="40">
        <f t="shared" si="0"/>
        <v>1</v>
      </c>
      <c r="G47" s="40" t="str">
        <f t="shared" si="1"/>
        <v>d03hei75</v>
      </c>
      <c r="H47" s="40" t="str">
        <f t="shared" si="2"/>
        <v/>
      </c>
      <c r="I47" s="40" t="str">
        <f>IF($G47="","",VLOOKUP($G47,设置!B:D,3,FALSE))</f>
        <v>D003黑色-75</v>
      </c>
      <c r="J47" s="40" t="str">
        <f>IF($G47="","",VLOOKUP($G47,设置!B:D,2,FALSE))</f>
        <v>D003usf-heise-75</v>
      </c>
    </row>
    <row r="48" s="54" customFormat="1" hidden="1" spans="1:10">
      <c r="A48" s="54">
        <v>27</v>
      </c>
      <c r="B48" s="54" t="s">
        <v>479</v>
      </c>
      <c r="C48" s="54">
        <v>75</v>
      </c>
      <c r="D48" s="54">
        <v>77</v>
      </c>
      <c r="E48" s="54">
        <v>16.5</v>
      </c>
      <c r="F48" s="54">
        <f t="shared" si="0"/>
        <v>1</v>
      </c>
      <c r="G48" s="54" t="str">
        <f t="shared" si="1"/>
        <v>d03zang75</v>
      </c>
      <c r="H48" s="54">
        <f t="shared" si="2"/>
        <v>36.38</v>
      </c>
      <c r="I48" s="54" t="str">
        <f>IF($G48="","",VLOOKUP($G48,设置!B:D,3,FALSE))</f>
        <v>D003藏蓝-75</v>
      </c>
      <c r="J48" s="54" t="str">
        <f>IF($G48="","",VLOOKUP($G48,设置!B:D,2,FALSE))</f>
        <v>D003usf-zanglan-75</v>
      </c>
    </row>
    <row r="49" hidden="1" spans="1:10">
      <c r="A49">
        <v>28</v>
      </c>
      <c r="B49" t="s">
        <v>479</v>
      </c>
      <c r="C49">
        <v>80</v>
      </c>
      <c r="D49">
        <v>70</v>
      </c>
      <c r="E49">
        <v>16.3</v>
      </c>
      <c r="F49" s="40">
        <f t="shared" si="0"/>
        <v>1</v>
      </c>
      <c r="G49" s="40" t="str">
        <f t="shared" si="1"/>
        <v>d03zang80</v>
      </c>
      <c r="H49" s="40">
        <f t="shared" si="2"/>
        <v>35.93</v>
      </c>
      <c r="I49" s="40" t="str">
        <f>IF($G49="","",VLOOKUP($G49,设置!B:D,3,FALSE))</f>
        <v>D003藏蓝-80</v>
      </c>
      <c r="J49" s="40" t="str">
        <f>IF($G49="","",VLOOKUP($G49,设置!B:D,2,FALSE))</f>
        <v>D003usf-zanglan-80</v>
      </c>
    </row>
    <row r="50" hidden="1" spans="1:10">
      <c r="A50">
        <v>29</v>
      </c>
      <c r="B50" t="s">
        <v>479</v>
      </c>
      <c r="C50">
        <v>70</v>
      </c>
      <c r="D50">
        <v>61</v>
      </c>
      <c r="E50">
        <v>16.5</v>
      </c>
      <c r="F50" s="40">
        <f t="shared" si="0"/>
        <v>1</v>
      </c>
      <c r="G50" s="40" t="str">
        <f t="shared" si="1"/>
        <v>d03zang70</v>
      </c>
      <c r="H50" s="40">
        <f t="shared" si="2"/>
        <v>36.38</v>
      </c>
      <c r="I50" s="40" t="str">
        <f>IF($G50="","",VLOOKUP($G50,设置!B:D,3,FALSE))</f>
        <v>D003藏蓝-70</v>
      </c>
      <c r="J50" s="40" t="str">
        <f>IF($G50="","",VLOOKUP($G50,设置!B:D,2,FALSE))</f>
        <v>D003usf-zanglan-70</v>
      </c>
    </row>
    <row r="51" hidden="1" spans="1:10">
      <c r="A51">
        <v>29</v>
      </c>
      <c r="B51" t="s">
        <v>479</v>
      </c>
      <c r="C51">
        <v>65</v>
      </c>
      <c r="D51">
        <v>30</v>
      </c>
      <c r="F51" s="40">
        <f t="shared" si="0"/>
        <v>1</v>
      </c>
      <c r="G51" s="40" t="str">
        <f t="shared" si="1"/>
        <v>d03zang65</v>
      </c>
      <c r="H51" s="40" t="str">
        <f t="shared" si="2"/>
        <v/>
      </c>
      <c r="I51" s="40" t="str">
        <f>IF($G51="","",VLOOKUP($G51,设置!B:D,3,FALSE))</f>
        <v>D003藏蓝-65</v>
      </c>
      <c r="J51" s="40" t="str">
        <f>IF($G51="","",VLOOKUP($G51,设置!B:D,2,FALSE))</f>
        <v>D003usf-zanglan-65</v>
      </c>
    </row>
    <row r="52" s="46" customFormat="1" spans="1:10">
      <c r="A52" s="46">
        <v>30</v>
      </c>
      <c r="B52" s="46" t="s">
        <v>477</v>
      </c>
      <c r="C52" s="46">
        <v>80</v>
      </c>
      <c r="D52" s="46">
        <v>77</v>
      </c>
      <c r="E52" s="46">
        <v>16.7</v>
      </c>
      <c r="F52" s="46">
        <f t="shared" si="0"/>
        <v>1</v>
      </c>
      <c r="G52" s="46" t="str">
        <f t="shared" si="1"/>
        <v>d03hei80</v>
      </c>
      <c r="H52" s="46">
        <f t="shared" si="2"/>
        <v>36.82</v>
      </c>
      <c r="I52" s="46" t="str">
        <f>IF($G52="","",VLOOKUP($G52,设置!B:D,3,FALSE))</f>
        <v>D003黑色-80</v>
      </c>
      <c r="J52" s="46" t="str">
        <f>IF($G52="","",VLOOKUP($G52,设置!B:D,2,FALSE))</f>
        <v>D003usf-heise-80</v>
      </c>
    </row>
    <row r="53" hidden="1" spans="1:10">
      <c r="A53">
        <v>31</v>
      </c>
      <c r="B53" t="s">
        <v>479</v>
      </c>
      <c r="C53">
        <v>85</v>
      </c>
      <c r="D53">
        <v>60</v>
      </c>
      <c r="E53">
        <v>17.2</v>
      </c>
      <c r="F53" s="40">
        <f t="shared" si="0"/>
        <v>1</v>
      </c>
      <c r="G53" s="40" t="str">
        <f t="shared" si="1"/>
        <v>d03zang85</v>
      </c>
      <c r="H53" s="40">
        <f t="shared" si="2"/>
        <v>37.92</v>
      </c>
      <c r="I53" s="40" t="str">
        <f>IF($G53="","",VLOOKUP($G53,设置!B:D,3,FALSE))</f>
        <v>D003藏蓝-85</v>
      </c>
      <c r="J53" s="40" t="str">
        <f>IF($G53="","",VLOOKUP($G53,设置!B:D,2,FALSE))</f>
        <v>D003usf-zanglan-85</v>
      </c>
    </row>
    <row r="54" hidden="1" spans="1:10">
      <c r="A54">
        <v>32</v>
      </c>
      <c r="B54" t="s">
        <v>478</v>
      </c>
      <c r="C54">
        <v>75</v>
      </c>
      <c r="D54">
        <v>80</v>
      </c>
      <c r="E54">
        <v>17.1</v>
      </c>
      <c r="F54" s="40">
        <f t="shared" si="0"/>
        <v>1</v>
      </c>
      <c r="G54" s="40" t="str">
        <f t="shared" si="1"/>
        <v>d03fen75</v>
      </c>
      <c r="H54" s="40">
        <f t="shared" si="2"/>
        <v>37.7</v>
      </c>
      <c r="I54" s="40" t="str">
        <f>IF($G54="","",VLOOKUP($G54,设置!B:D,3,FALSE))</f>
        <v>D003粉色-75</v>
      </c>
      <c r="J54" s="40" t="str">
        <f>IF($G54="","",VLOOKUP($G54,设置!B:D,2,FALSE))</f>
        <v>D003usf-fense-75</v>
      </c>
    </row>
    <row r="55" s="46" customFormat="1" spans="1:10">
      <c r="A55" s="46">
        <v>33</v>
      </c>
      <c r="B55" s="46" t="s">
        <v>477</v>
      </c>
      <c r="C55" s="46">
        <v>80</v>
      </c>
      <c r="D55" s="46">
        <v>70</v>
      </c>
      <c r="E55" s="46">
        <v>17.4</v>
      </c>
      <c r="F55" s="46">
        <f t="shared" si="0"/>
        <v>1</v>
      </c>
      <c r="G55" s="46" t="str">
        <f t="shared" si="1"/>
        <v>d03hei80</v>
      </c>
      <c r="H55" s="46">
        <f t="shared" si="2"/>
        <v>38.36</v>
      </c>
      <c r="I55" s="46" t="str">
        <f>IF($G55="","",VLOOKUP($G55,设置!B:D,3,FALSE))</f>
        <v>D003黑色-80</v>
      </c>
      <c r="J55" s="46" t="str">
        <f>IF($G55="","",VLOOKUP($G55,设置!B:D,2,FALSE))</f>
        <v>D003usf-heise-80</v>
      </c>
    </row>
    <row r="56" hidden="1" spans="6:10">
      <c r="F56" s="40" t="str">
        <f t="shared" si="0"/>
        <v/>
      </c>
      <c r="G56" s="40" t="str">
        <f t="shared" si="1"/>
        <v/>
      </c>
      <c r="H56" s="40" t="str">
        <f t="shared" si="2"/>
        <v/>
      </c>
      <c r="I56" s="40" t="str">
        <f>IF($G56="","",VLOOKUP($G56,设置!B:D,3,FALSE))</f>
        <v/>
      </c>
      <c r="J56" s="40" t="str">
        <f>IF($G56="","",VLOOKUP($G56,设置!B:D,2,FALSE))</f>
        <v/>
      </c>
    </row>
    <row r="57" hidden="1" spans="6:10">
      <c r="F57" s="40" t="str">
        <f t="shared" si="0"/>
        <v/>
      </c>
      <c r="G57" s="40" t="str">
        <f t="shared" si="1"/>
        <v/>
      </c>
      <c r="H57" s="40" t="str">
        <f t="shared" si="2"/>
        <v/>
      </c>
      <c r="I57" s="40" t="str">
        <f>IF($G57="","",VLOOKUP($G57,设置!B:D,3,FALSE))</f>
        <v/>
      </c>
      <c r="J57" s="40" t="str">
        <f>IF($G57="","",VLOOKUP($G57,设置!B:D,2,FALSE))</f>
        <v/>
      </c>
    </row>
    <row r="58" hidden="1" spans="6:10">
      <c r="F58" s="40" t="str">
        <f t="shared" si="0"/>
        <v/>
      </c>
      <c r="G58" s="40" t="str">
        <f t="shared" si="1"/>
        <v/>
      </c>
      <c r="H58" s="40" t="str">
        <f t="shared" si="2"/>
        <v/>
      </c>
      <c r="I58" s="40" t="str">
        <f>IF($G58="","",VLOOKUP($G58,设置!B:D,3,FALSE))</f>
        <v/>
      </c>
      <c r="J58" s="40" t="str">
        <f>IF($G58="","",VLOOKUP($G58,设置!B:D,2,FALSE))</f>
        <v/>
      </c>
    </row>
    <row r="59" hidden="1" spans="6:10">
      <c r="F59" s="40" t="str">
        <f t="shared" si="0"/>
        <v/>
      </c>
      <c r="G59" s="40" t="str">
        <f t="shared" si="1"/>
        <v/>
      </c>
      <c r="H59" s="40" t="str">
        <f t="shared" si="2"/>
        <v/>
      </c>
      <c r="I59" s="40" t="str">
        <f>IF($G59="","",VLOOKUP($G59,设置!B:D,3,FALSE))</f>
        <v/>
      </c>
      <c r="J59" s="40" t="str">
        <f>IF($G59="","",VLOOKUP($G59,设置!B:D,2,FALSE))</f>
        <v/>
      </c>
    </row>
    <row r="60" hidden="1" spans="6:10">
      <c r="F60" s="40" t="str">
        <f t="shared" si="0"/>
        <v/>
      </c>
      <c r="G60" s="40" t="str">
        <f t="shared" si="1"/>
        <v/>
      </c>
      <c r="H60" s="40" t="str">
        <f t="shared" si="2"/>
        <v/>
      </c>
      <c r="I60" s="40" t="str">
        <f>IF($G60="","",VLOOKUP($G60,设置!B:D,3,FALSE))</f>
        <v/>
      </c>
      <c r="J60" s="40" t="str">
        <f>IF($G60="","",VLOOKUP($G60,设置!B:D,2,FALSE))</f>
        <v/>
      </c>
    </row>
    <row r="61" hidden="1" spans="6:10">
      <c r="F61" s="40" t="str">
        <f t="shared" si="0"/>
        <v/>
      </c>
      <c r="G61" s="40" t="str">
        <f t="shared" si="1"/>
        <v/>
      </c>
      <c r="H61" s="40" t="str">
        <f t="shared" si="2"/>
        <v/>
      </c>
      <c r="I61" s="40" t="str">
        <f>IF($G61="","",VLOOKUP($G61,设置!B:D,3,FALSE))</f>
        <v/>
      </c>
      <c r="J61" s="40" t="str">
        <f>IF($G61="","",VLOOKUP($G61,设置!B:D,2,FALSE))</f>
        <v/>
      </c>
    </row>
    <row r="62" hidden="1" spans="6:10">
      <c r="F62" s="40" t="str">
        <f t="shared" si="0"/>
        <v/>
      </c>
      <c r="G62" s="40" t="str">
        <f t="shared" si="1"/>
        <v/>
      </c>
      <c r="H62" s="40" t="str">
        <f t="shared" si="2"/>
        <v/>
      </c>
      <c r="I62" s="40" t="str">
        <f>IF($G62="","",VLOOKUP($G62,设置!B:D,3,FALSE))</f>
        <v/>
      </c>
      <c r="J62" s="40" t="str">
        <f>IF($G62="","",VLOOKUP($G62,设置!B:D,2,FALSE))</f>
        <v/>
      </c>
    </row>
    <row r="63" hidden="1" spans="6:10">
      <c r="F63" s="40" t="str">
        <f t="shared" si="0"/>
        <v/>
      </c>
      <c r="G63" s="40" t="str">
        <f t="shared" si="1"/>
        <v/>
      </c>
      <c r="H63" s="40" t="str">
        <f t="shared" si="2"/>
        <v/>
      </c>
      <c r="I63" s="40" t="str">
        <f>IF($G63="","",VLOOKUP($G63,设置!B:D,3,FALSE))</f>
        <v/>
      </c>
      <c r="J63" s="40" t="str">
        <f>IF($G63="","",VLOOKUP($G63,设置!B:D,2,FALSE))</f>
        <v/>
      </c>
    </row>
    <row r="64" hidden="1" spans="6:10">
      <c r="F64" s="40" t="str">
        <f t="shared" si="0"/>
        <v/>
      </c>
      <c r="G64" s="40" t="str">
        <f t="shared" si="1"/>
        <v/>
      </c>
      <c r="H64" s="40" t="str">
        <f t="shared" si="2"/>
        <v/>
      </c>
      <c r="I64" s="40" t="str">
        <f>IF($G64="","",VLOOKUP($G64,设置!B:D,3,FALSE))</f>
        <v/>
      </c>
      <c r="J64" s="40" t="str">
        <f>IF($G64="","",VLOOKUP($G64,设置!B:D,2,FALSE))</f>
        <v/>
      </c>
    </row>
    <row r="65" hidden="1" spans="6:10">
      <c r="F65" s="40" t="str">
        <f t="shared" si="0"/>
        <v/>
      </c>
      <c r="G65" s="40" t="str">
        <f t="shared" si="1"/>
        <v/>
      </c>
      <c r="H65" s="40" t="str">
        <f t="shared" si="2"/>
        <v/>
      </c>
      <c r="I65" s="40" t="str">
        <f>IF($G65="","",VLOOKUP($G65,设置!B:D,3,FALSE))</f>
        <v/>
      </c>
      <c r="J65" s="40" t="str">
        <f>IF($G65="","",VLOOKUP($G65,设置!B:D,2,FALSE))</f>
        <v/>
      </c>
    </row>
    <row r="66" hidden="1" spans="6:10">
      <c r="F66" s="40" t="str">
        <f t="shared" ref="F66:F129" si="3">IF(A66="","",1)</f>
        <v/>
      </c>
      <c r="G66" s="40" t="str">
        <f t="shared" ref="G66:G129" si="4">IF(AND(B66&lt;&gt;"",C66&lt;&gt;""),B66&amp;C66,"")</f>
        <v/>
      </c>
      <c r="H66" s="40" t="str">
        <f t="shared" ref="H66:H129" si="5">IF(E66="","",ROUND(E66*2.2046,2))</f>
        <v/>
      </c>
      <c r="I66" s="40" t="str">
        <f>IF($G66="","",VLOOKUP($G66,设置!B:D,3,FALSE))</f>
        <v/>
      </c>
      <c r="J66" s="40" t="str">
        <f>IF($G66="","",VLOOKUP($G66,设置!B:D,2,FALSE))</f>
        <v/>
      </c>
    </row>
    <row r="67" hidden="1" spans="6:10">
      <c r="F67" s="40" t="str">
        <f t="shared" si="3"/>
        <v/>
      </c>
      <c r="G67" s="40" t="str">
        <f t="shared" si="4"/>
        <v/>
      </c>
      <c r="H67" s="40" t="str">
        <f t="shared" si="5"/>
        <v/>
      </c>
      <c r="I67" s="40" t="str">
        <f>IF($G67="","",VLOOKUP($G67,设置!B:D,3,FALSE))</f>
        <v/>
      </c>
      <c r="J67" s="40" t="str">
        <f>IF($G67="","",VLOOKUP($G67,设置!B:D,2,FALSE))</f>
        <v/>
      </c>
    </row>
    <row r="68" hidden="1" spans="6:10">
      <c r="F68" s="40" t="str">
        <f t="shared" si="3"/>
        <v/>
      </c>
      <c r="G68" s="40" t="str">
        <f t="shared" si="4"/>
        <v/>
      </c>
      <c r="H68" s="40" t="str">
        <f t="shared" si="5"/>
        <v/>
      </c>
      <c r="I68" s="40" t="str">
        <f>IF($G68="","",VLOOKUP($G68,设置!B:D,3,FALSE))</f>
        <v/>
      </c>
      <c r="J68" s="40" t="str">
        <f>IF($G68="","",VLOOKUP($G68,设置!B:D,2,FALSE))</f>
        <v/>
      </c>
    </row>
    <row r="69" hidden="1" spans="6:10">
      <c r="F69" s="40" t="str">
        <f t="shared" si="3"/>
        <v/>
      </c>
      <c r="G69" s="40" t="str">
        <f t="shared" si="4"/>
        <v/>
      </c>
      <c r="H69" s="40" t="str">
        <f t="shared" si="5"/>
        <v/>
      </c>
      <c r="I69" s="40" t="str">
        <f>IF($G69="","",VLOOKUP($G69,设置!B:D,3,FALSE))</f>
        <v/>
      </c>
      <c r="J69" s="40" t="str">
        <f>IF($G69="","",VLOOKUP($G69,设置!B:D,2,FALSE))</f>
        <v/>
      </c>
    </row>
    <row r="70" hidden="1" spans="6:10">
      <c r="F70" s="40" t="str">
        <f t="shared" si="3"/>
        <v/>
      </c>
      <c r="G70" s="40" t="str">
        <f t="shared" si="4"/>
        <v/>
      </c>
      <c r="H70" s="40" t="str">
        <f t="shared" si="5"/>
        <v/>
      </c>
      <c r="I70" s="40" t="str">
        <f>IF($G70="","",VLOOKUP($G70,设置!B:D,3,FALSE))</f>
        <v/>
      </c>
      <c r="J70" s="40" t="str">
        <f>IF($G70="","",VLOOKUP($G70,设置!B:D,2,FALSE))</f>
        <v/>
      </c>
    </row>
    <row r="71" hidden="1" spans="6:10">
      <c r="F71" s="40" t="str">
        <f t="shared" si="3"/>
        <v/>
      </c>
      <c r="G71" s="40" t="str">
        <f t="shared" si="4"/>
        <v/>
      </c>
      <c r="H71" s="40" t="str">
        <f t="shared" si="5"/>
        <v/>
      </c>
      <c r="I71" s="40" t="str">
        <f>IF($G71="","",VLOOKUP($G71,设置!B:D,3,FALSE))</f>
        <v/>
      </c>
      <c r="J71" s="40" t="str">
        <f>IF($G71="","",VLOOKUP($G71,设置!B:D,2,FALSE))</f>
        <v/>
      </c>
    </row>
    <row r="72" hidden="1" spans="6:10">
      <c r="F72" s="40" t="str">
        <f t="shared" si="3"/>
        <v/>
      </c>
      <c r="G72" s="40" t="str">
        <f t="shared" si="4"/>
        <v/>
      </c>
      <c r="H72" s="40" t="str">
        <f t="shared" si="5"/>
        <v/>
      </c>
      <c r="I72" s="40" t="str">
        <f>IF($G72="","",VLOOKUP($G72,设置!B:D,3,FALSE))</f>
        <v/>
      </c>
      <c r="J72" s="40" t="str">
        <f>IF($G72="","",VLOOKUP($G72,设置!B:D,2,FALSE))</f>
        <v/>
      </c>
    </row>
    <row r="73" hidden="1" spans="6:10">
      <c r="F73" s="40" t="str">
        <f t="shared" si="3"/>
        <v/>
      </c>
      <c r="G73" s="40" t="str">
        <f t="shared" si="4"/>
        <v/>
      </c>
      <c r="H73" s="40" t="str">
        <f t="shared" si="5"/>
        <v/>
      </c>
      <c r="I73" s="40" t="str">
        <f>IF($G73="","",VLOOKUP($G73,设置!B:D,3,FALSE))</f>
        <v/>
      </c>
      <c r="J73" s="40" t="str">
        <f>IF($G73="","",VLOOKUP($G73,设置!B:D,2,FALSE))</f>
        <v/>
      </c>
    </row>
    <row r="74" hidden="1" spans="6:10">
      <c r="F74" s="40" t="str">
        <f t="shared" si="3"/>
        <v/>
      </c>
      <c r="G74" s="40" t="str">
        <f t="shared" si="4"/>
        <v/>
      </c>
      <c r="H74" s="40" t="str">
        <f t="shared" si="5"/>
        <v/>
      </c>
      <c r="I74" s="40" t="str">
        <f>IF($G74="","",VLOOKUP($G74,设置!B:D,3,FALSE))</f>
        <v/>
      </c>
      <c r="J74" s="40" t="str">
        <f>IF($G74="","",VLOOKUP($G74,设置!B:D,2,FALSE))</f>
        <v/>
      </c>
    </row>
    <row r="75" hidden="1" spans="6:10">
      <c r="F75" s="40" t="str">
        <f t="shared" si="3"/>
        <v/>
      </c>
      <c r="G75" s="40" t="str">
        <f t="shared" si="4"/>
        <v/>
      </c>
      <c r="H75" s="40" t="str">
        <f t="shared" si="5"/>
        <v/>
      </c>
      <c r="I75" s="40" t="str">
        <f>IF($G75="","",VLOOKUP($G75,设置!B:D,3,FALSE))</f>
        <v/>
      </c>
      <c r="J75" s="40" t="str">
        <f>IF($G75="","",VLOOKUP($G75,设置!B:D,2,FALSE))</f>
        <v/>
      </c>
    </row>
    <row r="76" hidden="1" spans="6:10">
      <c r="F76" s="40" t="str">
        <f t="shared" si="3"/>
        <v/>
      </c>
      <c r="G76" s="40" t="str">
        <f t="shared" si="4"/>
        <v/>
      </c>
      <c r="H76" s="40" t="str">
        <f t="shared" si="5"/>
        <v/>
      </c>
      <c r="I76" s="40" t="str">
        <f>IF($G76="","",VLOOKUP($G76,设置!B:D,3,FALSE))</f>
        <v/>
      </c>
      <c r="J76" s="40" t="str">
        <f>IF($G76="","",VLOOKUP($G76,设置!B:D,2,FALSE))</f>
        <v/>
      </c>
    </row>
    <row r="77" hidden="1" spans="6:10">
      <c r="F77" s="40" t="str">
        <f t="shared" si="3"/>
        <v/>
      </c>
      <c r="G77" s="40" t="str">
        <f t="shared" si="4"/>
        <v/>
      </c>
      <c r="H77" s="40" t="str">
        <f t="shared" si="5"/>
        <v/>
      </c>
      <c r="I77" s="40" t="str">
        <f>IF($G77="","",VLOOKUP($G77,设置!B:D,3,FALSE))</f>
        <v/>
      </c>
      <c r="J77" s="40" t="str">
        <f>IF($G77="","",VLOOKUP($G77,设置!B:D,2,FALSE))</f>
        <v/>
      </c>
    </row>
    <row r="78" hidden="1" spans="6:10">
      <c r="F78" s="40" t="str">
        <f t="shared" si="3"/>
        <v/>
      </c>
      <c r="G78" s="40" t="str">
        <f t="shared" si="4"/>
        <v/>
      </c>
      <c r="H78" s="40" t="str">
        <f t="shared" si="5"/>
        <v/>
      </c>
      <c r="I78" s="40" t="str">
        <f>IF($G78="","",VLOOKUP($G78,设置!B:D,3,FALSE))</f>
        <v/>
      </c>
      <c r="J78" s="40" t="str">
        <f>IF($G78="","",VLOOKUP($G78,设置!B:D,2,FALSE))</f>
        <v/>
      </c>
    </row>
    <row r="79" hidden="1" spans="6:10">
      <c r="F79" s="40" t="str">
        <f t="shared" si="3"/>
        <v/>
      </c>
      <c r="G79" s="40" t="str">
        <f t="shared" si="4"/>
        <v/>
      </c>
      <c r="H79" s="40" t="str">
        <f t="shared" si="5"/>
        <v/>
      </c>
      <c r="I79" s="40" t="str">
        <f>IF($G79="","",VLOOKUP($G79,设置!B:D,3,FALSE))</f>
        <v/>
      </c>
      <c r="J79" s="40" t="str">
        <f>IF($G79="","",VLOOKUP($G79,设置!B:D,2,FALSE))</f>
        <v/>
      </c>
    </row>
    <row r="80" hidden="1" spans="6:10">
      <c r="F80" s="40" t="str">
        <f t="shared" si="3"/>
        <v/>
      </c>
      <c r="G80" s="40" t="str">
        <f t="shared" si="4"/>
        <v/>
      </c>
      <c r="H80" s="40" t="str">
        <f t="shared" si="5"/>
        <v/>
      </c>
      <c r="I80" s="40" t="str">
        <f>IF($G80="","",VLOOKUP($G80,设置!B:D,3,FALSE))</f>
        <v/>
      </c>
      <c r="J80" s="40" t="str">
        <f>IF($G80="","",VLOOKUP($G80,设置!B:D,2,FALSE))</f>
        <v/>
      </c>
    </row>
    <row r="81" hidden="1" spans="6:10">
      <c r="F81" s="40" t="str">
        <f t="shared" si="3"/>
        <v/>
      </c>
      <c r="G81" s="40" t="str">
        <f t="shared" si="4"/>
        <v/>
      </c>
      <c r="H81" s="40" t="str">
        <f t="shared" si="5"/>
        <v/>
      </c>
      <c r="I81" s="40" t="str">
        <f>IF($G81="","",VLOOKUP($G81,设置!B:D,3,FALSE))</f>
        <v/>
      </c>
      <c r="J81" s="40" t="str">
        <f>IF($G81="","",VLOOKUP($G81,设置!B:D,2,FALSE))</f>
        <v/>
      </c>
    </row>
    <row r="82" hidden="1" spans="6:10">
      <c r="F82" s="40" t="str">
        <f t="shared" si="3"/>
        <v/>
      </c>
      <c r="G82" s="40" t="str">
        <f t="shared" si="4"/>
        <v/>
      </c>
      <c r="H82" s="40" t="str">
        <f t="shared" si="5"/>
        <v/>
      </c>
      <c r="I82" s="40" t="str">
        <f>IF($G82="","",VLOOKUP($G82,设置!B:D,3,FALSE))</f>
        <v/>
      </c>
      <c r="J82" s="40" t="str">
        <f>IF($G82="","",VLOOKUP($G82,设置!B:D,2,FALSE))</f>
        <v/>
      </c>
    </row>
    <row r="83" hidden="1" spans="6:10">
      <c r="F83" s="40" t="str">
        <f t="shared" si="3"/>
        <v/>
      </c>
      <c r="G83" s="40" t="str">
        <f t="shared" si="4"/>
        <v/>
      </c>
      <c r="H83" s="40" t="str">
        <f t="shared" si="5"/>
        <v/>
      </c>
      <c r="I83" s="40" t="str">
        <f>IF($G83="","",VLOOKUP($G83,设置!B:D,3,FALSE))</f>
        <v/>
      </c>
      <c r="J83" s="40" t="str">
        <f>IF($G83="","",VLOOKUP($G83,设置!B:D,2,FALSE))</f>
        <v/>
      </c>
    </row>
    <row r="84" hidden="1" spans="6:10">
      <c r="F84" s="40" t="str">
        <f t="shared" si="3"/>
        <v/>
      </c>
      <c r="G84" s="40" t="str">
        <f t="shared" si="4"/>
        <v/>
      </c>
      <c r="H84" s="40" t="str">
        <f t="shared" si="5"/>
        <v/>
      </c>
      <c r="I84" s="40" t="str">
        <f>IF($G84="","",VLOOKUP($G84,设置!B:D,3,FALSE))</f>
        <v/>
      </c>
      <c r="J84" s="40" t="str">
        <f>IF($G84="","",VLOOKUP($G84,设置!B:D,2,FALSE))</f>
        <v/>
      </c>
    </row>
    <row r="85" hidden="1" spans="6:10">
      <c r="F85" s="40" t="str">
        <f t="shared" si="3"/>
        <v/>
      </c>
      <c r="G85" s="40" t="str">
        <f t="shared" si="4"/>
        <v/>
      </c>
      <c r="H85" s="40" t="str">
        <f t="shared" si="5"/>
        <v/>
      </c>
      <c r="I85" s="40" t="str">
        <f>IF($G85="","",VLOOKUP($G85,设置!B:D,3,FALSE))</f>
        <v/>
      </c>
      <c r="J85" s="40" t="str">
        <f>IF($G85="","",VLOOKUP($G85,设置!B:D,2,FALSE))</f>
        <v/>
      </c>
    </row>
    <row r="86" hidden="1" spans="6:10">
      <c r="F86" s="40" t="str">
        <f t="shared" si="3"/>
        <v/>
      </c>
      <c r="G86" s="40" t="str">
        <f t="shared" si="4"/>
        <v/>
      </c>
      <c r="H86" s="40" t="str">
        <f t="shared" si="5"/>
        <v/>
      </c>
      <c r="I86" s="40" t="str">
        <f>IF($G86="","",VLOOKUP($G86,设置!B:D,3,FALSE))</f>
        <v/>
      </c>
      <c r="J86" s="40" t="str">
        <f>IF($G86="","",VLOOKUP($G86,设置!B:D,2,FALSE))</f>
        <v/>
      </c>
    </row>
    <row r="87" hidden="1" spans="6:10">
      <c r="F87" s="40" t="str">
        <f t="shared" si="3"/>
        <v/>
      </c>
      <c r="G87" s="40" t="str">
        <f t="shared" si="4"/>
        <v/>
      </c>
      <c r="H87" s="40" t="str">
        <f t="shared" si="5"/>
        <v/>
      </c>
      <c r="I87" s="40" t="str">
        <f>IF($G87="","",VLOOKUP($G87,设置!B:D,3,FALSE))</f>
        <v/>
      </c>
      <c r="J87" s="40" t="str">
        <f>IF($G87="","",VLOOKUP($G87,设置!B:D,2,FALSE))</f>
        <v/>
      </c>
    </row>
    <row r="88" hidden="1" spans="6:10">
      <c r="F88" s="40" t="str">
        <f t="shared" si="3"/>
        <v/>
      </c>
      <c r="G88" s="40" t="str">
        <f t="shared" si="4"/>
        <v/>
      </c>
      <c r="H88" s="40" t="str">
        <f t="shared" si="5"/>
        <v/>
      </c>
      <c r="I88" s="40" t="str">
        <f>IF($G88="","",VLOOKUP($G88,设置!B:D,3,FALSE))</f>
        <v/>
      </c>
      <c r="J88" s="40" t="str">
        <f>IF($G88="","",VLOOKUP($G88,设置!B:D,2,FALSE))</f>
        <v/>
      </c>
    </row>
    <row r="89" hidden="1" spans="6:10">
      <c r="F89" s="40" t="str">
        <f t="shared" si="3"/>
        <v/>
      </c>
      <c r="G89" s="40" t="str">
        <f t="shared" si="4"/>
        <v/>
      </c>
      <c r="H89" s="40" t="str">
        <f t="shared" si="5"/>
        <v/>
      </c>
      <c r="I89" s="40" t="str">
        <f>IF($G89="","",VLOOKUP($G89,设置!B:D,3,FALSE))</f>
        <v/>
      </c>
      <c r="J89" s="40" t="str">
        <f>IF($G89="","",VLOOKUP($G89,设置!B:D,2,FALSE))</f>
        <v/>
      </c>
    </row>
    <row r="90" hidden="1" spans="6:10">
      <c r="F90" s="40" t="str">
        <f t="shared" si="3"/>
        <v/>
      </c>
      <c r="G90" s="40" t="str">
        <f t="shared" si="4"/>
        <v/>
      </c>
      <c r="H90" s="40" t="str">
        <f t="shared" si="5"/>
        <v/>
      </c>
      <c r="I90" s="40" t="str">
        <f>IF($G90="","",VLOOKUP($G90,设置!B:D,3,FALSE))</f>
        <v/>
      </c>
      <c r="J90" s="40" t="str">
        <f>IF($G90="","",VLOOKUP($G90,设置!B:D,2,FALSE))</f>
        <v/>
      </c>
    </row>
    <row r="91" hidden="1" spans="6:10">
      <c r="F91" s="40" t="str">
        <f t="shared" si="3"/>
        <v/>
      </c>
      <c r="G91" s="40" t="str">
        <f t="shared" si="4"/>
        <v/>
      </c>
      <c r="H91" s="40" t="str">
        <f t="shared" si="5"/>
        <v/>
      </c>
      <c r="I91" s="40" t="str">
        <f>IF($G91="","",VLOOKUP($G91,设置!B:D,3,FALSE))</f>
        <v/>
      </c>
      <c r="J91" s="40" t="str">
        <f>IF($G91="","",VLOOKUP($G91,设置!B:D,2,FALSE))</f>
        <v/>
      </c>
    </row>
    <row r="92" hidden="1" spans="6:10">
      <c r="F92" s="40" t="str">
        <f t="shared" si="3"/>
        <v/>
      </c>
      <c r="G92" s="40" t="str">
        <f t="shared" si="4"/>
        <v/>
      </c>
      <c r="H92" s="40" t="str">
        <f t="shared" si="5"/>
        <v/>
      </c>
      <c r="I92" s="40" t="str">
        <f>IF($G92="","",VLOOKUP($G92,设置!B:D,3,FALSE))</f>
        <v/>
      </c>
      <c r="J92" s="40" t="str">
        <f>IF($G92="","",VLOOKUP($G92,设置!B:D,2,FALSE))</f>
        <v/>
      </c>
    </row>
    <row r="93" hidden="1" spans="6:10">
      <c r="F93" s="40" t="str">
        <f t="shared" si="3"/>
        <v/>
      </c>
      <c r="G93" s="40" t="str">
        <f t="shared" si="4"/>
        <v/>
      </c>
      <c r="H93" s="40" t="str">
        <f t="shared" si="5"/>
        <v/>
      </c>
      <c r="I93" s="40" t="str">
        <f>IF($G93="","",VLOOKUP($G93,设置!B:D,3,FALSE))</f>
        <v/>
      </c>
      <c r="J93" s="40" t="str">
        <f>IF($G93="","",VLOOKUP($G93,设置!B:D,2,FALSE))</f>
        <v/>
      </c>
    </row>
    <row r="94" hidden="1" spans="6:10">
      <c r="F94" s="40" t="str">
        <f t="shared" si="3"/>
        <v/>
      </c>
      <c r="G94" s="40" t="str">
        <f t="shared" si="4"/>
        <v/>
      </c>
      <c r="H94" s="40" t="str">
        <f t="shared" si="5"/>
        <v/>
      </c>
      <c r="I94" s="40" t="str">
        <f>IF($G94="","",VLOOKUP($G94,设置!B:D,3,FALSE))</f>
        <v/>
      </c>
      <c r="J94" s="40" t="str">
        <f>IF($G94="","",VLOOKUP($G94,设置!B:D,2,FALSE))</f>
        <v/>
      </c>
    </row>
    <row r="95" hidden="1" spans="6:10">
      <c r="F95" s="40" t="str">
        <f t="shared" si="3"/>
        <v/>
      </c>
      <c r="G95" s="40" t="str">
        <f t="shared" si="4"/>
        <v/>
      </c>
      <c r="H95" s="40" t="str">
        <f t="shared" si="5"/>
        <v/>
      </c>
      <c r="I95" s="40" t="str">
        <f>IF($G95="","",VLOOKUP($G95,设置!B:D,3,FALSE))</f>
        <v/>
      </c>
      <c r="J95" s="40" t="str">
        <f>IF($G95="","",VLOOKUP($G95,设置!B:D,2,FALSE))</f>
        <v/>
      </c>
    </row>
    <row r="96" hidden="1" spans="6:10">
      <c r="F96" s="40" t="str">
        <f t="shared" si="3"/>
        <v/>
      </c>
      <c r="G96" s="40" t="str">
        <f t="shared" si="4"/>
        <v/>
      </c>
      <c r="H96" s="40" t="str">
        <f t="shared" si="5"/>
        <v/>
      </c>
      <c r="I96" s="40" t="str">
        <f>IF($G96="","",VLOOKUP($G96,设置!B:D,3,FALSE))</f>
        <v/>
      </c>
      <c r="J96" s="40" t="str">
        <f>IF($G96="","",VLOOKUP($G96,设置!B:D,2,FALSE))</f>
        <v/>
      </c>
    </row>
    <row r="97" hidden="1" spans="6:10">
      <c r="F97" s="40" t="str">
        <f t="shared" si="3"/>
        <v/>
      </c>
      <c r="G97" s="40" t="str">
        <f t="shared" si="4"/>
        <v/>
      </c>
      <c r="H97" s="40" t="str">
        <f t="shared" si="5"/>
        <v/>
      </c>
      <c r="I97" s="40" t="str">
        <f>IF($G97="","",VLOOKUP($G97,设置!B:D,3,FALSE))</f>
        <v/>
      </c>
      <c r="J97" s="40" t="str">
        <f>IF($G97="","",VLOOKUP($G97,设置!B:D,2,FALSE))</f>
        <v/>
      </c>
    </row>
    <row r="98" hidden="1" spans="6:10">
      <c r="F98" s="40" t="str">
        <f t="shared" si="3"/>
        <v/>
      </c>
      <c r="G98" s="40" t="str">
        <f t="shared" si="4"/>
        <v/>
      </c>
      <c r="H98" s="40" t="str">
        <f t="shared" si="5"/>
        <v/>
      </c>
      <c r="I98" s="40" t="str">
        <f>IF($G98="","",VLOOKUP($G98,设置!B:D,3,FALSE))</f>
        <v/>
      </c>
      <c r="J98" s="40" t="str">
        <f>IF($G98="","",VLOOKUP($G98,设置!B:D,2,FALSE))</f>
        <v/>
      </c>
    </row>
    <row r="99" hidden="1" spans="6:10">
      <c r="F99" s="40" t="str">
        <f t="shared" si="3"/>
        <v/>
      </c>
      <c r="G99" s="40" t="str">
        <f t="shared" si="4"/>
        <v/>
      </c>
      <c r="H99" s="40" t="str">
        <f t="shared" si="5"/>
        <v/>
      </c>
      <c r="I99" s="40" t="str">
        <f>IF($G99="","",VLOOKUP($G99,设置!B:D,3,FALSE))</f>
        <v/>
      </c>
      <c r="J99" s="40" t="str">
        <f>IF($G99="","",VLOOKUP($G99,设置!B:D,2,FALSE))</f>
        <v/>
      </c>
    </row>
    <row r="100" hidden="1" spans="6:10">
      <c r="F100" s="40" t="str">
        <f t="shared" si="3"/>
        <v/>
      </c>
      <c r="G100" s="40" t="str">
        <f t="shared" si="4"/>
        <v/>
      </c>
      <c r="H100" s="40" t="str">
        <f t="shared" si="5"/>
        <v/>
      </c>
      <c r="I100" s="40" t="str">
        <f>IF($G100="","",VLOOKUP($G100,设置!B:D,3,FALSE))</f>
        <v/>
      </c>
      <c r="J100" s="40" t="str">
        <f>IF($G100="","",VLOOKUP($G100,设置!B:D,2,FALSE))</f>
        <v/>
      </c>
    </row>
    <row r="101" hidden="1" spans="6:10">
      <c r="F101" s="40" t="str">
        <f t="shared" si="3"/>
        <v/>
      </c>
      <c r="G101" s="40" t="str">
        <f t="shared" si="4"/>
        <v/>
      </c>
      <c r="H101" s="40" t="str">
        <f t="shared" si="5"/>
        <v/>
      </c>
      <c r="I101" s="40" t="str">
        <f>IF($G101="","",VLOOKUP($G101,设置!B:D,3,FALSE))</f>
        <v/>
      </c>
      <c r="J101" s="40" t="str">
        <f>IF($G101="","",VLOOKUP($G101,设置!B:D,2,FALSE))</f>
        <v/>
      </c>
    </row>
    <row r="102" hidden="1" spans="6:10">
      <c r="F102" s="40" t="str">
        <f t="shared" si="3"/>
        <v/>
      </c>
      <c r="G102" s="40" t="str">
        <f t="shared" si="4"/>
        <v/>
      </c>
      <c r="H102" s="40" t="str">
        <f t="shared" si="5"/>
        <v/>
      </c>
      <c r="I102" s="40" t="str">
        <f>IF($G102="","",VLOOKUP($G102,设置!B:D,3,FALSE))</f>
        <v/>
      </c>
      <c r="J102" s="40" t="str">
        <f>IF($G102="","",VLOOKUP($G102,设置!B:D,2,FALSE))</f>
        <v/>
      </c>
    </row>
    <row r="103" hidden="1" spans="6:10">
      <c r="F103" s="40" t="str">
        <f t="shared" si="3"/>
        <v/>
      </c>
      <c r="G103" s="40" t="str">
        <f t="shared" si="4"/>
        <v/>
      </c>
      <c r="H103" s="40" t="str">
        <f t="shared" si="5"/>
        <v/>
      </c>
      <c r="I103" s="40" t="str">
        <f>IF($G103="","",VLOOKUP($G103,设置!B:D,3,FALSE))</f>
        <v/>
      </c>
      <c r="J103" s="40" t="str">
        <f>IF($G103="","",VLOOKUP($G103,设置!B:D,2,FALSE))</f>
        <v/>
      </c>
    </row>
    <row r="104" hidden="1" spans="6:10">
      <c r="F104" s="40" t="str">
        <f t="shared" si="3"/>
        <v/>
      </c>
      <c r="G104" s="40" t="str">
        <f t="shared" si="4"/>
        <v/>
      </c>
      <c r="H104" s="40" t="str">
        <f t="shared" si="5"/>
        <v/>
      </c>
      <c r="I104" s="40" t="str">
        <f>IF($G104="","",VLOOKUP($G104,设置!B:D,3,FALSE))</f>
        <v/>
      </c>
      <c r="J104" s="40" t="str">
        <f>IF($G104="","",VLOOKUP($G104,设置!B:D,2,FALSE))</f>
        <v/>
      </c>
    </row>
    <row r="105" hidden="1" spans="6:10">
      <c r="F105" s="40" t="str">
        <f t="shared" si="3"/>
        <v/>
      </c>
      <c r="G105" s="40" t="str">
        <f t="shared" si="4"/>
        <v/>
      </c>
      <c r="H105" s="40" t="str">
        <f t="shared" si="5"/>
        <v/>
      </c>
      <c r="I105" s="40" t="str">
        <f>IF($G105="","",VLOOKUP($G105,设置!B:D,3,FALSE))</f>
        <v/>
      </c>
      <c r="J105" s="40" t="str">
        <f>IF($G105="","",VLOOKUP($G105,设置!B:D,2,FALSE))</f>
        <v/>
      </c>
    </row>
    <row r="106" hidden="1" spans="6:10">
      <c r="F106" s="40" t="str">
        <f t="shared" si="3"/>
        <v/>
      </c>
      <c r="G106" s="40" t="str">
        <f t="shared" si="4"/>
        <v/>
      </c>
      <c r="H106" s="40" t="str">
        <f t="shared" si="5"/>
        <v/>
      </c>
      <c r="I106" s="40" t="str">
        <f>IF($G106="","",VLOOKUP($G106,设置!B:D,3,FALSE))</f>
        <v/>
      </c>
      <c r="J106" s="40" t="str">
        <f>IF($G106="","",VLOOKUP($G106,设置!B:D,2,FALSE))</f>
        <v/>
      </c>
    </row>
    <row r="107" hidden="1" spans="6:10">
      <c r="F107" s="40" t="str">
        <f t="shared" si="3"/>
        <v/>
      </c>
      <c r="G107" s="40" t="str">
        <f t="shared" si="4"/>
        <v/>
      </c>
      <c r="H107" s="40" t="str">
        <f t="shared" si="5"/>
        <v/>
      </c>
      <c r="I107" s="40" t="str">
        <f>IF($G107="","",VLOOKUP($G107,设置!B:D,3,FALSE))</f>
        <v/>
      </c>
      <c r="J107" s="40" t="str">
        <f>IF($G107="","",VLOOKUP($G107,设置!B:D,2,FALSE))</f>
        <v/>
      </c>
    </row>
    <row r="108" hidden="1" spans="6:10">
      <c r="F108" s="40" t="str">
        <f t="shared" si="3"/>
        <v/>
      </c>
      <c r="G108" s="40" t="str">
        <f t="shared" si="4"/>
        <v/>
      </c>
      <c r="H108" s="40" t="str">
        <f t="shared" si="5"/>
        <v/>
      </c>
      <c r="I108" s="40" t="str">
        <f>IF($G108="","",VLOOKUP($G108,设置!B:D,3,FALSE))</f>
        <v/>
      </c>
      <c r="J108" s="40" t="str">
        <f>IF($G108="","",VLOOKUP($G108,设置!B:D,2,FALSE))</f>
        <v/>
      </c>
    </row>
    <row r="109" hidden="1" spans="6:10">
      <c r="F109" s="40" t="str">
        <f t="shared" si="3"/>
        <v/>
      </c>
      <c r="G109" s="40" t="str">
        <f t="shared" si="4"/>
        <v/>
      </c>
      <c r="H109" s="40" t="str">
        <f t="shared" si="5"/>
        <v/>
      </c>
      <c r="I109" s="40" t="str">
        <f>IF($G109="","",VLOOKUP($G109,设置!B:D,3,FALSE))</f>
        <v/>
      </c>
      <c r="J109" s="40" t="str">
        <f>IF($G109="","",VLOOKUP($G109,设置!B:D,2,FALSE))</f>
        <v/>
      </c>
    </row>
    <row r="110" hidden="1" spans="6:10">
      <c r="F110" s="40" t="str">
        <f t="shared" si="3"/>
        <v/>
      </c>
      <c r="G110" s="40" t="str">
        <f t="shared" si="4"/>
        <v/>
      </c>
      <c r="H110" s="40" t="str">
        <f t="shared" si="5"/>
        <v/>
      </c>
      <c r="I110" s="40" t="str">
        <f>IF($G110="","",VLOOKUP($G110,设置!B:D,3,FALSE))</f>
        <v/>
      </c>
      <c r="J110" s="40" t="str">
        <f>IF($G110="","",VLOOKUP($G110,设置!B:D,2,FALSE))</f>
        <v/>
      </c>
    </row>
    <row r="111" hidden="1" spans="6:10">
      <c r="F111" s="40" t="str">
        <f t="shared" si="3"/>
        <v/>
      </c>
      <c r="G111" s="40" t="str">
        <f t="shared" si="4"/>
        <v/>
      </c>
      <c r="H111" s="40" t="str">
        <f t="shared" si="5"/>
        <v/>
      </c>
      <c r="I111" s="40" t="str">
        <f>IF($G111="","",VLOOKUP($G111,设置!B:D,3,FALSE))</f>
        <v/>
      </c>
      <c r="J111" s="40" t="str">
        <f>IF($G111="","",VLOOKUP($G111,设置!B:D,2,FALSE))</f>
        <v/>
      </c>
    </row>
    <row r="112" hidden="1" spans="6:10">
      <c r="F112" s="40" t="str">
        <f t="shared" si="3"/>
        <v/>
      </c>
      <c r="G112" s="40" t="str">
        <f t="shared" si="4"/>
        <v/>
      </c>
      <c r="H112" s="40" t="str">
        <f t="shared" si="5"/>
        <v/>
      </c>
      <c r="I112" s="40" t="str">
        <f>IF($G112="","",VLOOKUP($G112,设置!B:D,3,FALSE))</f>
        <v/>
      </c>
      <c r="J112" s="40" t="str">
        <f>IF($G112="","",VLOOKUP($G112,设置!B:D,2,FALSE))</f>
        <v/>
      </c>
    </row>
    <row r="113" hidden="1" spans="6:10">
      <c r="F113" s="40" t="str">
        <f t="shared" si="3"/>
        <v/>
      </c>
      <c r="G113" s="40" t="str">
        <f t="shared" si="4"/>
        <v/>
      </c>
      <c r="H113" s="40" t="str">
        <f t="shared" si="5"/>
        <v/>
      </c>
      <c r="I113" s="40" t="str">
        <f>IF($G113="","",VLOOKUP($G113,设置!B:D,3,FALSE))</f>
        <v/>
      </c>
      <c r="J113" s="40" t="str">
        <f>IF($G113="","",VLOOKUP($G113,设置!B:D,2,FALSE))</f>
        <v/>
      </c>
    </row>
    <row r="114" hidden="1" spans="6:10">
      <c r="F114" s="40" t="str">
        <f t="shared" si="3"/>
        <v/>
      </c>
      <c r="G114" s="40" t="str">
        <f t="shared" si="4"/>
        <v/>
      </c>
      <c r="H114" s="40" t="str">
        <f t="shared" si="5"/>
        <v/>
      </c>
      <c r="I114" s="40" t="str">
        <f>IF($G114="","",VLOOKUP($G114,设置!B:D,3,FALSE))</f>
        <v/>
      </c>
      <c r="J114" s="40" t="str">
        <f>IF($G114="","",VLOOKUP($G114,设置!B:D,2,FALSE))</f>
        <v/>
      </c>
    </row>
    <row r="115" hidden="1" spans="6:10">
      <c r="F115" s="40" t="str">
        <f t="shared" si="3"/>
        <v/>
      </c>
      <c r="G115" s="40" t="str">
        <f t="shared" si="4"/>
        <v/>
      </c>
      <c r="H115" s="40" t="str">
        <f t="shared" si="5"/>
        <v/>
      </c>
      <c r="I115" s="40" t="str">
        <f>IF($G115="","",VLOOKUP($G115,设置!B:D,3,FALSE))</f>
        <v/>
      </c>
      <c r="J115" s="40" t="str">
        <f>IF($G115="","",VLOOKUP($G115,设置!B:D,2,FALSE))</f>
        <v/>
      </c>
    </row>
    <row r="116" hidden="1" spans="6:10">
      <c r="F116" s="40" t="str">
        <f t="shared" si="3"/>
        <v/>
      </c>
      <c r="G116" s="40" t="str">
        <f t="shared" si="4"/>
        <v/>
      </c>
      <c r="H116" s="40" t="str">
        <f t="shared" si="5"/>
        <v/>
      </c>
      <c r="I116" s="40" t="str">
        <f>IF($G116="","",VLOOKUP($G116,设置!B:D,3,FALSE))</f>
        <v/>
      </c>
      <c r="J116" s="40" t="str">
        <f>IF($G116="","",VLOOKUP($G116,设置!B:D,2,FALSE))</f>
        <v/>
      </c>
    </row>
    <row r="117" hidden="1" spans="6:10">
      <c r="F117" s="40" t="str">
        <f t="shared" si="3"/>
        <v/>
      </c>
      <c r="G117" s="40" t="str">
        <f t="shared" si="4"/>
        <v/>
      </c>
      <c r="H117" s="40" t="str">
        <f t="shared" si="5"/>
        <v/>
      </c>
      <c r="I117" s="40" t="str">
        <f>IF($G117="","",VLOOKUP($G117,设置!B:D,3,FALSE))</f>
        <v/>
      </c>
      <c r="J117" s="40" t="str">
        <f>IF($G117="","",VLOOKUP($G117,设置!B:D,2,FALSE))</f>
        <v/>
      </c>
    </row>
    <row r="118" hidden="1" spans="6:10">
      <c r="F118" s="40" t="str">
        <f t="shared" si="3"/>
        <v/>
      </c>
      <c r="G118" s="40" t="str">
        <f t="shared" si="4"/>
        <v/>
      </c>
      <c r="H118" s="40" t="str">
        <f t="shared" si="5"/>
        <v/>
      </c>
      <c r="I118" s="40" t="str">
        <f>IF($G118="","",VLOOKUP($G118,设置!B:D,3,FALSE))</f>
        <v/>
      </c>
      <c r="J118" s="40" t="str">
        <f>IF($G118="","",VLOOKUP($G118,设置!B:D,2,FALSE))</f>
        <v/>
      </c>
    </row>
    <row r="119" hidden="1" spans="6:10">
      <c r="F119" s="40" t="str">
        <f t="shared" si="3"/>
        <v/>
      </c>
      <c r="G119" s="40" t="str">
        <f t="shared" si="4"/>
        <v/>
      </c>
      <c r="H119" s="40" t="str">
        <f t="shared" si="5"/>
        <v/>
      </c>
      <c r="I119" s="40" t="str">
        <f>IF($G119="","",VLOOKUP($G119,设置!B:D,3,FALSE))</f>
        <v/>
      </c>
      <c r="J119" s="40" t="str">
        <f>IF($G119="","",VLOOKUP($G119,设置!B:D,2,FALSE))</f>
        <v/>
      </c>
    </row>
    <row r="120" hidden="1" spans="6:10">
      <c r="F120" s="40" t="str">
        <f t="shared" si="3"/>
        <v/>
      </c>
      <c r="G120" s="40" t="str">
        <f t="shared" si="4"/>
        <v/>
      </c>
      <c r="H120" s="40" t="str">
        <f t="shared" si="5"/>
        <v/>
      </c>
      <c r="I120" s="40" t="str">
        <f>IF($G120="","",VLOOKUP($G120,设置!B:D,3,FALSE))</f>
        <v/>
      </c>
      <c r="J120" s="40" t="str">
        <f>IF($G120="","",VLOOKUP($G120,设置!B:D,2,FALSE))</f>
        <v/>
      </c>
    </row>
    <row r="121" hidden="1" spans="6:10">
      <c r="F121" s="40" t="str">
        <f t="shared" si="3"/>
        <v/>
      </c>
      <c r="G121" s="40" t="str">
        <f t="shared" si="4"/>
        <v/>
      </c>
      <c r="H121" s="40" t="str">
        <f t="shared" si="5"/>
        <v/>
      </c>
      <c r="I121" s="40" t="str">
        <f>IF($G121="","",VLOOKUP($G121,设置!B:D,3,FALSE))</f>
        <v/>
      </c>
      <c r="J121" s="40" t="str">
        <f>IF($G121="","",VLOOKUP($G121,设置!B:D,2,FALSE))</f>
        <v/>
      </c>
    </row>
    <row r="122" hidden="1" spans="6:10">
      <c r="F122" s="40" t="str">
        <f t="shared" si="3"/>
        <v/>
      </c>
      <c r="G122" s="40" t="str">
        <f t="shared" si="4"/>
        <v/>
      </c>
      <c r="H122" s="40" t="str">
        <f t="shared" si="5"/>
        <v/>
      </c>
      <c r="I122" s="40" t="str">
        <f>IF($G122="","",VLOOKUP($G122,设置!B:D,3,FALSE))</f>
        <v/>
      </c>
      <c r="J122" s="40" t="str">
        <f>IF($G122="","",VLOOKUP($G122,设置!B:D,2,FALSE))</f>
        <v/>
      </c>
    </row>
    <row r="123" hidden="1" spans="6:10">
      <c r="F123" s="40" t="str">
        <f t="shared" si="3"/>
        <v/>
      </c>
      <c r="G123" s="40" t="str">
        <f t="shared" si="4"/>
        <v/>
      </c>
      <c r="H123" s="40" t="str">
        <f t="shared" si="5"/>
        <v/>
      </c>
      <c r="I123" s="40" t="str">
        <f>IF($G123="","",VLOOKUP($G123,设置!B:D,3,FALSE))</f>
        <v/>
      </c>
      <c r="J123" s="40" t="str">
        <f>IF($G123="","",VLOOKUP($G123,设置!B:D,2,FALSE))</f>
        <v/>
      </c>
    </row>
    <row r="124" hidden="1" spans="6:10">
      <c r="F124" s="40" t="str">
        <f t="shared" si="3"/>
        <v/>
      </c>
      <c r="G124" s="40" t="str">
        <f t="shared" si="4"/>
        <v/>
      </c>
      <c r="H124" s="40" t="str">
        <f t="shared" si="5"/>
        <v/>
      </c>
      <c r="I124" s="40" t="str">
        <f>IF($G124="","",VLOOKUP($G124,设置!B:D,3,FALSE))</f>
        <v/>
      </c>
      <c r="J124" s="40" t="str">
        <f>IF($G124="","",VLOOKUP($G124,设置!B:D,2,FALSE))</f>
        <v/>
      </c>
    </row>
    <row r="125" hidden="1" spans="6:10">
      <c r="F125" s="40" t="str">
        <f t="shared" si="3"/>
        <v/>
      </c>
      <c r="G125" s="40" t="str">
        <f t="shared" si="4"/>
        <v/>
      </c>
      <c r="H125" s="40" t="str">
        <f t="shared" si="5"/>
        <v/>
      </c>
      <c r="I125" s="40" t="str">
        <f>IF($G125="","",VLOOKUP($G125,设置!B:D,3,FALSE))</f>
        <v/>
      </c>
      <c r="J125" s="40" t="str">
        <f>IF($G125="","",VLOOKUP($G125,设置!B:D,2,FALSE))</f>
        <v/>
      </c>
    </row>
    <row r="126" hidden="1" spans="6:10">
      <c r="F126" s="40" t="str">
        <f t="shared" si="3"/>
        <v/>
      </c>
      <c r="G126" s="40" t="str">
        <f t="shared" si="4"/>
        <v/>
      </c>
      <c r="H126" s="40" t="str">
        <f t="shared" si="5"/>
        <v/>
      </c>
      <c r="I126" s="40" t="str">
        <f>IF($G126="","",VLOOKUP($G126,设置!B:D,3,FALSE))</f>
        <v/>
      </c>
      <c r="J126" s="40" t="str">
        <f>IF($G126="","",VLOOKUP($G126,设置!B:D,2,FALSE))</f>
        <v/>
      </c>
    </row>
    <row r="127" hidden="1" spans="6:10">
      <c r="F127" s="40" t="str">
        <f t="shared" si="3"/>
        <v/>
      </c>
      <c r="G127" s="40" t="str">
        <f t="shared" si="4"/>
        <v/>
      </c>
      <c r="H127" s="40" t="str">
        <f t="shared" si="5"/>
        <v/>
      </c>
      <c r="I127" s="40" t="str">
        <f>IF($G127="","",VLOOKUP($G127,设置!B:D,3,FALSE))</f>
        <v/>
      </c>
      <c r="J127" s="40" t="str">
        <f>IF($G127="","",VLOOKUP($G127,设置!B:D,2,FALSE))</f>
        <v/>
      </c>
    </row>
    <row r="128" hidden="1" spans="6:10">
      <c r="F128" s="40" t="str">
        <f t="shared" si="3"/>
        <v/>
      </c>
      <c r="G128" s="40" t="str">
        <f t="shared" si="4"/>
        <v/>
      </c>
      <c r="H128" s="40" t="str">
        <f t="shared" si="5"/>
        <v/>
      </c>
      <c r="I128" s="40" t="str">
        <f>IF($G128="","",VLOOKUP($G128,设置!B:D,3,FALSE))</f>
        <v/>
      </c>
      <c r="J128" s="40" t="str">
        <f>IF($G128="","",VLOOKUP($G128,设置!B:D,2,FALSE))</f>
        <v/>
      </c>
    </row>
    <row r="129" hidden="1" spans="6:10">
      <c r="F129" s="40" t="str">
        <f t="shared" si="3"/>
        <v/>
      </c>
      <c r="G129" s="40" t="str">
        <f t="shared" si="4"/>
        <v/>
      </c>
      <c r="H129" s="40" t="str">
        <f t="shared" si="5"/>
        <v/>
      </c>
      <c r="I129" s="40" t="str">
        <f>IF($G129="","",VLOOKUP($G129,设置!B:D,3,FALSE))</f>
        <v/>
      </c>
      <c r="J129" s="40" t="str">
        <f>IF($G129="","",VLOOKUP($G129,设置!B:D,2,FALSE))</f>
        <v/>
      </c>
    </row>
    <row r="130" hidden="1" spans="6:10">
      <c r="F130" s="40" t="str">
        <f t="shared" ref="F130:F165" si="6">IF(A130="","",1)</f>
        <v/>
      </c>
      <c r="G130" s="40" t="str">
        <f t="shared" ref="G130:G165" si="7">IF(AND(B130&lt;&gt;"",C130&lt;&gt;""),B130&amp;C130,"")</f>
        <v/>
      </c>
      <c r="H130" s="40" t="str">
        <f t="shared" ref="H130:H165" si="8">IF(E130="","",ROUND(E130*2.2046,2))</f>
        <v/>
      </c>
      <c r="I130" s="40" t="str">
        <f>IF($G130="","",VLOOKUP($G130,设置!B:D,3,FALSE))</f>
        <v/>
      </c>
      <c r="J130" s="40" t="str">
        <f>IF($G130="","",VLOOKUP($G130,设置!B:D,2,FALSE))</f>
        <v/>
      </c>
    </row>
    <row r="131" hidden="1" spans="6:10">
      <c r="F131" s="40" t="str">
        <f t="shared" si="6"/>
        <v/>
      </c>
      <c r="G131" s="40" t="str">
        <f t="shared" si="7"/>
        <v/>
      </c>
      <c r="H131" s="40" t="str">
        <f t="shared" si="8"/>
        <v/>
      </c>
      <c r="I131" s="40" t="str">
        <f>IF($G131="","",VLOOKUP($G131,设置!B:D,3,FALSE))</f>
        <v/>
      </c>
      <c r="J131" s="40" t="str">
        <f>IF($G131="","",VLOOKUP($G131,设置!B:D,2,FALSE))</f>
        <v/>
      </c>
    </row>
    <row r="132" hidden="1" spans="6:10">
      <c r="F132" s="40" t="str">
        <f t="shared" si="6"/>
        <v/>
      </c>
      <c r="G132" s="40" t="str">
        <f t="shared" si="7"/>
        <v/>
      </c>
      <c r="H132" s="40" t="str">
        <f t="shared" si="8"/>
        <v/>
      </c>
      <c r="I132" s="40" t="str">
        <f>IF($G132="","",VLOOKUP($G132,设置!B:D,3,FALSE))</f>
        <v/>
      </c>
      <c r="J132" s="40" t="str">
        <f>IF($G132="","",VLOOKUP($G132,设置!B:D,2,FALSE))</f>
        <v/>
      </c>
    </row>
    <row r="133" hidden="1" spans="6:10">
      <c r="F133" s="40" t="str">
        <f t="shared" si="6"/>
        <v/>
      </c>
      <c r="G133" s="40" t="str">
        <f t="shared" si="7"/>
        <v/>
      </c>
      <c r="H133" s="40" t="str">
        <f t="shared" si="8"/>
        <v/>
      </c>
      <c r="I133" s="40" t="str">
        <f>IF($G133="","",VLOOKUP($G133,设置!B:D,3,FALSE))</f>
        <v/>
      </c>
      <c r="J133" s="40" t="str">
        <f>IF($G133="","",VLOOKUP($G133,设置!B:D,2,FALSE))</f>
        <v/>
      </c>
    </row>
    <row r="134" hidden="1" spans="6:10">
      <c r="F134" s="40" t="str">
        <f t="shared" si="6"/>
        <v/>
      </c>
      <c r="G134" s="40" t="str">
        <f t="shared" si="7"/>
        <v/>
      </c>
      <c r="H134" s="40" t="str">
        <f t="shared" si="8"/>
        <v/>
      </c>
      <c r="I134" s="40" t="str">
        <f>IF($G134="","",VLOOKUP($G134,设置!B:D,3,FALSE))</f>
        <v/>
      </c>
      <c r="J134" s="40" t="str">
        <f>IF($G134="","",VLOOKUP($G134,设置!B:D,2,FALSE))</f>
        <v/>
      </c>
    </row>
    <row r="135" hidden="1" spans="6:10">
      <c r="F135" s="40" t="str">
        <f t="shared" si="6"/>
        <v/>
      </c>
      <c r="G135" s="40" t="str">
        <f t="shared" si="7"/>
        <v/>
      </c>
      <c r="H135" s="40" t="str">
        <f t="shared" si="8"/>
        <v/>
      </c>
      <c r="I135" s="40" t="str">
        <f>IF($G135="","",VLOOKUP($G135,设置!B:D,3,FALSE))</f>
        <v/>
      </c>
      <c r="J135" s="40" t="str">
        <f>IF($G135="","",VLOOKUP($G135,设置!B:D,2,FALSE))</f>
        <v/>
      </c>
    </row>
    <row r="136" hidden="1" spans="6:10">
      <c r="F136" s="40" t="str">
        <f t="shared" si="6"/>
        <v/>
      </c>
      <c r="G136" s="40" t="str">
        <f t="shared" si="7"/>
        <v/>
      </c>
      <c r="H136" s="40" t="str">
        <f t="shared" si="8"/>
        <v/>
      </c>
      <c r="I136" s="40" t="str">
        <f>IF($G136="","",VLOOKUP($G136,设置!B:D,3,FALSE))</f>
        <v/>
      </c>
      <c r="J136" s="40" t="str">
        <f>IF($G136="","",VLOOKUP($G136,设置!B:D,2,FALSE))</f>
        <v/>
      </c>
    </row>
    <row r="137" hidden="1" spans="6:10">
      <c r="F137" s="40" t="str">
        <f t="shared" si="6"/>
        <v/>
      </c>
      <c r="G137" s="40" t="str">
        <f t="shared" si="7"/>
        <v/>
      </c>
      <c r="H137" s="40" t="str">
        <f t="shared" si="8"/>
        <v/>
      </c>
      <c r="I137" s="40" t="str">
        <f>IF($G137="","",VLOOKUP($G137,设置!B:D,3,FALSE))</f>
        <v/>
      </c>
      <c r="J137" s="40" t="str">
        <f>IF($G137="","",VLOOKUP($G137,设置!B:D,2,FALSE))</f>
        <v/>
      </c>
    </row>
    <row r="138" hidden="1" spans="6:10">
      <c r="F138" s="40" t="str">
        <f t="shared" si="6"/>
        <v/>
      </c>
      <c r="G138" s="40" t="str">
        <f t="shared" si="7"/>
        <v/>
      </c>
      <c r="H138" s="40" t="str">
        <f t="shared" si="8"/>
        <v/>
      </c>
      <c r="I138" s="40" t="str">
        <f>IF($G138="","",VLOOKUP($G138,设置!B:D,3,FALSE))</f>
        <v/>
      </c>
      <c r="J138" s="40" t="str">
        <f>IF($G138="","",VLOOKUP($G138,设置!B:D,2,FALSE))</f>
        <v/>
      </c>
    </row>
    <row r="139" hidden="1" spans="6:10">
      <c r="F139" s="40" t="str">
        <f t="shared" si="6"/>
        <v/>
      </c>
      <c r="G139" s="40" t="str">
        <f t="shared" si="7"/>
        <v/>
      </c>
      <c r="H139" s="40" t="str">
        <f t="shared" si="8"/>
        <v/>
      </c>
      <c r="I139" s="40" t="str">
        <f>IF($G139="","",VLOOKUP($G139,设置!B:D,3,FALSE))</f>
        <v/>
      </c>
      <c r="J139" s="40" t="str">
        <f>IF($G139="","",VLOOKUP($G139,设置!B:D,2,FALSE))</f>
        <v/>
      </c>
    </row>
    <row r="140" hidden="1" spans="6:10">
      <c r="F140" s="40" t="str">
        <f t="shared" si="6"/>
        <v/>
      </c>
      <c r="G140" s="40" t="str">
        <f t="shared" si="7"/>
        <v/>
      </c>
      <c r="H140" s="40" t="str">
        <f t="shared" si="8"/>
        <v/>
      </c>
      <c r="I140" s="40" t="str">
        <f>IF($G140="","",VLOOKUP($G140,设置!B:D,3,FALSE))</f>
        <v/>
      </c>
      <c r="J140" s="40" t="str">
        <f>IF($G140="","",VLOOKUP($G140,设置!B:D,2,FALSE))</f>
        <v/>
      </c>
    </row>
    <row r="141" hidden="1" spans="6:10">
      <c r="F141" s="40" t="str">
        <f t="shared" si="6"/>
        <v/>
      </c>
      <c r="G141" s="40" t="str">
        <f t="shared" si="7"/>
        <v/>
      </c>
      <c r="H141" s="40" t="str">
        <f t="shared" si="8"/>
        <v/>
      </c>
      <c r="I141" s="40" t="str">
        <f>IF($G141="","",VLOOKUP($G141,设置!B:D,3,FALSE))</f>
        <v/>
      </c>
      <c r="J141" s="40" t="str">
        <f>IF($G141="","",VLOOKUP($G141,设置!B:D,2,FALSE))</f>
        <v/>
      </c>
    </row>
    <row r="142" hidden="1" spans="6:10">
      <c r="F142" s="40" t="str">
        <f t="shared" si="6"/>
        <v/>
      </c>
      <c r="G142" s="40" t="str">
        <f t="shared" si="7"/>
        <v/>
      </c>
      <c r="H142" s="40" t="str">
        <f t="shared" si="8"/>
        <v/>
      </c>
      <c r="I142" s="40" t="str">
        <f>IF($G142="","",VLOOKUP($G142,设置!B:D,3,FALSE))</f>
        <v/>
      </c>
      <c r="J142" s="40" t="str">
        <f>IF($G142="","",VLOOKUP($G142,设置!B:D,2,FALSE))</f>
        <v/>
      </c>
    </row>
    <row r="143" hidden="1" spans="6:10">
      <c r="F143" s="40" t="str">
        <f t="shared" si="6"/>
        <v/>
      </c>
      <c r="G143" s="40" t="str">
        <f t="shared" si="7"/>
        <v/>
      </c>
      <c r="H143" s="40" t="str">
        <f t="shared" si="8"/>
        <v/>
      </c>
      <c r="I143" s="40" t="str">
        <f>IF($G143="","",VLOOKUP($G143,设置!B:D,3,FALSE))</f>
        <v/>
      </c>
      <c r="J143" s="40" t="str">
        <f>IF($G143="","",VLOOKUP($G143,设置!B:D,2,FALSE))</f>
        <v/>
      </c>
    </row>
    <row r="144" hidden="1" spans="6:10">
      <c r="F144" s="40" t="str">
        <f t="shared" si="6"/>
        <v/>
      </c>
      <c r="G144" s="40" t="str">
        <f t="shared" si="7"/>
        <v/>
      </c>
      <c r="H144" s="40" t="str">
        <f t="shared" si="8"/>
        <v/>
      </c>
      <c r="I144" s="40" t="str">
        <f>IF($G144="","",VLOOKUP($G144,设置!B:D,3,FALSE))</f>
        <v/>
      </c>
      <c r="J144" s="40" t="str">
        <f>IF($G144="","",VLOOKUP($G144,设置!B:D,2,FALSE))</f>
        <v/>
      </c>
    </row>
    <row r="145" hidden="1" spans="6:10">
      <c r="F145" s="40" t="str">
        <f t="shared" si="6"/>
        <v/>
      </c>
      <c r="G145" s="40" t="str">
        <f t="shared" si="7"/>
        <v/>
      </c>
      <c r="H145" s="40" t="str">
        <f t="shared" si="8"/>
        <v/>
      </c>
      <c r="I145" s="40" t="str">
        <f>IF($G145="","",VLOOKUP($G145,设置!B:D,3,FALSE))</f>
        <v/>
      </c>
      <c r="J145" s="40" t="str">
        <f>IF($G145="","",VLOOKUP($G145,设置!B:D,2,FALSE))</f>
        <v/>
      </c>
    </row>
    <row r="146" hidden="1" spans="6:10">
      <c r="F146" s="40" t="str">
        <f t="shared" si="6"/>
        <v/>
      </c>
      <c r="G146" s="40" t="str">
        <f t="shared" si="7"/>
        <v/>
      </c>
      <c r="H146" s="40" t="str">
        <f t="shared" si="8"/>
        <v/>
      </c>
      <c r="I146" s="40" t="str">
        <f>IF($G146="","",VLOOKUP($G146,设置!B:D,3,FALSE))</f>
        <v/>
      </c>
      <c r="J146" s="40" t="str">
        <f>IF($G146="","",VLOOKUP($G146,设置!B:D,2,FALSE))</f>
        <v/>
      </c>
    </row>
    <row r="147" hidden="1" spans="6:10">
      <c r="F147" s="40" t="str">
        <f t="shared" si="6"/>
        <v/>
      </c>
      <c r="G147" s="40" t="str">
        <f t="shared" si="7"/>
        <v/>
      </c>
      <c r="H147" s="40" t="str">
        <f t="shared" si="8"/>
        <v/>
      </c>
      <c r="I147" s="40" t="str">
        <f>IF($G147="","",VLOOKUP($G147,设置!B:D,3,FALSE))</f>
        <v/>
      </c>
      <c r="J147" s="40" t="str">
        <f>IF($G147="","",VLOOKUP($G147,设置!B:D,2,FALSE))</f>
        <v/>
      </c>
    </row>
    <row r="148" hidden="1" spans="6:10">
      <c r="F148" s="40" t="str">
        <f t="shared" si="6"/>
        <v/>
      </c>
      <c r="G148" s="40" t="str">
        <f t="shared" si="7"/>
        <v/>
      </c>
      <c r="H148" s="40" t="str">
        <f t="shared" si="8"/>
        <v/>
      </c>
      <c r="I148" s="40" t="str">
        <f>IF($G148="","",VLOOKUP($G148,设置!B:D,3,FALSE))</f>
        <v/>
      </c>
      <c r="J148" s="40" t="str">
        <f>IF($G148="","",VLOOKUP($G148,设置!B:D,2,FALSE))</f>
        <v/>
      </c>
    </row>
    <row r="149" hidden="1" spans="6:10">
      <c r="F149" s="40" t="str">
        <f t="shared" si="6"/>
        <v/>
      </c>
      <c r="G149" s="40" t="str">
        <f t="shared" si="7"/>
        <v/>
      </c>
      <c r="H149" s="40" t="str">
        <f t="shared" si="8"/>
        <v/>
      </c>
      <c r="I149" s="40" t="str">
        <f>IF($G149="","",VLOOKUP($G149,设置!B:D,3,FALSE))</f>
        <v/>
      </c>
      <c r="J149" s="40" t="str">
        <f>IF($G149="","",VLOOKUP($G149,设置!B:D,2,FALSE))</f>
        <v/>
      </c>
    </row>
    <row r="150" hidden="1" spans="6:10">
      <c r="F150" s="40" t="str">
        <f t="shared" si="6"/>
        <v/>
      </c>
      <c r="G150" s="40" t="str">
        <f t="shared" si="7"/>
        <v/>
      </c>
      <c r="H150" s="40" t="str">
        <f t="shared" si="8"/>
        <v/>
      </c>
      <c r="I150" s="40" t="str">
        <f>IF($G150="","",VLOOKUP($G150,设置!B:D,3,FALSE))</f>
        <v/>
      </c>
      <c r="J150" s="40" t="str">
        <f>IF($G150="","",VLOOKUP($G150,设置!B:D,2,FALSE))</f>
        <v/>
      </c>
    </row>
    <row r="151" hidden="1" spans="6:10">
      <c r="F151" s="40" t="str">
        <f t="shared" si="6"/>
        <v/>
      </c>
      <c r="G151" s="40" t="str">
        <f t="shared" si="7"/>
        <v/>
      </c>
      <c r="H151" s="40" t="str">
        <f t="shared" si="8"/>
        <v/>
      </c>
      <c r="I151" s="40" t="str">
        <f>IF($G151="","",VLOOKUP($G151,设置!B:D,3,FALSE))</f>
        <v/>
      </c>
      <c r="J151" s="40" t="str">
        <f>IF($G151="","",VLOOKUP($G151,设置!B:D,2,FALSE))</f>
        <v/>
      </c>
    </row>
    <row r="152" hidden="1" spans="6:10">
      <c r="F152" s="40" t="str">
        <f t="shared" si="6"/>
        <v/>
      </c>
      <c r="G152" s="40" t="str">
        <f t="shared" si="7"/>
        <v/>
      </c>
      <c r="H152" s="40" t="str">
        <f t="shared" si="8"/>
        <v/>
      </c>
      <c r="I152" s="40" t="str">
        <f>IF($G152="","",VLOOKUP($G152,设置!B:D,3,FALSE))</f>
        <v/>
      </c>
      <c r="J152" s="40" t="str">
        <f>IF($G152="","",VLOOKUP($G152,设置!B:D,2,FALSE))</f>
        <v/>
      </c>
    </row>
    <row r="153" hidden="1" spans="6:10">
      <c r="F153" s="40" t="str">
        <f t="shared" si="6"/>
        <v/>
      </c>
      <c r="G153" s="40" t="str">
        <f t="shared" si="7"/>
        <v/>
      </c>
      <c r="H153" s="40" t="str">
        <f t="shared" si="8"/>
        <v/>
      </c>
      <c r="I153" s="40" t="str">
        <f>IF($G153="","",VLOOKUP($G153,设置!B:D,3,FALSE))</f>
        <v/>
      </c>
      <c r="J153" s="40" t="str">
        <f>IF($G153="","",VLOOKUP($G153,设置!B:D,2,FALSE))</f>
        <v/>
      </c>
    </row>
    <row r="154" hidden="1" spans="6:10">
      <c r="F154" s="40" t="str">
        <f t="shared" si="6"/>
        <v/>
      </c>
      <c r="G154" s="40" t="str">
        <f t="shared" si="7"/>
        <v/>
      </c>
      <c r="H154" s="40" t="str">
        <f t="shared" si="8"/>
        <v/>
      </c>
      <c r="I154" s="40" t="str">
        <f>IF($G154="","",VLOOKUP($G154,设置!B:D,3,FALSE))</f>
        <v/>
      </c>
      <c r="J154" s="40" t="str">
        <f>IF($G154="","",VLOOKUP($G154,设置!B:D,2,FALSE))</f>
        <v/>
      </c>
    </row>
    <row r="155" hidden="1" spans="6:10">
      <c r="F155" s="40" t="str">
        <f t="shared" si="6"/>
        <v/>
      </c>
      <c r="G155" s="40" t="str">
        <f t="shared" si="7"/>
        <v/>
      </c>
      <c r="H155" s="40" t="str">
        <f t="shared" si="8"/>
        <v/>
      </c>
      <c r="I155" s="40" t="str">
        <f>IF($G155="","",VLOOKUP($G155,设置!B:D,3,FALSE))</f>
        <v/>
      </c>
      <c r="J155" s="40" t="str">
        <f>IF($G155="","",VLOOKUP($G155,设置!B:D,2,FALSE))</f>
        <v/>
      </c>
    </row>
    <row r="156" hidden="1" spans="6:10">
      <c r="F156" s="40" t="str">
        <f t="shared" si="6"/>
        <v/>
      </c>
      <c r="G156" s="40" t="str">
        <f t="shared" si="7"/>
        <v/>
      </c>
      <c r="H156" s="40" t="str">
        <f t="shared" si="8"/>
        <v/>
      </c>
      <c r="I156" s="40" t="str">
        <f>IF($G156="","",VLOOKUP($G156,设置!B:D,3,FALSE))</f>
        <v/>
      </c>
      <c r="J156" s="40" t="str">
        <f>IF($G156="","",VLOOKUP($G156,设置!B:D,2,FALSE))</f>
        <v/>
      </c>
    </row>
    <row r="157" hidden="1" spans="6:10">
      <c r="F157" s="40" t="str">
        <f t="shared" si="6"/>
        <v/>
      </c>
      <c r="G157" s="40" t="str">
        <f t="shared" si="7"/>
        <v/>
      </c>
      <c r="H157" s="40" t="str">
        <f t="shared" si="8"/>
        <v/>
      </c>
      <c r="I157" s="40" t="str">
        <f>IF($G157="","",VLOOKUP($G157,设置!B:D,3,FALSE))</f>
        <v/>
      </c>
      <c r="J157" s="40" t="str">
        <f>IF($G157="","",VLOOKUP($G157,设置!B:D,2,FALSE))</f>
        <v/>
      </c>
    </row>
    <row r="158" hidden="1" spans="6:10">
      <c r="F158" s="40" t="str">
        <f t="shared" si="6"/>
        <v/>
      </c>
      <c r="G158" s="40" t="str">
        <f t="shared" si="7"/>
        <v/>
      </c>
      <c r="H158" s="40" t="str">
        <f t="shared" si="8"/>
        <v/>
      </c>
      <c r="I158" s="40" t="str">
        <f>IF($G158="","",VLOOKUP($G158,设置!B:D,3,FALSE))</f>
        <v/>
      </c>
      <c r="J158" s="40" t="str">
        <f>IF($G158="","",VLOOKUP($G158,设置!B:D,2,FALSE))</f>
        <v/>
      </c>
    </row>
    <row r="159" hidden="1" spans="6:10">
      <c r="F159" s="40" t="str">
        <f t="shared" si="6"/>
        <v/>
      </c>
      <c r="G159" s="40" t="str">
        <f t="shared" si="7"/>
        <v/>
      </c>
      <c r="H159" s="40" t="str">
        <f t="shared" si="8"/>
        <v/>
      </c>
      <c r="I159" s="40" t="str">
        <f>IF($G159="","",VLOOKUP($G159,设置!B:D,3,FALSE))</f>
        <v/>
      </c>
      <c r="J159" s="40" t="str">
        <f>IF($G159="","",VLOOKUP($G159,设置!B:D,2,FALSE))</f>
        <v/>
      </c>
    </row>
    <row r="160" hidden="1" spans="6:10">
      <c r="F160" s="40" t="str">
        <f t="shared" si="6"/>
        <v/>
      </c>
      <c r="G160" s="40" t="str">
        <f t="shared" si="7"/>
        <v/>
      </c>
      <c r="H160" s="40" t="str">
        <f t="shared" si="8"/>
        <v/>
      </c>
      <c r="I160" s="40" t="str">
        <f>IF($G160="","",VLOOKUP($G160,设置!B:D,3,FALSE))</f>
        <v/>
      </c>
      <c r="J160" s="40" t="str">
        <f>IF($G160="","",VLOOKUP($G160,设置!B:D,2,FALSE))</f>
        <v/>
      </c>
    </row>
    <row r="161" hidden="1" spans="6:10">
      <c r="F161" s="40" t="str">
        <f t="shared" si="6"/>
        <v/>
      </c>
      <c r="G161" s="40" t="str">
        <f t="shared" si="7"/>
        <v/>
      </c>
      <c r="H161" s="40" t="str">
        <f t="shared" si="8"/>
        <v/>
      </c>
      <c r="I161" s="40" t="str">
        <f>IF($G161="","",VLOOKUP($G161,设置!B:D,3,FALSE))</f>
        <v/>
      </c>
      <c r="J161" s="40" t="str">
        <f>IF($G161="","",VLOOKUP($G161,设置!B:D,2,FALSE))</f>
        <v/>
      </c>
    </row>
    <row r="162" hidden="1" spans="6:10">
      <c r="F162" s="40" t="str">
        <f t="shared" si="6"/>
        <v/>
      </c>
      <c r="G162" s="40" t="str">
        <f t="shared" si="7"/>
        <v/>
      </c>
      <c r="H162" s="40" t="str">
        <f t="shared" si="8"/>
        <v/>
      </c>
      <c r="I162" s="40" t="str">
        <f>IF($G162="","",VLOOKUP($G162,设置!B:D,3,FALSE))</f>
        <v/>
      </c>
      <c r="J162" s="40" t="str">
        <f>IF($G162="","",VLOOKUP($G162,设置!B:D,2,FALSE))</f>
        <v/>
      </c>
    </row>
    <row r="163" hidden="1" spans="6:10">
      <c r="F163" s="40" t="str">
        <f t="shared" si="6"/>
        <v/>
      </c>
      <c r="G163" s="40" t="str">
        <f t="shared" si="7"/>
        <v/>
      </c>
      <c r="H163" s="40" t="str">
        <f t="shared" si="8"/>
        <v/>
      </c>
      <c r="I163" s="40" t="str">
        <f>IF($G163="","",VLOOKUP($G163,设置!B:D,3,FALSE))</f>
        <v/>
      </c>
      <c r="J163" s="40" t="str">
        <f>IF($G163="","",VLOOKUP($G163,设置!B:D,2,FALSE))</f>
        <v/>
      </c>
    </row>
    <row r="164" hidden="1" spans="6:10">
      <c r="F164" s="40" t="str">
        <f t="shared" si="6"/>
        <v/>
      </c>
      <c r="G164" s="40" t="str">
        <f t="shared" si="7"/>
        <v/>
      </c>
      <c r="H164" s="40" t="str">
        <f t="shared" si="8"/>
        <v/>
      </c>
      <c r="I164" s="40" t="str">
        <f>IF($G164="","",VLOOKUP($G164,设置!B:D,3,FALSE))</f>
        <v/>
      </c>
      <c r="J164" s="40" t="str">
        <f>IF($G164="","",VLOOKUP($G164,设置!B:D,2,FALSE))</f>
        <v/>
      </c>
    </row>
    <row r="165" hidden="1" spans="6:10">
      <c r="F165" s="40" t="str">
        <f t="shared" si="6"/>
        <v/>
      </c>
      <c r="G165" s="40" t="str">
        <f t="shared" si="7"/>
        <v/>
      </c>
      <c r="H165" s="40" t="str">
        <f t="shared" si="8"/>
        <v/>
      </c>
      <c r="I165" s="40" t="str">
        <f>IF($G165="","",VLOOKUP($G165,设置!B:D,3,FALSE))</f>
        <v/>
      </c>
      <c r="J165" s="40" t="str">
        <f>IF($G165="","",VLOOKUP($G165,设置!B:D,2,FALSE))</f>
        <v/>
      </c>
    </row>
  </sheetData>
  <autoFilter ref="A1:J165">
    <filterColumn colId="3">
      <colorFilter dxfId="2"/>
    </filterColumn>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10 B13 B16 B23 B28 B36 B37 B42 B45 B57 B58 B61 B62 B63 B66 B3:B4 B5:B7 B8:B9 B11:B12 B14:B15 B17:B18 B19:B20 B21:B22 B24:B25 B26:B27 B29:B31 B32:B33 B34:B35 B38:B39 B40:B41 B43:B44 B46:B47 B48:B49 B50:B51 B52:B54 B55:B56 B59:B60 B64:B65 B67:B68 B69:B70 B71: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22 G23:G26 G27:G47 G48:G165">
      <formula1>设置!$B9:$B441</formula1>
    </dataValidation>
  </dataValidation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19"/>
  <dimension ref="A1:J165"/>
  <sheetViews>
    <sheetView workbookViewId="0">
      <pane xSplit="10" ySplit="1" topLeftCell="K2" activePane="bottomRight" state="frozen"/>
      <selection/>
      <selection pane="topRight"/>
      <selection pane="bottomLeft"/>
      <selection pane="bottomRight" activeCell="A1" sqref="A$1:J$1048576"/>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543</v>
      </c>
      <c r="C2">
        <v>150</v>
      </c>
      <c r="D2">
        <v>100</v>
      </c>
      <c r="E2">
        <v>21.75</v>
      </c>
      <c r="F2" s="40">
        <f t="shared" ref="F2:F17" si="0">IF(A2="","",1)</f>
        <v>1</v>
      </c>
      <c r="G2" s="40" t="str">
        <f t="shared" ref="G2:G17" si="1">IF(AND(B2&lt;&gt;"",C2&lt;&gt;""),B2&amp;C2,"")</f>
        <v>r221s8150</v>
      </c>
      <c r="H2" s="40">
        <f t="shared" ref="H2:H17" si="2">IF(E2="","",ROUND(E2*2.2046,2))</f>
        <v>47.95</v>
      </c>
      <c r="I2" s="40" t="str">
        <f>IF($G2="","",VLOOKUP($G2,设置!B:D,3,FALSE))</f>
        <v>R221套装8-150</v>
      </c>
      <c r="J2" s="40" t="str">
        <f>IF($G2="","",VLOOKUP($G2,设置!B:D,2,FALSE))</f>
        <v>R221USF-set8-150</v>
      </c>
    </row>
    <row r="3" spans="1:10">
      <c r="A3">
        <v>1</v>
      </c>
      <c r="B3" t="s">
        <v>543</v>
      </c>
      <c r="C3">
        <v>120</v>
      </c>
      <c r="D3">
        <v>100</v>
      </c>
      <c r="F3" s="40">
        <f t="shared" si="0"/>
        <v>1</v>
      </c>
      <c r="G3" s="40" t="str">
        <f t="shared" si="1"/>
        <v>r221s8120</v>
      </c>
      <c r="H3" s="40" t="str">
        <f t="shared" si="2"/>
        <v/>
      </c>
      <c r="I3" s="40" t="str">
        <f>IF($G3="","",VLOOKUP($G3,设置!B:D,3,FALSE))</f>
        <v>R221套装8-120</v>
      </c>
      <c r="J3" s="40" t="str">
        <f>IF($G3="","",VLOOKUP($G3,设置!B:D,2,FALSE))</f>
        <v>R221USF-set8-120</v>
      </c>
    </row>
    <row r="4" spans="1:10">
      <c r="A4">
        <v>2</v>
      </c>
      <c r="B4" t="s">
        <v>544</v>
      </c>
      <c r="C4">
        <v>120</v>
      </c>
      <c r="D4">
        <v>40</v>
      </c>
      <c r="E4">
        <v>21.6</v>
      </c>
      <c r="F4" s="40">
        <f t="shared" si="0"/>
        <v>1</v>
      </c>
      <c r="G4" s="40" t="str">
        <f t="shared" si="1"/>
        <v>r221s1120</v>
      </c>
      <c r="H4" s="40">
        <f t="shared" si="2"/>
        <v>47.62</v>
      </c>
      <c r="I4" s="40" t="str">
        <f>IF($G4="","",VLOOKUP($G4,设置!B:D,3,FALSE))</f>
        <v>R221套装1-120</v>
      </c>
      <c r="J4" s="40" t="str">
        <f>IF($G4="","",VLOOKUP($G4,设置!B:D,2,FALSE))</f>
        <v>R221USF-set1-120</v>
      </c>
    </row>
    <row r="5" spans="1:10">
      <c r="A5">
        <v>2</v>
      </c>
      <c r="B5" t="s">
        <v>544</v>
      </c>
      <c r="C5">
        <v>110</v>
      </c>
      <c r="D5">
        <v>59</v>
      </c>
      <c r="F5" s="40">
        <f t="shared" si="0"/>
        <v>1</v>
      </c>
      <c r="G5" s="40" t="str">
        <f t="shared" si="1"/>
        <v>r221s1110</v>
      </c>
      <c r="H5" s="40" t="str">
        <f t="shared" si="2"/>
        <v/>
      </c>
      <c r="I5" s="40" t="str">
        <f>IF($G5="","",VLOOKUP($G5,设置!B:D,3,FALSE))</f>
        <v>R221套装1-110</v>
      </c>
      <c r="J5" s="40" t="str">
        <f>IF($G5="","",VLOOKUP($G5,设置!B:D,2,FALSE))</f>
        <v>R221USF-set1-110</v>
      </c>
    </row>
    <row r="6" spans="1:10">
      <c r="A6">
        <v>2</v>
      </c>
      <c r="B6" t="s">
        <v>544</v>
      </c>
      <c r="C6">
        <v>140</v>
      </c>
      <c r="D6">
        <v>57</v>
      </c>
      <c r="F6" s="40">
        <f t="shared" si="0"/>
        <v>1</v>
      </c>
      <c r="G6" s="40" t="str">
        <f t="shared" si="1"/>
        <v>r221s1140</v>
      </c>
      <c r="H6" s="40" t="str">
        <f t="shared" si="2"/>
        <v/>
      </c>
      <c r="I6" s="40" t="str">
        <f>IF($G6="","",VLOOKUP($G6,设置!B:D,3,FALSE))</f>
        <v>R221套装1-140</v>
      </c>
      <c r="J6" s="40" t="str">
        <f>IF($G6="","",VLOOKUP($G6,设置!B:D,2,FALSE))</f>
        <v>R221USF-set1-140</v>
      </c>
    </row>
    <row r="7" spans="1:10">
      <c r="A7">
        <v>2</v>
      </c>
      <c r="B7" t="s">
        <v>544</v>
      </c>
      <c r="C7">
        <v>150</v>
      </c>
      <c r="D7">
        <v>55</v>
      </c>
      <c r="F7" s="40">
        <f t="shared" si="0"/>
        <v>1</v>
      </c>
      <c r="G7" s="40" t="str">
        <f t="shared" si="1"/>
        <v>r221s1150</v>
      </c>
      <c r="H7" s="40" t="str">
        <f t="shared" si="2"/>
        <v/>
      </c>
      <c r="I7" s="40" t="str">
        <f>IF($G7="","",VLOOKUP($G7,设置!B:D,3,FALSE))</f>
        <v>R221套装1-150</v>
      </c>
      <c r="J7" s="40" t="str">
        <f>IF($G7="","",VLOOKUP($G7,设置!B:D,2,FALSE))</f>
        <v>R221USF-set1-150</v>
      </c>
    </row>
    <row r="8" spans="1:10">
      <c r="A8">
        <v>3</v>
      </c>
      <c r="B8" t="s">
        <v>543</v>
      </c>
      <c r="C8">
        <v>120</v>
      </c>
      <c r="D8">
        <v>60</v>
      </c>
      <c r="E8">
        <v>20.2</v>
      </c>
      <c r="F8" s="40">
        <f t="shared" si="0"/>
        <v>1</v>
      </c>
      <c r="G8" s="40" t="str">
        <f t="shared" si="1"/>
        <v>r221s8120</v>
      </c>
      <c r="H8" s="40">
        <f t="shared" si="2"/>
        <v>44.53</v>
      </c>
      <c r="I8" s="40" t="str">
        <f>IF($G8="","",VLOOKUP($G8,设置!B:D,3,FALSE))</f>
        <v>R221套装8-120</v>
      </c>
      <c r="J8" s="40" t="str">
        <f>IF($G8="","",VLOOKUP($G8,设置!B:D,2,FALSE))</f>
        <v>R221USF-set8-120</v>
      </c>
    </row>
    <row r="9" spans="1:10">
      <c r="A9">
        <v>3</v>
      </c>
      <c r="B9" t="s">
        <v>543</v>
      </c>
      <c r="C9">
        <v>140</v>
      </c>
      <c r="D9">
        <v>100</v>
      </c>
      <c r="F9" s="40">
        <f t="shared" si="0"/>
        <v>1</v>
      </c>
      <c r="G9" s="40" t="str">
        <f t="shared" si="1"/>
        <v>r221s8140</v>
      </c>
      <c r="H9" s="40" t="str">
        <f t="shared" si="2"/>
        <v/>
      </c>
      <c r="I9" s="40" t="str">
        <f>IF($G9="","",VLOOKUP($G9,设置!B:D,3,FALSE))</f>
        <v>R221套装8-140</v>
      </c>
      <c r="J9" s="40" t="str">
        <f>IF($G9="","",VLOOKUP($G9,设置!B:D,2,FALSE))</f>
        <v>R221USF-set8-140</v>
      </c>
    </row>
    <row r="10" spans="1:10">
      <c r="A10">
        <v>3</v>
      </c>
      <c r="B10" t="s">
        <v>544</v>
      </c>
      <c r="C10">
        <v>120</v>
      </c>
      <c r="D10">
        <v>40</v>
      </c>
      <c r="F10" s="40">
        <f t="shared" si="0"/>
        <v>1</v>
      </c>
      <c r="G10" s="40" t="str">
        <f t="shared" si="1"/>
        <v>r221s1120</v>
      </c>
      <c r="H10" s="40" t="str">
        <f t="shared" si="2"/>
        <v/>
      </c>
      <c r="I10" s="40" t="str">
        <f>IF($G10="","",VLOOKUP($G10,设置!B:D,3,FALSE))</f>
        <v>R221套装1-120</v>
      </c>
      <c r="J10" s="40" t="str">
        <f>IF($G10="","",VLOOKUP($G10,设置!B:D,2,FALSE))</f>
        <v>R221USF-set1-120</v>
      </c>
    </row>
    <row r="11" spans="1:10">
      <c r="A11">
        <v>3</v>
      </c>
      <c r="B11" t="s">
        <v>544</v>
      </c>
      <c r="C11">
        <v>150</v>
      </c>
      <c r="D11">
        <v>5</v>
      </c>
      <c r="F11" s="40">
        <f t="shared" si="0"/>
        <v>1</v>
      </c>
      <c r="G11" s="40" t="str">
        <f t="shared" si="1"/>
        <v>r221s1150</v>
      </c>
      <c r="H11" s="40" t="str">
        <f t="shared" si="2"/>
        <v/>
      </c>
      <c r="I11" s="40" t="str">
        <f>IF($G11="","",VLOOKUP($G11,设置!B:D,3,FALSE))</f>
        <v>R221套装1-150</v>
      </c>
      <c r="J11" s="40" t="str">
        <f>IF($G11="","",VLOOKUP($G11,设置!B:D,2,FALSE))</f>
        <v>R221USF-set1-150</v>
      </c>
    </row>
    <row r="12" spans="1:10">
      <c r="A12">
        <v>4</v>
      </c>
      <c r="B12" t="s">
        <v>543</v>
      </c>
      <c r="C12">
        <v>110</v>
      </c>
      <c r="D12">
        <v>120</v>
      </c>
      <c r="E12">
        <v>20.15</v>
      </c>
      <c r="F12" s="40">
        <f t="shared" si="0"/>
        <v>1</v>
      </c>
      <c r="G12" s="40" t="str">
        <f t="shared" si="1"/>
        <v>r221s8110</v>
      </c>
      <c r="H12" s="40">
        <f t="shared" si="2"/>
        <v>44.42</v>
      </c>
      <c r="I12" s="40" t="str">
        <f>IF($G12="","",VLOOKUP($G12,设置!B:D,3,FALSE))</f>
        <v>R221套装8-110</v>
      </c>
      <c r="J12" s="40" t="str">
        <f>IF($G12="","",VLOOKUP($G12,设置!B:D,2,FALSE))</f>
        <v>R221USF-set8-110</v>
      </c>
    </row>
    <row r="13" spans="1:10">
      <c r="A13">
        <v>4</v>
      </c>
      <c r="B13" t="s">
        <v>543</v>
      </c>
      <c r="C13">
        <v>130</v>
      </c>
      <c r="D13">
        <v>100</v>
      </c>
      <c r="F13" s="40">
        <f t="shared" si="0"/>
        <v>1</v>
      </c>
      <c r="G13" s="40" t="str">
        <f t="shared" si="1"/>
        <v>r221s8130</v>
      </c>
      <c r="H13" s="40" t="str">
        <f t="shared" si="2"/>
        <v/>
      </c>
      <c r="I13" s="40" t="str">
        <f>IF($G13="","",VLOOKUP($G13,设置!B:D,3,FALSE))</f>
        <v>R221套装8-130</v>
      </c>
      <c r="J13" s="40" t="str">
        <f>IF($G13="","",VLOOKUP($G13,设置!B:D,2,FALSE))</f>
        <v>R221USF-set8-130</v>
      </c>
    </row>
    <row r="14" spans="1:10">
      <c r="A14">
        <v>5</v>
      </c>
      <c r="B14" t="s">
        <v>545</v>
      </c>
      <c r="C14">
        <v>150</v>
      </c>
      <c r="D14">
        <v>68</v>
      </c>
      <c r="E14">
        <v>20.7</v>
      </c>
      <c r="F14" s="40">
        <f t="shared" si="0"/>
        <v>1</v>
      </c>
      <c r="G14" s="40" t="str">
        <f t="shared" si="1"/>
        <v>r221s7150</v>
      </c>
      <c r="H14" s="40">
        <f t="shared" si="2"/>
        <v>45.64</v>
      </c>
      <c r="I14" s="40" t="str">
        <f>IF($G14="","",VLOOKUP($G14,设置!B:D,3,FALSE))</f>
        <v>R221套装7-150</v>
      </c>
      <c r="J14" s="40" t="str">
        <f>IF($G14="","",VLOOKUP($G14,设置!B:D,2,FALSE))</f>
        <v>R221USF-set7-150</v>
      </c>
    </row>
    <row r="15" spans="1:10">
      <c r="A15">
        <v>5</v>
      </c>
      <c r="B15" t="s">
        <v>545</v>
      </c>
      <c r="C15">
        <v>120</v>
      </c>
      <c r="D15">
        <v>100</v>
      </c>
      <c r="F15" s="40">
        <f t="shared" si="0"/>
        <v>1</v>
      </c>
      <c r="G15" s="40" t="str">
        <f t="shared" si="1"/>
        <v>r221s7120</v>
      </c>
      <c r="H15" s="40" t="str">
        <f t="shared" si="2"/>
        <v/>
      </c>
      <c r="I15" s="40" t="str">
        <f>IF($G15="","",VLOOKUP($G15,设置!B:D,3,FALSE))</f>
        <v>R221套装7-120</v>
      </c>
      <c r="J15" s="40" t="str">
        <f>IF($G15="","",VLOOKUP($G15,设置!B:D,2,FALSE))</f>
        <v>R221USF-set7-120</v>
      </c>
    </row>
    <row r="16" spans="1:10">
      <c r="A16">
        <v>5</v>
      </c>
      <c r="B16" t="s">
        <v>543</v>
      </c>
      <c r="C16">
        <v>110</v>
      </c>
      <c r="D16">
        <v>40</v>
      </c>
      <c r="F16" s="40">
        <f t="shared" si="0"/>
        <v>1</v>
      </c>
      <c r="G16" s="40" t="str">
        <f t="shared" si="1"/>
        <v>r221s8110</v>
      </c>
      <c r="H16" s="40" t="str">
        <f t="shared" si="2"/>
        <v/>
      </c>
      <c r="I16" s="40" t="str">
        <f>IF($G16="","",VLOOKUP($G16,设置!B:D,3,FALSE))</f>
        <v>R221套装8-110</v>
      </c>
      <c r="J16" s="40" t="str">
        <f>IF($G16="","",VLOOKUP($G16,设置!B:D,2,FALSE))</f>
        <v>R221USF-set8-110</v>
      </c>
    </row>
    <row r="17" spans="1:10">
      <c r="A17">
        <v>6</v>
      </c>
      <c r="B17" t="s">
        <v>545</v>
      </c>
      <c r="C17">
        <v>140</v>
      </c>
      <c r="D17">
        <v>140</v>
      </c>
      <c r="E17">
        <v>20.6</v>
      </c>
      <c r="F17" s="40">
        <f t="shared" si="0"/>
        <v>1</v>
      </c>
      <c r="G17" s="40" t="str">
        <f t="shared" si="1"/>
        <v>r221s7140</v>
      </c>
      <c r="H17" s="40">
        <f t="shared" si="2"/>
        <v>45.41</v>
      </c>
      <c r="I17" s="40" t="str">
        <f>IF($G17="","",VLOOKUP($G17,设置!B:D,3,FALSE))</f>
        <v>R221套装7-140</v>
      </c>
      <c r="J17" s="40" t="str">
        <f>IF($G17="","",VLOOKUP($G17,设置!B:D,2,FALSE))</f>
        <v>R221USF-set7-140</v>
      </c>
    </row>
    <row r="18" spans="1:10">
      <c r="A18">
        <v>6</v>
      </c>
      <c r="B18" t="s">
        <v>545</v>
      </c>
      <c r="C18">
        <v>120</v>
      </c>
      <c r="D18">
        <v>60</v>
      </c>
      <c r="F18" s="40">
        <f t="shared" ref="F18:F26" si="3">IF(A18="","",1)</f>
        <v>1</v>
      </c>
      <c r="G18" s="40" t="str">
        <f t="shared" ref="G18:G26" si="4">IF(AND(B18&lt;&gt;"",C18&lt;&gt;""),B18&amp;C18,"")</f>
        <v>r221s7120</v>
      </c>
      <c r="H18" s="40" t="str">
        <f t="shared" ref="H18:H26" si="5">IF(E18="","",ROUND(E18*2.2046,2))</f>
        <v/>
      </c>
      <c r="I18" s="40" t="str">
        <f>IF($G18="","",VLOOKUP($G18,设置!B:D,3,FALSE))</f>
        <v>R221套装7-120</v>
      </c>
      <c r="J18" s="40" t="str">
        <f>IF($G18="","",VLOOKUP($G18,设置!B:D,2,FALSE))</f>
        <v>R221USF-set7-120</v>
      </c>
    </row>
    <row r="19" spans="1:10">
      <c r="A19">
        <v>7</v>
      </c>
      <c r="B19" t="s">
        <v>545</v>
      </c>
      <c r="C19">
        <v>130</v>
      </c>
      <c r="D19">
        <v>152</v>
      </c>
      <c r="E19">
        <v>19.6</v>
      </c>
      <c r="F19" s="40">
        <f t="shared" si="3"/>
        <v>1</v>
      </c>
      <c r="G19" s="40" t="str">
        <f t="shared" si="4"/>
        <v>r221s7130</v>
      </c>
      <c r="H19" s="40">
        <f t="shared" si="5"/>
        <v>43.21</v>
      </c>
      <c r="I19" s="40" t="str">
        <f>IF($G19="","",VLOOKUP($G19,设置!B:D,3,FALSE))</f>
        <v>R221套装7-130</v>
      </c>
      <c r="J19" s="40" t="str">
        <f>IF($G19="","",VLOOKUP($G19,设置!B:D,2,FALSE))</f>
        <v>R221USF-set7-130</v>
      </c>
    </row>
    <row r="20" spans="1:10">
      <c r="A20">
        <v>7</v>
      </c>
      <c r="B20" t="s">
        <v>545</v>
      </c>
      <c r="C20">
        <v>150</v>
      </c>
      <c r="D20">
        <v>40</v>
      </c>
      <c r="F20" s="40">
        <f t="shared" si="3"/>
        <v>1</v>
      </c>
      <c r="G20" s="40" t="str">
        <f t="shared" si="4"/>
        <v>r221s7150</v>
      </c>
      <c r="H20" s="40" t="str">
        <f t="shared" si="5"/>
        <v/>
      </c>
      <c r="I20" s="40" t="str">
        <f>IF($G20="","",VLOOKUP($G20,设置!B:D,3,FALSE))</f>
        <v>R221套装7-150</v>
      </c>
      <c r="J20" s="40" t="str">
        <f>IF($G20="","",VLOOKUP($G20,设置!B:D,2,FALSE))</f>
        <v>R221USF-set7-150</v>
      </c>
    </row>
    <row r="21" spans="1:10">
      <c r="A21">
        <v>8</v>
      </c>
      <c r="B21" t="s">
        <v>545</v>
      </c>
      <c r="C21">
        <v>110</v>
      </c>
      <c r="D21">
        <v>160</v>
      </c>
      <c r="E21">
        <v>18.3</v>
      </c>
      <c r="F21" s="40">
        <f t="shared" si="3"/>
        <v>1</v>
      </c>
      <c r="G21" s="40" t="str">
        <f t="shared" si="4"/>
        <v>r221s7110</v>
      </c>
      <c r="H21" s="40">
        <f t="shared" si="5"/>
        <v>40.34</v>
      </c>
      <c r="I21" s="40" t="str">
        <f>IF($G21="","",VLOOKUP($G21,设置!B:D,3,FALSE))</f>
        <v>R221套装7-110</v>
      </c>
      <c r="J21" s="40" t="str">
        <f>IF($G21="","",VLOOKUP($G21,设置!B:D,2,FALSE))</f>
        <v>R221USF-set7-110</v>
      </c>
    </row>
    <row r="22" spans="1:10">
      <c r="A22">
        <v>8</v>
      </c>
      <c r="B22" t="s">
        <v>545</v>
      </c>
      <c r="C22">
        <v>150</v>
      </c>
      <c r="D22">
        <v>40</v>
      </c>
      <c r="F22" s="40">
        <f t="shared" si="3"/>
        <v>1</v>
      </c>
      <c r="G22" s="40" t="str">
        <f t="shared" si="4"/>
        <v>r221s7150</v>
      </c>
      <c r="H22" s="40" t="str">
        <f t="shared" si="5"/>
        <v/>
      </c>
      <c r="I22" s="40" t="str">
        <f>IF($G22="","",VLOOKUP($G22,设置!B:D,3,FALSE))</f>
        <v>R221套装7-150</v>
      </c>
      <c r="J22" s="40" t="str">
        <f>IF($G22="","",VLOOKUP($G22,设置!B:D,2,FALSE))</f>
        <v>R221USF-set7-150</v>
      </c>
    </row>
    <row r="23" spans="1:10">
      <c r="A23">
        <v>9</v>
      </c>
      <c r="B23" t="s">
        <v>544</v>
      </c>
      <c r="C23">
        <v>130</v>
      </c>
      <c r="D23">
        <v>100</v>
      </c>
      <c r="E23">
        <v>17</v>
      </c>
      <c r="F23" s="40">
        <f t="shared" si="3"/>
        <v>1</v>
      </c>
      <c r="G23" s="40" t="str">
        <f t="shared" si="4"/>
        <v>r221s1130</v>
      </c>
      <c r="H23" s="40">
        <f t="shared" si="5"/>
        <v>37.48</v>
      </c>
      <c r="I23" s="40" t="str">
        <f>IF($G23="","",VLOOKUP($G23,设置!B:D,3,FALSE))</f>
        <v>R221套装1-130</v>
      </c>
      <c r="J23" s="40" t="str">
        <f>IF($G23="","",VLOOKUP($G23,设置!B:D,2,FALSE))</f>
        <v>R221USF-set1-130</v>
      </c>
    </row>
    <row r="24" spans="1:10">
      <c r="A24">
        <v>9</v>
      </c>
      <c r="B24" t="s">
        <v>545</v>
      </c>
      <c r="C24">
        <v>140</v>
      </c>
      <c r="D24">
        <v>60</v>
      </c>
      <c r="F24" s="40">
        <f t="shared" si="3"/>
        <v>1</v>
      </c>
      <c r="G24" s="40" t="str">
        <f t="shared" si="4"/>
        <v>r221s7140</v>
      </c>
      <c r="H24" s="40" t="str">
        <f t="shared" si="5"/>
        <v/>
      </c>
      <c r="I24" s="40" t="str">
        <f>IF($G24="","",VLOOKUP($G24,设置!B:D,3,FALSE))</f>
        <v>R221套装7-140</v>
      </c>
      <c r="J24" s="40" t="str">
        <f>IF($G24="","",VLOOKUP($G24,设置!B:D,2,FALSE))</f>
        <v>R221USF-set7-140</v>
      </c>
    </row>
    <row r="25" spans="1:10">
      <c r="A25">
        <v>10</v>
      </c>
      <c r="B25" t="s">
        <v>544</v>
      </c>
      <c r="C25">
        <v>120</v>
      </c>
      <c r="D25">
        <v>100</v>
      </c>
      <c r="E25">
        <v>20.6</v>
      </c>
      <c r="F25" s="40">
        <f t="shared" si="3"/>
        <v>1</v>
      </c>
      <c r="G25" s="40" t="str">
        <f t="shared" si="4"/>
        <v>r221s1120</v>
      </c>
      <c r="H25" s="40">
        <f t="shared" si="5"/>
        <v>45.41</v>
      </c>
      <c r="I25" s="40" t="str">
        <f>IF($G25="","",VLOOKUP($G25,设置!B:D,3,FALSE))</f>
        <v>R221套装1-120</v>
      </c>
      <c r="J25" s="40" t="str">
        <f>IF($G25="","",VLOOKUP($G25,设置!B:D,2,FALSE))</f>
        <v>R221USF-set1-120</v>
      </c>
    </row>
    <row r="26" spans="1:10">
      <c r="A26">
        <v>10</v>
      </c>
      <c r="B26" t="s">
        <v>544</v>
      </c>
      <c r="C26">
        <v>140</v>
      </c>
      <c r="D26">
        <v>100</v>
      </c>
      <c r="F26" s="40">
        <f t="shared" si="3"/>
        <v>1</v>
      </c>
      <c r="G26" s="40" t="str">
        <f t="shared" si="4"/>
        <v>r221s1140</v>
      </c>
      <c r="H26" s="40" t="str">
        <f t="shared" si="5"/>
        <v/>
      </c>
      <c r="I26" s="40" t="str">
        <f>IF($G26="","",VLOOKUP($G26,设置!B:D,3,FALSE))</f>
        <v>R221套装1-140</v>
      </c>
      <c r="J26" s="40" t="str">
        <f>IF($G26="","",VLOOKUP($G26,设置!B:D,2,FALSE))</f>
        <v>R221USF-set1-140</v>
      </c>
    </row>
    <row r="27" spans="6:10">
      <c r="F27" s="40" t="str">
        <f t="shared" ref="F23:F60" si="6">IF(A27="","",1)</f>
        <v/>
      </c>
      <c r="G27" s="40" t="str">
        <f t="shared" ref="G23:G60" si="7">IF(AND(B27&lt;&gt;"",C27&lt;&gt;""),B27&amp;C27,"")</f>
        <v/>
      </c>
      <c r="H27" s="40" t="str">
        <f t="shared" ref="H23:H60" si="8">IF(E27="","",ROUND(E27*2.2046,2))</f>
        <v/>
      </c>
      <c r="I27" s="40" t="str">
        <f>IF($G27="","",VLOOKUP($G27,设置!B:D,3,FALSE))</f>
        <v/>
      </c>
      <c r="J27" s="40" t="str">
        <f>IF($G27="","",VLOOKUP($G27,设置!B:D,2,FALSE))</f>
        <v/>
      </c>
    </row>
    <row r="28" spans="6:10">
      <c r="F28" s="40" t="str">
        <f t="shared" si="6"/>
        <v/>
      </c>
      <c r="G28" s="40" t="str">
        <f t="shared" si="7"/>
        <v/>
      </c>
      <c r="H28" s="40" t="str">
        <f t="shared" si="8"/>
        <v/>
      </c>
      <c r="I28" s="40" t="str">
        <f>IF($G28="","",VLOOKUP($G28,设置!B:D,3,FALSE))</f>
        <v/>
      </c>
      <c r="J28" s="40" t="str">
        <f>IF($G28="","",VLOOKUP($G28,设置!B:D,2,FALSE))</f>
        <v/>
      </c>
    </row>
    <row r="29" spans="6:10">
      <c r="F29" s="40" t="str">
        <f t="shared" si="6"/>
        <v/>
      </c>
      <c r="G29" s="40" t="str">
        <f t="shared" si="7"/>
        <v/>
      </c>
      <c r="H29" s="40" t="str">
        <f t="shared" si="8"/>
        <v/>
      </c>
      <c r="I29" s="40" t="str">
        <f>IF($G29="","",VLOOKUP($G29,设置!B:D,3,FALSE))</f>
        <v/>
      </c>
      <c r="J29" s="40" t="str">
        <f>IF($G29="","",VLOOKUP($G29,设置!B:D,2,FALSE))</f>
        <v/>
      </c>
    </row>
    <row r="30" spans="6:10">
      <c r="F30" s="40" t="str">
        <f t="shared" si="6"/>
        <v/>
      </c>
      <c r="G30" s="40" t="str">
        <f t="shared" si="7"/>
        <v/>
      </c>
      <c r="H30" s="40" t="str">
        <f t="shared" si="8"/>
        <v/>
      </c>
      <c r="I30" s="40" t="str">
        <f>IF($G30="","",VLOOKUP($G30,设置!B:D,3,FALSE))</f>
        <v/>
      </c>
      <c r="J30" s="40" t="str">
        <f>IF($G30="","",VLOOKUP($G30,设置!B:D,2,FALSE))</f>
        <v/>
      </c>
    </row>
    <row r="31" spans="6:10">
      <c r="F31" s="40" t="str">
        <f t="shared" si="6"/>
        <v/>
      </c>
      <c r="G31" s="40" t="str">
        <f t="shared" si="7"/>
        <v/>
      </c>
      <c r="H31" s="40" t="str">
        <f t="shared" si="8"/>
        <v/>
      </c>
      <c r="I31" s="40" t="str">
        <f>IF($G31="","",VLOOKUP($G31,设置!B:D,3,FALSE))</f>
        <v/>
      </c>
      <c r="J31" s="40" t="str">
        <f>IF($G31="","",VLOOKUP($G31,设置!B:D,2,FALSE))</f>
        <v/>
      </c>
    </row>
    <row r="32" spans="6:10">
      <c r="F32" s="40" t="str">
        <f t="shared" si="6"/>
        <v/>
      </c>
      <c r="G32" s="40" t="str">
        <f t="shared" si="7"/>
        <v/>
      </c>
      <c r="H32" s="40" t="str">
        <f t="shared" si="8"/>
        <v/>
      </c>
      <c r="I32" s="40" t="str">
        <f>IF($G32="","",VLOOKUP($G32,设置!B:D,3,FALSE))</f>
        <v/>
      </c>
      <c r="J32" s="40" t="str">
        <f>IF($G32="","",VLOOKUP($G32,设置!B:D,2,FALSE))</f>
        <v/>
      </c>
    </row>
    <row r="33" spans="6:10">
      <c r="F33" s="40" t="str">
        <f t="shared" si="6"/>
        <v/>
      </c>
      <c r="G33" s="40" t="str">
        <f t="shared" si="7"/>
        <v/>
      </c>
      <c r="H33" s="40" t="str">
        <f t="shared" si="8"/>
        <v/>
      </c>
      <c r="I33" s="40" t="str">
        <f>IF($G33="","",VLOOKUP($G33,设置!B:D,3,FALSE))</f>
        <v/>
      </c>
      <c r="J33" s="40" t="str">
        <f>IF($G33="","",VLOOKUP($G33,设置!B:D,2,FALSE))</f>
        <v/>
      </c>
    </row>
    <row r="34" spans="6:10">
      <c r="F34" s="40" t="str">
        <f t="shared" si="6"/>
        <v/>
      </c>
      <c r="G34" s="40" t="str">
        <f t="shared" si="7"/>
        <v/>
      </c>
      <c r="H34" s="40" t="str">
        <f t="shared" si="8"/>
        <v/>
      </c>
      <c r="I34" s="40" t="str">
        <f>IF($G34="","",VLOOKUP($G34,设置!B:D,3,FALSE))</f>
        <v/>
      </c>
      <c r="J34" s="40" t="str">
        <f>IF($G34="","",VLOOKUP($G34,设置!B:D,2,FALSE))</f>
        <v/>
      </c>
    </row>
    <row r="35" spans="6:10">
      <c r="F35" s="40" t="str">
        <f t="shared" si="6"/>
        <v/>
      </c>
      <c r="G35" s="40" t="str">
        <f t="shared" si="7"/>
        <v/>
      </c>
      <c r="H35" s="40" t="str">
        <f t="shared" si="8"/>
        <v/>
      </c>
      <c r="I35" s="40" t="str">
        <f>IF($G35="","",VLOOKUP($G35,设置!B:D,3,FALSE))</f>
        <v/>
      </c>
      <c r="J35" s="40" t="str">
        <f>IF($G35="","",VLOOKUP($G35,设置!B:D,2,FALSE))</f>
        <v/>
      </c>
    </row>
    <row r="36" spans="6:10">
      <c r="F36" s="40" t="str">
        <f t="shared" si="6"/>
        <v/>
      </c>
      <c r="G36" s="40" t="str">
        <f t="shared" si="7"/>
        <v/>
      </c>
      <c r="H36" s="40" t="str">
        <f t="shared" si="8"/>
        <v/>
      </c>
      <c r="I36" s="40" t="str">
        <f>IF($G36="","",VLOOKUP($G36,设置!B:D,3,FALSE))</f>
        <v/>
      </c>
      <c r="J36" s="40" t="str">
        <f>IF($G36="","",VLOOKUP($G36,设置!B:D,2,FALSE))</f>
        <v/>
      </c>
    </row>
    <row r="37" spans="6:10">
      <c r="F37" s="40" t="str">
        <f t="shared" si="6"/>
        <v/>
      </c>
      <c r="G37" s="40" t="str">
        <f t="shared" si="7"/>
        <v/>
      </c>
      <c r="H37" s="40" t="str">
        <f t="shared" si="8"/>
        <v/>
      </c>
      <c r="I37" s="40" t="str">
        <f>IF($G37="","",VLOOKUP($G37,设置!B:D,3,FALSE))</f>
        <v/>
      </c>
      <c r="J37" s="40" t="str">
        <f>IF($G37="","",VLOOKUP($G37,设置!B:D,2,FALSE))</f>
        <v/>
      </c>
    </row>
    <row r="38" spans="6:10">
      <c r="F38" s="40" t="str">
        <f t="shared" si="6"/>
        <v/>
      </c>
      <c r="G38" s="40" t="str">
        <f t="shared" si="7"/>
        <v/>
      </c>
      <c r="H38" s="40" t="str">
        <f t="shared" si="8"/>
        <v/>
      </c>
      <c r="I38" s="40" t="str">
        <f>IF($G38="","",VLOOKUP($G38,设置!B:D,3,FALSE))</f>
        <v/>
      </c>
      <c r="J38" s="40" t="str">
        <f>IF($G38="","",VLOOKUP($G38,设置!B:D,2,FALSE))</f>
        <v/>
      </c>
    </row>
    <row r="39" spans="6:10">
      <c r="F39" s="40" t="str">
        <f t="shared" si="6"/>
        <v/>
      </c>
      <c r="G39" s="40" t="str">
        <f t="shared" si="7"/>
        <v/>
      </c>
      <c r="H39" s="40" t="str">
        <f t="shared" si="8"/>
        <v/>
      </c>
      <c r="I39" s="40" t="str">
        <f>IF($G39="","",VLOOKUP($G39,设置!B:D,3,FALSE))</f>
        <v/>
      </c>
      <c r="J39" s="40" t="str">
        <f>IF($G39="","",VLOOKUP($G39,设置!B:D,2,FALSE))</f>
        <v/>
      </c>
    </row>
    <row r="40" spans="6:10">
      <c r="F40" s="40" t="str">
        <f t="shared" si="6"/>
        <v/>
      </c>
      <c r="G40" s="40" t="str">
        <f t="shared" si="7"/>
        <v/>
      </c>
      <c r="H40" s="40" t="str">
        <f t="shared" si="8"/>
        <v/>
      </c>
      <c r="I40" s="40" t="str">
        <f>IF($G40="","",VLOOKUP($G40,设置!B:D,3,FALSE))</f>
        <v/>
      </c>
      <c r="J40" s="40" t="str">
        <f>IF($G40="","",VLOOKUP($G40,设置!B:D,2,FALSE))</f>
        <v/>
      </c>
    </row>
    <row r="41" spans="6:10">
      <c r="F41" s="40" t="str">
        <f t="shared" si="6"/>
        <v/>
      </c>
      <c r="G41" s="40" t="str">
        <f t="shared" si="7"/>
        <v/>
      </c>
      <c r="H41" s="40" t="str">
        <f t="shared" si="8"/>
        <v/>
      </c>
      <c r="I41" s="40" t="str">
        <f>IF($G41="","",VLOOKUP($G41,设置!B:D,3,FALSE))</f>
        <v/>
      </c>
      <c r="J41" s="40" t="str">
        <f>IF($G41="","",VLOOKUP($G41,设置!B:D,2,FALSE))</f>
        <v/>
      </c>
    </row>
    <row r="42" spans="6:10">
      <c r="F42" s="40" t="str">
        <f t="shared" si="6"/>
        <v/>
      </c>
      <c r="G42" s="40" t="str">
        <f t="shared" si="7"/>
        <v/>
      </c>
      <c r="H42" s="40" t="str">
        <f t="shared" si="8"/>
        <v/>
      </c>
      <c r="I42" s="40" t="str">
        <f>IF($G42="","",VLOOKUP($G42,设置!B:D,3,FALSE))</f>
        <v/>
      </c>
      <c r="J42" s="40" t="str">
        <f>IF($G42="","",VLOOKUP($G42,设置!B:D,2,FALSE))</f>
        <v/>
      </c>
    </row>
    <row r="43" spans="6:10">
      <c r="F43" s="40" t="str">
        <f t="shared" si="6"/>
        <v/>
      </c>
      <c r="G43" s="40" t="str">
        <f t="shared" si="7"/>
        <v/>
      </c>
      <c r="H43" s="40" t="str">
        <f t="shared" si="8"/>
        <v/>
      </c>
      <c r="I43" s="40" t="str">
        <f>IF($G43="","",VLOOKUP($G43,设置!B:D,3,FALSE))</f>
        <v/>
      </c>
      <c r="J43" s="40" t="str">
        <f>IF($G43="","",VLOOKUP($G43,设置!B:D,2,FALSE))</f>
        <v/>
      </c>
    </row>
    <row r="44" spans="6:10">
      <c r="F44" s="40" t="str">
        <f t="shared" si="6"/>
        <v/>
      </c>
      <c r="G44" s="40" t="str">
        <f t="shared" si="7"/>
        <v/>
      </c>
      <c r="H44" s="40" t="str">
        <f t="shared" si="8"/>
        <v/>
      </c>
      <c r="I44" s="40" t="str">
        <f>IF($G44="","",VLOOKUP($G44,设置!B:D,3,FALSE))</f>
        <v/>
      </c>
      <c r="J44" s="40" t="str">
        <f>IF($G44="","",VLOOKUP($G44,设置!B:D,2,FALSE))</f>
        <v/>
      </c>
    </row>
    <row r="45" spans="6:10">
      <c r="F45" s="40" t="str">
        <f t="shared" si="6"/>
        <v/>
      </c>
      <c r="G45" s="40" t="str">
        <f t="shared" si="7"/>
        <v/>
      </c>
      <c r="H45" s="40" t="str">
        <f t="shared" si="8"/>
        <v/>
      </c>
      <c r="I45" s="40" t="str">
        <f>IF($G45="","",VLOOKUP($G45,设置!B:D,3,FALSE))</f>
        <v/>
      </c>
      <c r="J45" s="40" t="str">
        <f>IF($G45="","",VLOOKUP($G45,设置!B:D,2,FALSE))</f>
        <v/>
      </c>
    </row>
    <row r="46" spans="6:10">
      <c r="F46" s="40" t="str">
        <f t="shared" si="6"/>
        <v/>
      </c>
      <c r="G46" s="40" t="str">
        <f t="shared" si="7"/>
        <v/>
      </c>
      <c r="H46" s="40" t="str">
        <f t="shared" si="8"/>
        <v/>
      </c>
      <c r="I46" s="40" t="str">
        <f>IF($G46="","",VLOOKUP($G46,设置!B:D,3,FALSE))</f>
        <v/>
      </c>
      <c r="J46" s="40" t="str">
        <f>IF($G46="","",VLOOKUP($G46,设置!B:D,2,FALSE))</f>
        <v/>
      </c>
    </row>
    <row r="47" spans="6:10">
      <c r="F47" s="40" t="str">
        <f t="shared" si="6"/>
        <v/>
      </c>
      <c r="G47" s="40" t="str">
        <f t="shared" si="7"/>
        <v/>
      </c>
      <c r="H47" s="40" t="str">
        <f t="shared" si="8"/>
        <v/>
      </c>
      <c r="I47" s="40" t="str">
        <f>IF($G47="","",VLOOKUP($G47,设置!B:D,3,FALSE))</f>
        <v/>
      </c>
      <c r="J47" s="40" t="str">
        <f>IF($G47="","",VLOOKUP($G47,设置!B:D,2,FALSE))</f>
        <v/>
      </c>
    </row>
    <row r="48" spans="6:10">
      <c r="F48" s="40" t="str">
        <f t="shared" si="6"/>
        <v/>
      </c>
      <c r="G48" s="40" t="str">
        <f t="shared" si="7"/>
        <v/>
      </c>
      <c r="H48" s="40" t="str">
        <f t="shared" si="8"/>
        <v/>
      </c>
      <c r="I48" s="40" t="str">
        <f>IF($G48="","",VLOOKUP($G48,设置!B:D,3,FALSE))</f>
        <v/>
      </c>
      <c r="J48" s="40" t="str">
        <f>IF($G48="","",VLOOKUP($G48,设置!B:D,2,FALSE))</f>
        <v/>
      </c>
    </row>
    <row r="49" spans="6:10">
      <c r="F49" s="40" t="str">
        <f t="shared" si="6"/>
        <v/>
      </c>
      <c r="G49" s="40" t="str">
        <f t="shared" si="7"/>
        <v/>
      </c>
      <c r="H49" s="40" t="str">
        <f t="shared" si="8"/>
        <v/>
      </c>
      <c r="I49" s="40" t="str">
        <f>IF($G49="","",VLOOKUP($G49,设置!B:D,3,FALSE))</f>
        <v/>
      </c>
      <c r="J49" s="40" t="str">
        <f>IF($G49="","",VLOOKUP($G49,设置!B:D,2,FALSE))</f>
        <v/>
      </c>
    </row>
    <row r="50" spans="6:10">
      <c r="F50" s="40" t="str">
        <f t="shared" si="6"/>
        <v/>
      </c>
      <c r="G50" s="40" t="str">
        <f t="shared" si="7"/>
        <v/>
      </c>
      <c r="H50" s="40" t="str">
        <f t="shared" si="8"/>
        <v/>
      </c>
      <c r="I50" s="40" t="str">
        <f>IF($G50="","",VLOOKUP($G50,设置!B:D,3,FALSE))</f>
        <v/>
      </c>
      <c r="J50" s="40" t="str">
        <f>IF($G50="","",VLOOKUP($G50,设置!B:D,2,FALSE))</f>
        <v/>
      </c>
    </row>
    <row r="51" spans="6:10">
      <c r="F51" s="40" t="str">
        <f t="shared" si="6"/>
        <v/>
      </c>
      <c r="G51" s="40" t="str">
        <f t="shared" si="7"/>
        <v/>
      </c>
      <c r="H51" s="40" t="str">
        <f t="shared" si="8"/>
        <v/>
      </c>
      <c r="I51" s="40" t="str">
        <f>IF($G51="","",VLOOKUP($G51,设置!B:D,3,FALSE))</f>
        <v/>
      </c>
      <c r="J51" s="40" t="str">
        <f>IF($G51="","",VLOOKUP($G51,设置!B:D,2,FALSE))</f>
        <v/>
      </c>
    </row>
    <row r="52" spans="6:10">
      <c r="F52" s="40" t="str">
        <f t="shared" si="6"/>
        <v/>
      </c>
      <c r="G52" s="40" t="str">
        <f t="shared" si="7"/>
        <v/>
      </c>
      <c r="H52" s="40" t="str">
        <f t="shared" si="8"/>
        <v/>
      </c>
      <c r="I52" s="40" t="str">
        <f>IF($G52="","",VLOOKUP($G52,设置!B:D,3,FALSE))</f>
        <v/>
      </c>
      <c r="J52" s="40" t="str">
        <f>IF($G52="","",VLOOKUP($G52,设置!B:D,2,FALSE))</f>
        <v/>
      </c>
    </row>
    <row r="53" spans="6:10">
      <c r="F53" s="40" t="str">
        <f t="shared" si="6"/>
        <v/>
      </c>
      <c r="G53" s="40" t="str">
        <f t="shared" si="7"/>
        <v/>
      </c>
      <c r="H53" s="40" t="str">
        <f t="shared" si="8"/>
        <v/>
      </c>
      <c r="I53" s="40" t="str">
        <f>IF($G53="","",VLOOKUP($G53,设置!B:D,3,FALSE))</f>
        <v/>
      </c>
      <c r="J53" s="40" t="str">
        <f>IF($G53="","",VLOOKUP($G53,设置!B:D,2,FALSE))</f>
        <v/>
      </c>
    </row>
    <row r="54" spans="6:10">
      <c r="F54" s="40" t="str">
        <f t="shared" si="6"/>
        <v/>
      </c>
      <c r="G54" s="40" t="str">
        <f t="shared" si="7"/>
        <v/>
      </c>
      <c r="H54" s="40" t="str">
        <f t="shared" si="8"/>
        <v/>
      </c>
      <c r="I54" s="40" t="str">
        <f>IF($G54="","",VLOOKUP($G54,设置!B:D,3,FALSE))</f>
        <v/>
      </c>
      <c r="J54" s="40" t="str">
        <f>IF($G54="","",VLOOKUP($G54,设置!B:D,2,FALSE))</f>
        <v/>
      </c>
    </row>
    <row r="55" spans="6:10">
      <c r="F55" s="40" t="str">
        <f t="shared" si="6"/>
        <v/>
      </c>
      <c r="G55" s="40" t="str">
        <f t="shared" si="7"/>
        <v/>
      </c>
      <c r="H55" s="40" t="str">
        <f t="shared" si="8"/>
        <v/>
      </c>
      <c r="I55" s="40" t="str">
        <f>IF($G55="","",VLOOKUP($G55,设置!B:D,3,FALSE))</f>
        <v/>
      </c>
      <c r="J55" s="40" t="str">
        <f>IF($G55="","",VLOOKUP($G55,设置!B:D,2,FALSE))</f>
        <v/>
      </c>
    </row>
    <row r="56" spans="6:10">
      <c r="F56" s="40" t="str">
        <f t="shared" si="6"/>
        <v/>
      </c>
      <c r="G56" s="40" t="str">
        <f t="shared" si="7"/>
        <v/>
      </c>
      <c r="H56" s="40" t="str">
        <f t="shared" si="8"/>
        <v/>
      </c>
      <c r="I56" s="40" t="str">
        <f>IF($G56="","",VLOOKUP($G56,设置!B:D,3,FALSE))</f>
        <v/>
      </c>
      <c r="J56" s="40" t="str">
        <f>IF($G56="","",VLOOKUP($G56,设置!B:D,2,FALSE))</f>
        <v/>
      </c>
    </row>
    <row r="57" spans="6:10">
      <c r="F57" s="40" t="str">
        <f t="shared" si="6"/>
        <v/>
      </c>
      <c r="G57" s="40" t="str">
        <f t="shared" si="7"/>
        <v/>
      </c>
      <c r="H57" s="40" t="str">
        <f t="shared" si="8"/>
        <v/>
      </c>
      <c r="I57" s="40" t="str">
        <f>IF($G57="","",VLOOKUP($G57,设置!B:D,3,FALSE))</f>
        <v/>
      </c>
      <c r="J57" s="40" t="str">
        <f>IF($G57="","",VLOOKUP($G57,设置!B:D,2,FALSE))</f>
        <v/>
      </c>
    </row>
    <row r="58" spans="6:10">
      <c r="F58" s="40" t="str">
        <f t="shared" si="6"/>
        <v/>
      </c>
      <c r="G58" s="40" t="str">
        <f t="shared" si="7"/>
        <v/>
      </c>
      <c r="H58" s="40" t="str">
        <f t="shared" si="8"/>
        <v/>
      </c>
      <c r="I58" s="40" t="str">
        <f>IF($G58="","",VLOOKUP($G58,设置!B:D,3,FALSE))</f>
        <v/>
      </c>
      <c r="J58" s="40" t="str">
        <f>IF($G58="","",VLOOKUP($G58,设置!B:D,2,FALSE))</f>
        <v/>
      </c>
    </row>
    <row r="59" spans="6:10">
      <c r="F59" s="40" t="str">
        <f t="shared" si="6"/>
        <v/>
      </c>
      <c r="G59" s="40" t="str">
        <f t="shared" si="7"/>
        <v/>
      </c>
      <c r="H59" s="40" t="str">
        <f t="shared" si="8"/>
        <v/>
      </c>
      <c r="I59" s="40" t="str">
        <f>IF($G59="","",VLOOKUP($G59,设置!B:D,3,FALSE))</f>
        <v/>
      </c>
      <c r="J59" s="40" t="str">
        <f>IF($G59="","",VLOOKUP($G59,设置!B:D,2,FALSE))</f>
        <v/>
      </c>
    </row>
    <row r="60" spans="6:10">
      <c r="F60" s="40" t="str">
        <f t="shared" si="6"/>
        <v/>
      </c>
      <c r="G60" s="40" t="str">
        <f t="shared" si="7"/>
        <v/>
      </c>
      <c r="H60" s="40" t="str">
        <f t="shared" si="8"/>
        <v/>
      </c>
      <c r="I60" s="40" t="str">
        <f>IF($G60="","",VLOOKUP($G60,设置!B:D,3,FALSE))</f>
        <v/>
      </c>
      <c r="J60" s="40" t="str">
        <f>IF($G60="","",VLOOKUP($G60,设置!B:D,2,FALSE))</f>
        <v/>
      </c>
    </row>
    <row r="61" spans="6:10">
      <c r="F61" s="40" t="str">
        <f t="shared" ref="F61:F124" si="9">IF(A61="","",1)</f>
        <v/>
      </c>
      <c r="G61" s="40" t="str">
        <f t="shared" ref="G61:G124" si="10">IF(AND(B61&lt;&gt;"",C61&lt;&gt;""),B61&amp;C61,"")</f>
        <v/>
      </c>
      <c r="H61" s="40" t="str">
        <f t="shared" ref="H61:H124" si="11">IF(E61="","",ROUND(E61*2.2046,2))</f>
        <v/>
      </c>
      <c r="I61" s="40" t="str">
        <f>IF($G61="","",VLOOKUP($G61,设置!B:D,3,FALSE))</f>
        <v/>
      </c>
      <c r="J61" s="40" t="str">
        <f>IF($G61="","",VLOOKUP($G61,设置!B:D,2,FALSE))</f>
        <v/>
      </c>
    </row>
    <row r="62" spans="6:10">
      <c r="F62" s="40" t="str">
        <f t="shared" si="9"/>
        <v/>
      </c>
      <c r="G62" s="40" t="str">
        <f t="shared" si="10"/>
        <v/>
      </c>
      <c r="H62" s="40" t="str">
        <f t="shared" si="11"/>
        <v/>
      </c>
      <c r="I62" s="40" t="str">
        <f>IF($G62="","",VLOOKUP($G62,设置!B:D,3,FALSE))</f>
        <v/>
      </c>
      <c r="J62" s="40" t="str">
        <f>IF($G62="","",VLOOKUP($G62,设置!B:D,2,FALSE))</f>
        <v/>
      </c>
    </row>
    <row r="63" spans="6:10">
      <c r="F63" s="40" t="str">
        <f t="shared" si="9"/>
        <v/>
      </c>
      <c r="G63" s="40" t="str">
        <f t="shared" si="10"/>
        <v/>
      </c>
      <c r="H63" s="40" t="str">
        <f t="shared" si="11"/>
        <v/>
      </c>
      <c r="I63" s="40" t="str">
        <f>IF($G63="","",VLOOKUP($G63,设置!B:D,3,FALSE))</f>
        <v/>
      </c>
      <c r="J63" s="40" t="str">
        <f>IF($G63="","",VLOOKUP($G63,设置!B:D,2,FALSE))</f>
        <v/>
      </c>
    </row>
    <row r="64" spans="6:10">
      <c r="F64" s="40" t="str">
        <f t="shared" si="9"/>
        <v/>
      </c>
      <c r="G64" s="40" t="str">
        <f t="shared" si="10"/>
        <v/>
      </c>
      <c r="H64" s="40" t="str">
        <f t="shared" si="11"/>
        <v/>
      </c>
      <c r="I64" s="40" t="str">
        <f>IF($G64="","",VLOOKUP($G64,设置!B:D,3,FALSE))</f>
        <v/>
      </c>
      <c r="J64" s="40" t="str">
        <f>IF($G64="","",VLOOKUP($G64,设置!B:D,2,FALSE))</f>
        <v/>
      </c>
    </row>
    <row r="65" spans="6:10">
      <c r="F65" s="40" t="str">
        <f t="shared" si="9"/>
        <v/>
      </c>
      <c r="G65" s="40" t="str">
        <f t="shared" si="10"/>
        <v/>
      </c>
      <c r="H65" s="40" t="str">
        <f t="shared" si="11"/>
        <v/>
      </c>
      <c r="I65" s="40" t="str">
        <f>IF($G65="","",VLOOKUP($G65,设置!B:D,3,FALSE))</f>
        <v/>
      </c>
      <c r="J65" s="40" t="str">
        <f>IF($G65="","",VLOOKUP($G65,设置!B:D,2,FALSE))</f>
        <v/>
      </c>
    </row>
    <row r="66" spans="6:10">
      <c r="F66" s="40" t="str">
        <f t="shared" si="9"/>
        <v/>
      </c>
      <c r="G66" s="40" t="str">
        <f t="shared" si="10"/>
        <v/>
      </c>
      <c r="H66" s="40" t="str">
        <f t="shared" si="11"/>
        <v/>
      </c>
      <c r="I66" s="40" t="str">
        <f>IF($G66="","",VLOOKUP($G66,设置!B:D,3,FALSE))</f>
        <v/>
      </c>
      <c r="J66" s="40" t="str">
        <f>IF($G66="","",VLOOKUP($G66,设置!B:D,2,FALSE))</f>
        <v/>
      </c>
    </row>
    <row r="67" spans="6:10">
      <c r="F67" s="40" t="str">
        <f t="shared" si="9"/>
        <v/>
      </c>
      <c r="G67" s="40" t="str">
        <f t="shared" si="10"/>
        <v/>
      </c>
      <c r="H67" s="40" t="str">
        <f t="shared" si="11"/>
        <v/>
      </c>
      <c r="I67" s="40" t="str">
        <f>IF($G67="","",VLOOKUP($G67,设置!B:D,3,FALSE))</f>
        <v/>
      </c>
      <c r="J67" s="40" t="str">
        <f>IF($G67="","",VLOOKUP($G67,设置!B:D,2,FALSE))</f>
        <v/>
      </c>
    </row>
    <row r="68" spans="6:10">
      <c r="F68" s="40" t="str">
        <f t="shared" si="9"/>
        <v/>
      </c>
      <c r="G68" s="40" t="str">
        <f t="shared" si="10"/>
        <v/>
      </c>
      <c r="H68" s="40" t="str">
        <f t="shared" si="11"/>
        <v/>
      </c>
      <c r="I68" s="40" t="str">
        <f>IF($G68="","",VLOOKUP($G68,设置!B:D,3,FALSE))</f>
        <v/>
      </c>
      <c r="J68" s="40" t="str">
        <f>IF($G68="","",VLOOKUP($G68,设置!B:D,2,FALSE))</f>
        <v/>
      </c>
    </row>
    <row r="69" spans="6:10">
      <c r="F69" s="40" t="str">
        <f t="shared" si="9"/>
        <v/>
      </c>
      <c r="G69" s="40" t="str">
        <f t="shared" si="10"/>
        <v/>
      </c>
      <c r="H69" s="40" t="str">
        <f t="shared" si="11"/>
        <v/>
      </c>
      <c r="I69" s="40" t="str">
        <f>IF($G69="","",VLOOKUP($G69,设置!B:D,3,FALSE))</f>
        <v/>
      </c>
      <c r="J69" s="40" t="str">
        <f>IF($G69="","",VLOOKUP($G69,设置!B:D,2,FALSE))</f>
        <v/>
      </c>
    </row>
    <row r="70" spans="6:10">
      <c r="F70" s="40" t="str">
        <f t="shared" si="9"/>
        <v/>
      </c>
      <c r="G70" s="40" t="str">
        <f t="shared" si="10"/>
        <v/>
      </c>
      <c r="H70" s="40" t="str">
        <f t="shared" si="11"/>
        <v/>
      </c>
      <c r="I70" s="40" t="str">
        <f>IF($G70="","",VLOOKUP($G70,设置!B:D,3,FALSE))</f>
        <v/>
      </c>
      <c r="J70" s="40" t="str">
        <f>IF($G70="","",VLOOKUP($G70,设置!B:D,2,FALSE))</f>
        <v/>
      </c>
    </row>
    <row r="71" spans="6:10">
      <c r="F71" s="40" t="str">
        <f t="shared" si="9"/>
        <v/>
      </c>
      <c r="G71" s="40" t="str">
        <f t="shared" si="10"/>
        <v/>
      </c>
      <c r="H71" s="40" t="str">
        <f t="shared" si="11"/>
        <v/>
      </c>
      <c r="I71" s="40" t="str">
        <f>IF($G71="","",VLOOKUP($G71,设置!B:D,3,FALSE))</f>
        <v/>
      </c>
      <c r="J71" s="40" t="str">
        <f>IF($G71="","",VLOOKUP($G71,设置!B:D,2,FALSE))</f>
        <v/>
      </c>
    </row>
    <row r="72" spans="6:10">
      <c r="F72" s="40" t="str">
        <f t="shared" si="9"/>
        <v/>
      </c>
      <c r="G72" s="40" t="str">
        <f t="shared" si="10"/>
        <v/>
      </c>
      <c r="H72" s="40" t="str">
        <f t="shared" si="11"/>
        <v/>
      </c>
      <c r="I72" s="40" t="str">
        <f>IF($G72="","",VLOOKUP($G72,设置!B:D,3,FALSE))</f>
        <v/>
      </c>
      <c r="J72" s="40" t="str">
        <f>IF($G72="","",VLOOKUP($G72,设置!B:D,2,FALSE))</f>
        <v/>
      </c>
    </row>
    <row r="73" spans="6:10">
      <c r="F73" s="40" t="str">
        <f t="shared" si="9"/>
        <v/>
      </c>
      <c r="G73" s="40" t="str">
        <f t="shared" si="10"/>
        <v/>
      </c>
      <c r="H73" s="40" t="str">
        <f t="shared" si="11"/>
        <v/>
      </c>
      <c r="I73" s="40" t="str">
        <f>IF($G73="","",VLOOKUP($G73,设置!B:D,3,FALSE))</f>
        <v/>
      </c>
      <c r="J73" s="40" t="str">
        <f>IF($G73="","",VLOOKUP($G73,设置!B:D,2,FALSE))</f>
        <v/>
      </c>
    </row>
    <row r="74" spans="6:10">
      <c r="F74" s="40" t="str">
        <f t="shared" si="9"/>
        <v/>
      </c>
      <c r="G74" s="40" t="str">
        <f t="shared" si="10"/>
        <v/>
      </c>
      <c r="H74" s="40" t="str">
        <f t="shared" si="11"/>
        <v/>
      </c>
      <c r="I74" s="40" t="str">
        <f>IF($G74="","",VLOOKUP($G74,设置!B:D,3,FALSE))</f>
        <v/>
      </c>
      <c r="J74" s="40" t="str">
        <f>IF($G74="","",VLOOKUP($G74,设置!B:D,2,FALSE))</f>
        <v/>
      </c>
    </row>
    <row r="75" spans="6:10">
      <c r="F75" s="40" t="str">
        <f t="shared" si="9"/>
        <v/>
      </c>
      <c r="G75" s="40" t="str">
        <f t="shared" si="10"/>
        <v/>
      </c>
      <c r="H75" s="40" t="str">
        <f t="shared" si="11"/>
        <v/>
      </c>
      <c r="I75" s="40" t="str">
        <f>IF($G75="","",VLOOKUP($G75,设置!B:D,3,FALSE))</f>
        <v/>
      </c>
      <c r="J75" s="40" t="str">
        <f>IF($G75="","",VLOOKUP($G75,设置!B:D,2,FALSE))</f>
        <v/>
      </c>
    </row>
    <row r="76" spans="6:10">
      <c r="F76" s="40" t="str">
        <f t="shared" si="9"/>
        <v/>
      </c>
      <c r="G76" s="40" t="str">
        <f t="shared" si="10"/>
        <v/>
      </c>
      <c r="H76" s="40" t="str">
        <f t="shared" si="11"/>
        <v/>
      </c>
      <c r="I76" s="40" t="str">
        <f>IF($G76="","",VLOOKUP($G76,设置!B:D,3,FALSE))</f>
        <v/>
      </c>
      <c r="J76" s="40" t="str">
        <f>IF($G76="","",VLOOKUP($G76,设置!B:D,2,FALSE))</f>
        <v/>
      </c>
    </row>
    <row r="77" spans="6:10">
      <c r="F77" s="40" t="str">
        <f t="shared" si="9"/>
        <v/>
      </c>
      <c r="G77" s="40" t="str">
        <f t="shared" si="10"/>
        <v/>
      </c>
      <c r="H77" s="40" t="str">
        <f t="shared" si="11"/>
        <v/>
      </c>
      <c r="I77" s="40" t="str">
        <f>IF($G77="","",VLOOKUP($G77,设置!B:D,3,FALSE))</f>
        <v/>
      </c>
      <c r="J77" s="40" t="str">
        <f>IF($G77="","",VLOOKUP($G77,设置!B:D,2,FALSE))</f>
        <v/>
      </c>
    </row>
    <row r="78" spans="6:10">
      <c r="F78" s="40" t="str">
        <f t="shared" si="9"/>
        <v/>
      </c>
      <c r="G78" s="40" t="str">
        <f t="shared" si="10"/>
        <v/>
      </c>
      <c r="H78" s="40" t="str">
        <f t="shared" si="11"/>
        <v/>
      </c>
      <c r="I78" s="40" t="str">
        <f>IF($G78="","",VLOOKUP($G78,设置!B:D,3,FALSE))</f>
        <v/>
      </c>
      <c r="J78" s="40" t="str">
        <f>IF($G78="","",VLOOKUP($G78,设置!B:D,2,FALSE))</f>
        <v/>
      </c>
    </row>
    <row r="79" spans="6:10">
      <c r="F79" s="40" t="str">
        <f t="shared" si="9"/>
        <v/>
      </c>
      <c r="G79" s="40" t="str">
        <f t="shared" si="10"/>
        <v/>
      </c>
      <c r="H79" s="40" t="str">
        <f t="shared" si="11"/>
        <v/>
      </c>
      <c r="I79" s="40" t="str">
        <f>IF($G79="","",VLOOKUP($G79,设置!B:D,3,FALSE))</f>
        <v/>
      </c>
      <c r="J79" s="40" t="str">
        <f>IF($G79="","",VLOOKUP($G79,设置!B:D,2,FALSE))</f>
        <v/>
      </c>
    </row>
    <row r="80" spans="6:10">
      <c r="F80" s="40" t="str">
        <f t="shared" si="9"/>
        <v/>
      </c>
      <c r="G80" s="40" t="str">
        <f t="shared" si="10"/>
        <v/>
      </c>
      <c r="H80" s="40" t="str">
        <f t="shared" si="11"/>
        <v/>
      </c>
      <c r="I80" s="40" t="str">
        <f>IF($G80="","",VLOOKUP($G80,设置!B:D,3,FALSE))</f>
        <v/>
      </c>
      <c r="J80" s="40" t="str">
        <f>IF($G80="","",VLOOKUP($G80,设置!B:D,2,FALSE))</f>
        <v/>
      </c>
    </row>
    <row r="81" spans="6:10">
      <c r="F81" s="40" t="str">
        <f t="shared" si="9"/>
        <v/>
      </c>
      <c r="G81" s="40" t="str">
        <f t="shared" si="10"/>
        <v/>
      </c>
      <c r="H81" s="40" t="str">
        <f t="shared" si="11"/>
        <v/>
      </c>
      <c r="I81" s="40" t="str">
        <f>IF($G81="","",VLOOKUP($G81,设置!B:D,3,FALSE))</f>
        <v/>
      </c>
      <c r="J81" s="40" t="str">
        <f>IF($G81="","",VLOOKUP($G81,设置!B:D,2,FALSE))</f>
        <v/>
      </c>
    </row>
    <row r="82" spans="6:10">
      <c r="F82" s="40" t="str">
        <f t="shared" si="9"/>
        <v/>
      </c>
      <c r="G82" s="40" t="str">
        <f t="shared" si="10"/>
        <v/>
      </c>
      <c r="H82" s="40" t="str">
        <f t="shared" si="11"/>
        <v/>
      </c>
      <c r="I82" s="40" t="str">
        <f>IF($G82="","",VLOOKUP($G82,设置!B:D,3,FALSE))</f>
        <v/>
      </c>
      <c r="J82" s="40" t="str">
        <f>IF($G82="","",VLOOKUP($G82,设置!B:D,2,FALSE))</f>
        <v/>
      </c>
    </row>
    <row r="83" spans="6:10">
      <c r="F83" s="40" t="str">
        <f t="shared" si="9"/>
        <v/>
      </c>
      <c r="G83" s="40" t="str">
        <f t="shared" si="10"/>
        <v/>
      </c>
      <c r="H83" s="40" t="str">
        <f t="shared" si="11"/>
        <v/>
      </c>
      <c r="I83" s="40" t="str">
        <f>IF($G83="","",VLOOKUP($G83,设置!B:D,3,FALSE))</f>
        <v/>
      </c>
      <c r="J83" s="40" t="str">
        <f>IF($G83="","",VLOOKUP($G83,设置!B:D,2,FALSE))</f>
        <v/>
      </c>
    </row>
    <row r="84" spans="6:10">
      <c r="F84" s="40" t="str">
        <f t="shared" si="9"/>
        <v/>
      </c>
      <c r="G84" s="40" t="str">
        <f t="shared" si="10"/>
        <v/>
      </c>
      <c r="H84" s="40" t="str">
        <f t="shared" si="11"/>
        <v/>
      </c>
      <c r="I84" s="40" t="str">
        <f>IF($G84="","",VLOOKUP($G84,设置!B:D,3,FALSE))</f>
        <v/>
      </c>
      <c r="J84" s="40" t="str">
        <f>IF($G84="","",VLOOKUP($G84,设置!B:D,2,FALSE))</f>
        <v/>
      </c>
    </row>
    <row r="85" spans="6:10">
      <c r="F85" s="40" t="str">
        <f t="shared" si="9"/>
        <v/>
      </c>
      <c r="G85" s="40" t="str">
        <f t="shared" si="10"/>
        <v/>
      </c>
      <c r="H85" s="40" t="str">
        <f t="shared" si="11"/>
        <v/>
      </c>
      <c r="I85" s="40" t="str">
        <f>IF($G85="","",VLOOKUP($G85,设置!B:D,3,FALSE))</f>
        <v/>
      </c>
      <c r="J85" s="40" t="str">
        <f>IF($G85="","",VLOOKUP($G85,设置!B:D,2,FALSE))</f>
        <v/>
      </c>
    </row>
    <row r="86" spans="6:10">
      <c r="F86" s="40" t="str">
        <f t="shared" si="9"/>
        <v/>
      </c>
      <c r="G86" s="40" t="str">
        <f t="shared" si="10"/>
        <v/>
      </c>
      <c r="H86" s="40" t="str">
        <f t="shared" si="11"/>
        <v/>
      </c>
      <c r="I86" s="40" t="str">
        <f>IF($G86="","",VLOOKUP($G86,设置!B:D,3,FALSE))</f>
        <v/>
      </c>
      <c r="J86" s="40" t="str">
        <f>IF($G86="","",VLOOKUP($G86,设置!B:D,2,FALSE))</f>
        <v/>
      </c>
    </row>
    <row r="87" spans="6:10">
      <c r="F87" s="40" t="str">
        <f t="shared" si="9"/>
        <v/>
      </c>
      <c r="G87" s="40" t="str">
        <f t="shared" si="10"/>
        <v/>
      </c>
      <c r="H87" s="40" t="str">
        <f t="shared" si="11"/>
        <v/>
      </c>
      <c r="I87" s="40" t="str">
        <f>IF($G87="","",VLOOKUP($G87,设置!B:D,3,FALSE))</f>
        <v/>
      </c>
      <c r="J87" s="40" t="str">
        <f>IF($G87="","",VLOOKUP($G87,设置!B:D,2,FALSE))</f>
        <v/>
      </c>
    </row>
    <row r="88" spans="6:10">
      <c r="F88" s="40" t="str">
        <f t="shared" si="9"/>
        <v/>
      </c>
      <c r="G88" s="40" t="str">
        <f t="shared" si="10"/>
        <v/>
      </c>
      <c r="H88" s="40" t="str">
        <f t="shared" si="11"/>
        <v/>
      </c>
      <c r="I88" s="40" t="str">
        <f>IF($G88="","",VLOOKUP($G88,设置!B:D,3,FALSE))</f>
        <v/>
      </c>
      <c r="J88" s="40" t="str">
        <f>IF($G88="","",VLOOKUP($G88,设置!B:D,2,FALSE))</f>
        <v/>
      </c>
    </row>
    <row r="89" spans="6:10">
      <c r="F89" s="40" t="str">
        <f t="shared" si="9"/>
        <v/>
      </c>
      <c r="G89" s="40" t="str">
        <f t="shared" si="10"/>
        <v/>
      </c>
      <c r="H89" s="40" t="str">
        <f t="shared" si="11"/>
        <v/>
      </c>
      <c r="I89" s="40" t="str">
        <f>IF($G89="","",VLOOKUP($G89,设置!B:D,3,FALSE))</f>
        <v/>
      </c>
      <c r="J89" s="40" t="str">
        <f>IF($G89="","",VLOOKUP($G89,设置!B:D,2,FALSE))</f>
        <v/>
      </c>
    </row>
    <row r="90" spans="6:10">
      <c r="F90" s="40" t="str">
        <f t="shared" si="9"/>
        <v/>
      </c>
      <c r="G90" s="40" t="str">
        <f t="shared" si="10"/>
        <v/>
      </c>
      <c r="H90" s="40" t="str">
        <f t="shared" si="11"/>
        <v/>
      </c>
      <c r="I90" s="40" t="str">
        <f>IF($G90="","",VLOOKUP($G90,设置!B:D,3,FALSE))</f>
        <v/>
      </c>
      <c r="J90" s="40" t="str">
        <f>IF($G90="","",VLOOKUP($G90,设置!B:D,2,FALSE))</f>
        <v/>
      </c>
    </row>
    <row r="91" spans="6:10">
      <c r="F91" s="40" t="str">
        <f t="shared" si="9"/>
        <v/>
      </c>
      <c r="G91" s="40" t="str">
        <f t="shared" si="10"/>
        <v/>
      </c>
      <c r="H91" s="40" t="str">
        <f t="shared" si="11"/>
        <v/>
      </c>
      <c r="I91" s="40" t="str">
        <f>IF($G91="","",VLOOKUP($G91,设置!B:D,3,FALSE))</f>
        <v/>
      </c>
      <c r="J91" s="40" t="str">
        <f>IF($G91="","",VLOOKUP($G91,设置!B:D,2,FALSE))</f>
        <v/>
      </c>
    </row>
    <row r="92" spans="6:10">
      <c r="F92" s="40" t="str">
        <f t="shared" si="9"/>
        <v/>
      </c>
      <c r="G92" s="40" t="str">
        <f t="shared" si="10"/>
        <v/>
      </c>
      <c r="H92" s="40" t="str">
        <f t="shared" si="11"/>
        <v/>
      </c>
      <c r="I92" s="40" t="str">
        <f>IF($G92="","",VLOOKUP($G92,设置!B:D,3,FALSE))</f>
        <v/>
      </c>
      <c r="J92" s="40" t="str">
        <f>IF($G92="","",VLOOKUP($G92,设置!B:D,2,FALSE))</f>
        <v/>
      </c>
    </row>
    <row r="93" spans="6:10">
      <c r="F93" s="40" t="str">
        <f t="shared" si="9"/>
        <v/>
      </c>
      <c r="G93" s="40" t="str">
        <f t="shared" si="10"/>
        <v/>
      </c>
      <c r="H93" s="40" t="str">
        <f t="shared" si="11"/>
        <v/>
      </c>
      <c r="I93" s="40" t="str">
        <f>IF($G93="","",VLOOKUP($G93,设置!B:D,3,FALSE))</f>
        <v/>
      </c>
      <c r="J93" s="40" t="str">
        <f>IF($G93="","",VLOOKUP($G93,设置!B:D,2,FALSE))</f>
        <v/>
      </c>
    </row>
    <row r="94" spans="6:10">
      <c r="F94" s="40" t="str">
        <f t="shared" si="9"/>
        <v/>
      </c>
      <c r="G94" s="40" t="str">
        <f t="shared" si="10"/>
        <v/>
      </c>
      <c r="H94" s="40" t="str">
        <f t="shared" si="11"/>
        <v/>
      </c>
      <c r="I94" s="40" t="str">
        <f>IF($G94="","",VLOOKUP($G94,设置!B:D,3,FALSE))</f>
        <v/>
      </c>
      <c r="J94" s="40" t="str">
        <f>IF($G94="","",VLOOKUP($G94,设置!B:D,2,FALSE))</f>
        <v/>
      </c>
    </row>
    <row r="95" spans="6:10">
      <c r="F95" s="40" t="str">
        <f t="shared" si="9"/>
        <v/>
      </c>
      <c r="G95" s="40" t="str">
        <f t="shared" si="10"/>
        <v/>
      </c>
      <c r="H95" s="40" t="str">
        <f t="shared" si="11"/>
        <v/>
      </c>
      <c r="I95" s="40" t="str">
        <f>IF($G95="","",VLOOKUP($G95,设置!B:D,3,FALSE))</f>
        <v/>
      </c>
      <c r="J95" s="40" t="str">
        <f>IF($G95="","",VLOOKUP($G95,设置!B:D,2,FALSE))</f>
        <v/>
      </c>
    </row>
    <row r="96" spans="6:10">
      <c r="F96" s="40" t="str">
        <f t="shared" si="9"/>
        <v/>
      </c>
      <c r="G96" s="40" t="str">
        <f t="shared" si="10"/>
        <v/>
      </c>
      <c r="H96" s="40" t="str">
        <f t="shared" si="11"/>
        <v/>
      </c>
      <c r="I96" s="40" t="str">
        <f>IF($G96="","",VLOOKUP($G96,设置!B:D,3,FALSE))</f>
        <v/>
      </c>
      <c r="J96" s="40" t="str">
        <f>IF($G96="","",VLOOKUP($G96,设置!B:D,2,FALSE))</f>
        <v/>
      </c>
    </row>
    <row r="97" spans="6:10">
      <c r="F97" s="40" t="str">
        <f t="shared" si="9"/>
        <v/>
      </c>
      <c r="G97" s="40" t="str">
        <f t="shared" si="10"/>
        <v/>
      </c>
      <c r="H97" s="40" t="str">
        <f t="shared" si="11"/>
        <v/>
      </c>
      <c r="I97" s="40" t="str">
        <f>IF($G97="","",VLOOKUP($G97,设置!B:D,3,FALSE))</f>
        <v/>
      </c>
      <c r="J97" s="40" t="str">
        <f>IF($G97="","",VLOOKUP($G97,设置!B:D,2,FALSE))</f>
        <v/>
      </c>
    </row>
    <row r="98" spans="6:10">
      <c r="F98" s="40" t="str">
        <f t="shared" si="9"/>
        <v/>
      </c>
      <c r="G98" s="40" t="str">
        <f t="shared" si="10"/>
        <v/>
      </c>
      <c r="H98" s="40" t="str">
        <f t="shared" si="11"/>
        <v/>
      </c>
      <c r="I98" s="40" t="str">
        <f>IF($G98="","",VLOOKUP($G98,设置!B:D,3,FALSE))</f>
        <v/>
      </c>
      <c r="J98" s="40" t="str">
        <f>IF($G98="","",VLOOKUP($G98,设置!B:D,2,FALSE))</f>
        <v/>
      </c>
    </row>
    <row r="99" spans="6:10">
      <c r="F99" s="40" t="str">
        <f t="shared" si="9"/>
        <v/>
      </c>
      <c r="G99" s="40" t="str">
        <f t="shared" si="10"/>
        <v/>
      </c>
      <c r="H99" s="40" t="str">
        <f t="shared" si="11"/>
        <v/>
      </c>
      <c r="I99" s="40" t="str">
        <f>IF($G99="","",VLOOKUP($G99,设置!B:D,3,FALSE))</f>
        <v/>
      </c>
      <c r="J99" s="40" t="str">
        <f>IF($G99="","",VLOOKUP($G99,设置!B:D,2,FALSE))</f>
        <v/>
      </c>
    </row>
    <row r="100" spans="6:10">
      <c r="F100" s="40" t="str">
        <f t="shared" si="9"/>
        <v/>
      </c>
      <c r="G100" s="40" t="str">
        <f t="shared" si="10"/>
        <v/>
      </c>
      <c r="H100" s="40" t="str">
        <f t="shared" si="11"/>
        <v/>
      </c>
      <c r="I100" s="40" t="str">
        <f>IF($G100="","",VLOOKUP($G100,设置!B:D,3,FALSE))</f>
        <v/>
      </c>
      <c r="J100" s="40" t="str">
        <f>IF($G100="","",VLOOKUP($G100,设置!B:D,2,FALSE))</f>
        <v/>
      </c>
    </row>
    <row r="101" spans="6:10">
      <c r="F101" s="40" t="str">
        <f t="shared" si="9"/>
        <v/>
      </c>
      <c r="G101" s="40" t="str">
        <f t="shared" si="10"/>
        <v/>
      </c>
      <c r="H101" s="40" t="str">
        <f t="shared" si="11"/>
        <v/>
      </c>
      <c r="I101" s="40" t="str">
        <f>IF($G101="","",VLOOKUP($G101,设置!B:D,3,FALSE))</f>
        <v/>
      </c>
      <c r="J101" s="40" t="str">
        <f>IF($G101="","",VLOOKUP($G101,设置!B:D,2,FALSE))</f>
        <v/>
      </c>
    </row>
    <row r="102" spans="6:10">
      <c r="F102" s="40" t="str">
        <f t="shared" si="9"/>
        <v/>
      </c>
      <c r="G102" s="40" t="str">
        <f t="shared" si="10"/>
        <v/>
      </c>
      <c r="H102" s="40" t="str">
        <f t="shared" si="11"/>
        <v/>
      </c>
      <c r="I102" s="40" t="str">
        <f>IF($G102="","",VLOOKUP($G102,设置!B:D,3,FALSE))</f>
        <v/>
      </c>
      <c r="J102" s="40" t="str">
        <f>IF($G102="","",VLOOKUP($G102,设置!B:D,2,FALSE))</f>
        <v/>
      </c>
    </row>
    <row r="103" spans="6:10">
      <c r="F103" s="40" t="str">
        <f t="shared" si="9"/>
        <v/>
      </c>
      <c r="G103" s="40" t="str">
        <f t="shared" si="10"/>
        <v/>
      </c>
      <c r="H103" s="40" t="str">
        <f t="shared" si="11"/>
        <v/>
      </c>
      <c r="I103" s="40" t="str">
        <f>IF($G103="","",VLOOKUP($G103,设置!B:D,3,FALSE))</f>
        <v/>
      </c>
      <c r="J103" s="40" t="str">
        <f>IF($G103="","",VLOOKUP($G103,设置!B:D,2,FALSE))</f>
        <v/>
      </c>
    </row>
    <row r="104" spans="6:10">
      <c r="F104" s="40" t="str">
        <f t="shared" si="9"/>
        <v/>
      </c>
      <c r="G104" s="40" t="str">
        <f t="shared" si="10"/>
        <v/>
      </c>
      <c r="H104" s="40" t="str">
        <f t="shared" si="11"/>
        <v/>
      </c>
      <c r="I104" s="40" t="str">
        <f>IF($G104="","",VLOOKUP($G104,设置!B:D,3,FALSE))</f>
        <v/>
      </c>
      <c r="J104" s="40" t="str">
        <f>IF($G104="","",VLOOKUP($G104,设置!B:D,2,FALSE))</f>
        <v/>
      </c>
    </row>
    <row r="105" spans="6:10">
      <c r="F105" s="40" t="str">
        <f t="shared" si="9"/>
        <v/>
      </c>
      <c r="G105" s="40" t="str">
        <f t="shared" si="10"/>
        <v/>
      </c>
      <c r="H105" s="40" t="str">
        <f t="shared" si="11"/>
        <v/>
      </c>
      <c r="I105" s="40" t="str">
        <f>IF($G105="","",VLOOKUP($G105,设置!B:D,3,FALSE))</f>
        <v/>
      </c>
      <c r="J105" s="40" t="str">
        <f>IF($G105="","",VLOOKUP($G105,设置!B:D,2,FALSE))</f>
        <v/>
      </c>
    </row>
    <row r="106" spans="6:10">
      <c r="F106" s="40" t="str">
        <f t="shared" si="9"/>
        <v/>
      </c>
      <c r="G106" s="40" t="str">
        <f t="shared" si="10"/>
        <v/>
      </c>
      <c r="H106" s="40" t="str">
        <f t="shared" si="11"/>
        <v/>
      </c>
      <c r="I106" s="40" t="str">
        <f>IF($G106="","",VLOOKUP($G106,设置!B:D,3,FALSE))</f>
        <v/>
      </c>
      <c r="J106" s="40" t="str">
        <f>IF($G106="","",VLOOKUP($G106,设置!B:D,2,FALSE))</f>
        <v/>
      </c>
    </row>
    <row r="107" spans="6:10">
      <c r="F107" s="40" t="str">
        <f t="shared" si="9"/>
        <v/>
      </c>
      <c r="G107" s="40" t="str">
        <f t="shared" si="10"/>
        <v/>
      </c>
      <c r="H107" s="40" t="str">
        <f t="shared" si="11"/>
        <v/>
      </c>
      <c r="I107" s="40" t="str">
        <f>IF($G107="","",VLOOKUP($G107,设置!B:D,3,FALSE))</f>
        <v/>
      </c>
      <c r="J107" s="40" t="str">
        <f>IF($G107="","",VLOOKUP($G107,设置!B:D,2,FALSE))</f>
        <v/>
      </c>
    </row>
    <row r="108" spans="6:10">
      <c r="F108" s="40" t="str">
        <f t="shared" si="9"/>
        <v/>
      </c>
      <c r="G108" s="40" t="str">
        <f t="shared" si="10"/>
        <v/>
      </c>
      <c r="H108" s="40" t="str">
        <f t="shared" si="11"/>
        <v/>
      </c>
      <c r="I108" s="40" t="str">
        <f>IF($G108="","",VLOOKUP($G108,设置!B:D,3,FALSE))</f>
        <v/>
      </c>
      <c r="J108" s="40" t="str">
        <f>IF($G108="","",VLOOKUP($G108,设置!B:D,2,FALSE))</f>
        <v/>
      </c>
    </row>
    <row r="109" spans="6:10">
      <c r="F109" s="40" t="str">
        <f t="shared" si="9"/>
        <v/>
      </c>
      <c r="G109" s="40" t="str">
        <f t="shared" si="10"/>
        <v/>
      </c>
      <c r="H109" s="40" t="str">
        <f t="shared" si="11"/>
        <v/>
      </c>
      <c r="I109" s="40" t="str">
        <f>IF($G109="","",VLOOKUP($G109,设置!B:D,3,FALSE))</f>
        <v/>
      </c>
      <c r="J109" s="40" t="str">
        <f>IF($G109="","",VLOOKUP($G109,设置!B:D,2,FALSE))</f>
        <v/>
      </c>
    </row>
    <row r="110" spans="6:10">
      <c r="F110" s="40" t="str">
        <f t="shared" si="9"/>
        <v/>
      </c>
      <c r="G110" s="40" t="str">
        <f t="shared" si="10"/>
        <v/>
      </c>
      <c r="H110" s="40" t="str">
        <f t="shared" si="11"/>
        <v/>
      </c>
      <c r="I110" s="40" t="str">
        <f>IF($G110="","",VLOOKUP($G110,设置!B:D,3,FALSE))</f>
        <v/>
      </c>
      <c r="J110" s="40" t="str">
        <f>IF($G110="","",VLOOKUP($G110,设置!B:D,2,FALSE))</f>
        <v/>
      </c>
    </row>
    <row r="111" spans="6:10">
      <c r="F111" s="40" t="str">
        <f t="shared" si="9"/>
        <v/>
      </c>
      <c r="G111" s="40" t="str">
        <f t="shared" si="10"/>
        <v/>
      </c>
      <c r="H111" s="40" t="str">
        <f t="shared" si="11"/>
        <v/>
      </c>
      <c r="I111" s="40" t="str">
        <f>IF($G111="","",VLOOKUP($G111,设置!B:D,3,FALSE))</f>
        <v/>
      </c>
      <c r="J111" s="40" t="str">
        <f>IF($G111="","",VLOOKUP($G111,设置!B:D,2,FALSE))</f>
        <v/>
      </c>
    </row>
    <row r="112" spans="6:10">
      <c r="F112" s="40" t="str">
        <f t="shared" si="9"/>
        <v/>
      </c>
      <c r="G112" s="40" t="str">
        <f t="shared" si="10"/>
        <v/>
      </c>
      <c r="H112" s="40" t="str">
        <f t="shared" si="11"/>
        <v/>
      </c>
      <c r="I112" s="40" t="str">
        <f>IF($G112="","",VLOOKUP($G112,设置!B:D,3,FALSE))</f>
        <v/>
      </c>
      <c r="J112" s="40" t="str">
        <f>IF($G112="","",VLOOKUP($G112,设置!B:D,2,FALSE))</f>
        <v/>
      </c>
    </row>
    <row r="113" spans="6:10">
      <c r="F113" s="40" t="str">
        <f t="shared" si="9"/>
        <v/>
      </c>
      <c r="G113" s="40" t="str">
        <f t="shared" si="10"/>
        <v/>
      </c>
      <c r="H113" s="40" t="str">
        <f t="shared" si="11"/>
        <v/>
      </c>
      <c r="I113" s="40" t="str">
        <f>IF($G113="","",VLOOKUP($G113,设置!B:D,3,FALSE))</f>
        <v/>
      </c>
      <c r="J113" s="40" t="str">
        <f>IF($G113="","",VLOOKUP($G113,设置!B:D,2,FALSE))</f>
        <v/>
      </c>
    </row>
    <row r="114" spans="6:10">
      <c r="F114" s="40" t="str">
        <f t="shared" si="9"/>
        <v/>
      </c>
      <c r="G114" s="40" t="str">
        <f t="shared" si="10"/>
        <v/>
      </c>
      <c r="H114" s="40" t="str">
        <f t="shared" si="11"/>
        <v/>
      </c>
      <c r="I114" s="40" t="str">
        <f>IF($G114="","",VLOOKUP($G114,设置!B:D,3,FALSE))</f>
        <v/>
      </c>
      <c r="J114" s="40" t="str">
        <f>IF($G114="","",VLOOKUP($G114,设置!B:D,2,FALSE))</f>
        <v/>
      </c>
    </row>
    <row r="115" spans="6:10">
      <c r="F115" s="40" t="str">
        <f t="shared" si="9"/>
        <v/>
      </c>
      <c r="G115" s="40" t="str">
        <f t="shared" si="10"/>
        <v/>
      </c>
      <c r="H115" s="40" t="str">
        <f t="shared" si="11"/>
        <v/>
      </c>
      <c r="I115" s="40" t="str">
        <f>IF($G115="","",VLOOKUP($G115,设置!B:D,3,FALSE))</f>
        <v/>
      </c>
      <c r="J115" s="40" t="str">
        <f>IF($G115="","",VLOOKUP($G115,设置!B:D,2,FALSE))</f>
        <v/>
      </c>
    </row>
    <row r="116" spans="6:10">
      <c r="F116" s="40" t="str">
        <f t="shared" si="9"/>
        <v/>
      </c>
      <c r="G116" s="40" t="str">
        <f t="shared" si="10"/>
        <v/>
      </c>
      <c r="H116" s="40" t="str">
        <f t="shared" si="11"/>
        <v/>
      </c>
      <c r="I116" s="40" t="str">
        <f>IF($G116="","",VLOOKUP($G116,设置!B:D,3,FALSE))</f>
        <v/>
      </c>
      <c r="J116" s="40" t="str">
        <f>IF($G116="","",VLOOKUP($G116,设置!B:D,2,FALSE))</f>
        <v/>
      </c>
    </row>
    <row r="117" spans="6:10">
      <c r="F117" s="40" t="str">
        <f t="shared" si="9"/>
        <v/>
      </c>
      <c r="G117" s="40" t="str">
        <f t="shared" si="10"/>
        <v/>
      </c>
      <c r="H117" s="40" t="str">
        <f t="shared" si="11"/>
        <v/>
      </c>
      <c r="I117" s="40" t="str">
        <f>IF($G117="","",VLOOKUP($G117,设置!B:D,3,FALSE))</f>
        <v/>
      </c>
      <c r="J117" s="40" t="str">
        <f>IF($G117="","",VLOOKUP($G117,设置!B:D,2,FALSE))</f>
        <v/>
      </c>
    </row>
    <row r="118" spans="6:10">
      <c r="F118" s="40" t="str">
        <f t="shared" si="9"/>
        <v/>
      </c>
      <c r="G118" s="40" t="str">
        <f t="shared" si="10"/>
        <v/>
      </c>
      <c r="H118" s="40" t="str">
        <f t="shared" si="11"/>
        <v/>
      </c>
      <c r="I118" s="40" t="str">
        <f>IF($G118="","",VLOOKUP($G118,设置!B:D,3,FALSE))</f>
        <v/>
      </c>
      <c r="J118" s="40" t="str">
        <f>IF($G118="","",VLOOKUP($G118,设置!B:D,2,FALSE))</f>
        <v/>
      </c>
    </row>
    <row r="119" spans="6:10">
      <c r="F119" s="40" t="str">
        <f t="shared" si="9"/>
        <v/>
      </c>
      <c r="G119" s="40" t="str">
        <f t="shared" si="10"/>
        <v/>
      </c>
      <c r="H119" s="40" t="str">
        <f t="shared" si="11"/>
        <v/>
      </c>
      <c r="I119" s="40" t="str">
        <f>IF($G119="","",VLOOKUP($G119,设置!B:D,3,FALSE))</f>
        <v/>
      </c>
      <c r="J119" s="40" t="str">
        <f>IF($G119="","",VLOOKUP($G119,设置!B:D,2,FALSE))</f>
        <v/>
      </c>
    </row>
    <row r="120" spans="6:10">
      <c r="F120" s="40" t="str">
        <f t="shared" si="9"/>
        <v/>
      </c>
      <c r="G120" s="40" t="str">
        <f t="shared" si="10"/>
        <v/>
      </c>
      <c r="H120" s="40" t="str">
        <f t="shared" si="11"/>
        <v/>
      </c>
      <c r="I120" s="40" t="str">
        <f>IF($G120="","",VLOOKUP($G120,设置!B:D,3,FALSE))</f>
        <v/>
      </c>
      <c r="J120" s="40" t="str">
        <f>IF($G120="","",VLOOKUP($G120,设置!B:D,2,FALSE))</f>
        <v/>
      </c>
    </row>
    <row r="121" spans="6:10">
      <c r="F121" s="40" t="str">
        <f t="shared" si="9"/>
        <v/>
      </c>
      <c r="G121" s="40" t="str">
        <f t="shared" si="10"/>
        <v/>
      </c>
      <c r="H121" s="40" t="str">
        <f t="shared" si="11"/>
        <v/>
      </c>
      <c r="I121" s="40" t="str">
        <f>IF($G121="","",VLOOKUP($G121,设置!B:D,3,FALSE))</f>
        <v/>
      </c>
      <c r="J121" s="40" t="str">
        <f>IF($G121="","",VLOOKUP($G121,设置!B:D,2,FALSE))</f>
        <v/>
      </c>
    </row>
    <row r="122" spans="6:10">
      <c r="F122" s="40" t="str">
        <f t="shared" si="9"/>
        <v/>
      </c>
      <c r="G122" s="40" t="str">
        <f t="shared" si="10"/>
        <v/>
      </c>
      <c r="H122" s="40" t="str">
        <f t="shared" si="11"/>
        <v/>
      </c>
      <c r="I122" s="40" t="str">
        <f>IF($G122="","",VLOOKUP($G122,设置!B:D,3,FALSE))</f>
        <v/>
      </c>
      <c r="J122" s="40" t="str">
        <f>IF($G122="","",VLOOKUP($G122,设置!B:D,2,FALSE))</f>
        <v/>
      </c>
    </row>
    <row r="123" spans="6:10">
      <c r="F123" s="40" t="str">
        <f t="shared" si="9"/>
        <v/>
      </c>
      <c r="G123" s="40" t="str">
        <f t="shared" si="10"/>
        <v/>
      </c>
      <c r="H123" s="40" t="str">
        <f t="shared" si="11"/>
        <v/>
      </c>
      <c r="I123" s="40" t="str">
        <f>IF($G123="","",VLOOKUP($G123,设置!B:D,3,FALSE))</f>
        <v/>
      </c>
      <c r="J123" s="40" t="str">
        <f>IF($G123="","",VLOOKUP($G123,设置!B:D,2,FALSE))</f>
        <v/>
      </c>
    </row>
    <row r="124" spans="6:10">
      <c r="F124" s="40" t="str">
        <f t="shared" si="9"/>
        <v/>
      </c>
      <c r="G124" s="40" t="str">
        <f t="shared" si="10"/>
        <v/>
      </c>
      <c r="H124" s="40" t="str">
        <f t="shared" si="11"/>
        <v/>
      </c>
      <c r="I124" s="40" t="str">
        <f>IF($G124="","",VLOOKUP($G124,设置!B:D,3,FALSE))</f>
        <v/>
      </c>
      <c r="J124" s="40" t="str">
        <f>IF($G124="","",VLOOKUP($G124,设置!B:D,2,FALSE))</f>
        <v/>
      </c>
    </row>
    <row r="125" spans="6:10">
      <c r="F125" s="40" t="str">
        <f t="shared" ref="F125:F165" si="12">IF(A125="","",1)</f>
        <v/>
      </c>
      <c r="G125" s="40" t="str">
        <f t="shared" ref="G125:G165" si="13">IF(AND(B125&lt;&gt;"",C125&lt;&gt;""),B125&amp;C125,"")</f>
        <v/>
      </c>
      <c r="H125" s="40" t="str">
        <f t="shared" ref="H125:H165" si="14">IF(E125="","",ROUND(E125*2.2046,2))</f>
        <v/>
      </c>
      <c r="I125" s="40" t="str">
        <f>IF($G125="","",VLOOKUP($G125,设置!B:D,3,FALSE))</f>
        <v/>
      </c>
      <c r="J125" s="40" t="str">
        <f>IF($G125="","",VLOOKUP($G125,设置!B:D,2,FALSE))</f>
        <v/>
      </c>
    </row>
    <row r="126" spans="6:10">
      <c r="F126" s="40" t="str">
        <f t="shared" si="12"/>
        <v/>
      </c>
      <c r="G126" s="40" t="str">
        <f t="shared" si="13"/>
        <v/>
      </c>
      <c r="H126" s="40" t="str">
        <f t="shared" si="14"/>
        <v/>
      </c>
      <c r="I126" s="40" t="str">
        <f>IF($G126="","",VLOOKUP($G126,设置!B:D,3,FALSE))</f>
        <v/>
      </c>
      <c r="J126" s="40" t="str">
        <f>IF($G126="","",VLOOKUP($G126,设置!B:D,2,FALSE))</f>
        <v/>
      </c>
    </row>
    <row r="127" spans="6:10">
      <c r="F127" s="40" t="str">
        <f t="shared" si="12"/>
        <v/>
      </c>
      <c r="G127" s="40" t="str">
        <f t="shared" si="13"/>
        <v/>
      </c>
      <c r="H127" s="40" t="str">
        <f t="shared" si="14"/>
        <v/>
      </c>
      <c r="I127" s="40" t="str">
        <f>IF($G127="","",VLOOKUP($G127,设置!B:D,3,FALSE))</f>
        <v/>
      </c>
      <c r="J127" s="40" t="str">
        <f>IF($G127="","",VLOOKUP($G127,设置!B:D,2,FALSE))</f>
        <v/>
      </c>
    </row>
    <row r="128" spans="6:10">
      <c r="F128" s="40" t="str">
        <f t="shared" si="12"/>
        <v/>
      </c>
      <c r="G128" s="40" t="str">
        <f t="shared" si="13"/>
        <v/>
      </c>
      <c r="H128" s="40" t="str">
        <f t="shared" si="14"/>
        <v/>
      </c>
      <c r="I128" s="40" t="str">
        <f>IF($G128="","",VLOOKUP($G128,设置!B:D,3,FALSE))</f>
        <v/>
      </c>
      <c r="J128" s="40" t="str">
        <f>IF($G128="","",VLOOKUP($G128,设置!B:D,2,FALSE))</f>
        <v/>
      </c>
    </row>
    <row r="129" spans="6:10">
      <c r="F129" s="40" t="str">
        <f t="shared" si="12"/>
        <v/>
      </c>
      <c r="G129" s="40" t="str">
        <f t="shared" si="13"/>
        <v/>
      </c>
      <c r="H129" s="40" t="str">
        <f t="shared" si="14"/>
        <v/>
      </c>
      <c r="I129" s="40" t="str">
        <f>IF($G129="","",VLOOKUP($G129,设置!B:D,3,FALSE))</f>
        <v/>
      </c>
      <c r="J129" s="40" t="str">
        <f>IF($G129="","",VLOOKUP($G129,设置!B:D,2,FALSE))</f>
        <v/>
      </c>
    </row>
    <row r="130" spans="6:10">
      <c r="F130" s="40" t="str">
        <f t="shared" si="12"/>
        <v/>
      </c>
      <c r="G130" s="40" t="str">
        <f t="shared" si="13"/>
        <v/>
      </c>
      <c r="H130" s="40" t="str">
        <f t="shared" si="14"/>
        <v/>
      </c>
      <c r="I130" s="40" t="str">
        <f>IF($G130="","",VLOOKUP($G130,设置!B:D,3,FALSE))</f>
        <v/>
      </c>
      <c r="J130" s="40" t="str">
        <f>IF($G130="","",VLOOKUP($G130,设置!B:D,2,FALSE))</f>
        <v/>
      </c>
    </row>
    <row r="131" spans="6:10">
      <c r="F131" s="40" t="str">
        <f t="shared" si="12"/>
        <v/>
      </c>
      <c r="G131" s="40" t="str">
        <f t="shared" si="13"/>
        <v/>
      </c>
      <c r="H131" s="40" t="str">
        <f t="shared" si="14"/>
        <v/>
      </c>
      <c r="I131" s="40" t="str">
        <f>IF($G131="","",VLOOKUP($G131,设置!B:D,3,FALSE))</f>
        <v/>
      </c>
      <c r="J131" s="40" t="str">
        <f>IF($G131="","",VLOOKUP($G131,设置!B:D,2,FALSE))</f>
        <v/>
      </c>
    </row>
    <row r="132" spans="6:10">
      <c r="F132" s="40" t="str">
        <f t="shared" si="12"/>
        <v/>
      </c>
      <c r="G132" s="40" t="str">
        <f t="shared" si="13"/>
        <v/>
      </c>
      <c r="H132" s="40" t="str">
        <f t="shared" si="14"/>
        <v/>
      </c>
      <c r="I132" s="40" t="str">
        <f>IF($G132="","",VLOOKUP($G132,设置!B:D,3,FALSE))</f>
        <v/>
      </c>
      <c r="J132" s="40" t="str">
        <f>IF($G132="","",VLOOKUP($G132,设置!B:D,2,FALSE))</f>
        <v/>
      </c>
    </row>
    <row r="133" spans="6:10">
      <c r="F133" s="40" t="str">
        <f t="shared" si="12"/>
        <v/>
      </c>
      <c r="G133" s="40" t="str">
        <f t="shared" si="13"/>
        <v/>
      </c>
      <c r="H133" s="40" t="str">
        <f t="shared" si="14"/>
        <v/>
      </c>
      <c r="I133" s="40" t="str">
        <f>IF($G133="","",VLOOKUP($G133,设置!B:D,3,FALSE))</f>
        <v/>
      </c>
      <c r="J133" s="40" t="str">
        <f>IF($G133="","",VLOOKUP($G133,设置!B:D,2,FALSE))</f>
        <v/>
      </c>
    </row>
    <row r="134" spans="6:10">
      <c r="F134" s="40" t="str">
        <f t="shared" si="12"/>
        <v/>
      </c>
      <c r="G134" s="40" t="str">
        <f t="shared" si="13"/>
        <v/>
      </c>
      <c r="H134" s="40" t="str">
        <f t="shared" si="14"/>
        <v/>
      </c>
      <c r="I134" s="40" t="str">
        <f>IF($G134="","",VLOOKUP($G134,设置!B:D,3,FALSE))</f>
        <v/>
      </c>
      <c r="J134" s="40" t="str">
        <f>IF($G134="","",VLOOKUP($G134,设置!B:D,2,FALSE))</f>
        <v/>
      </c>
    </row>
    <row r="135" spans="6:10">
      <c r="F135" s="40" t="str">
        <f t="shared" si="12"/>
        <v/>
      </c>
      <c r="G135" s="40" t="str">
        <f t="shared" si="13"/>
        <v/>
      </c>
      <c r="H135" s="40" t="str">
        <f t="shared" si="14"/>
        <v/>
      </c>
      <c r="I135" s="40" t="str">
        <f>IF($G135="","",VLOOKUP($G135,设置!B:D,3,FALSE))</f>
        <v/>
      </c>
      <c r="J135" s="40" t="str">
        <f>IF($G135="","",VLOOKUP($G135,设置!B:D,2,FALSE))</f>
        <v/>
      </c>
    </row>
    <row r="136" spans="6:10">
      <c r="F136" s="40" t="str">
        <f t="shared" si="12"/>
        <v/>
      </c>
      <c r="G136" s="40" t="str">
        <f t="shared" si="13"/>
        <v/>
      </c>
      <c r="H136" s="40" t="str">
        <f t="shared" si="14"/>
        <v/>
      </c>
      <c r="I136" s="40" t="str">
        <f>IF($G136="","",VLOOKUP($G136,设置!B:D,3,FALSE))</f>
        <v/>
      </c>
      <c r="J136" s="40" t="str">
        <f>IF($G136="","",VLOOKUP($G136,设置!B:D,2,FALSE))</f>
        <v/>
      </c>
    </row>
    <row r="137" spans="6:10">
      <c r="F137" s="40" t="str">
        <f t="shared" si="12"/>
        <v/>
      </c>
      <c r="G137" s="40" t="str">
        <f t="shared" si="13"/>
        <v/>
      </c>
      <c r="H137" s="40" t="str">
        <f t="shared" si="14"/>
        <v/>
      </c>
      <c r="I137" s="40" t="str">
        <f>IF($G137="","",VLOOKUP($G137,设置!B:D,3,FALSE))</f>
        <v/>
      </c>
      <c r="J137" s="40" t="str">
        <f>IF($G137="","",VLOOKUP($G137,设置!B:D,2,FALSE))</f>
        <v/>
      </c>
    </row>
    <row r="138" spans="6:10">
      <c r="F138" s="40" t="str">
        <f t="shared" si="12"/>
        <v/>
      </c>
      <c r="G138" s="40" t="str">
        <f t="shared" si="13"/>
        <v/>
      </c>
      <c r="H138" s="40" t="str">
        <f t="shared" si="14"/>
        <v/>
      </c>
      <c r="I138" s="40" t="str">
        <f>IF($G138="","",VLOOKUP($G138,设置!B:D,3,FALSE))</f>
        <v/>
      </c>
      <c r="J138" s="40" t="str">
        <f>IF($G138="","",VLOOKUP($G138,设置!B:D,2,FALSE))</f>
        <v/>
      </c>
    </row>
    <row r="139" spans="6:10">
      <c r="F139" s="40" t="str">
        <f t="shared" si="12"/>
        <v/>
      </c>
      <c r="G139" s="40" t="str">
        <f t="shared" si="13"/>
        <v/>
      </c>
      <c r="H139" s="40" t="str">
        <f t="shared" si="14"/>
        <v/>
      </c>
      <c r="I139" s="40" t="str">
        <f>IF($G139="","",VLOOKUP($G139,设置!B:D,3,FALSE))</f>
        <v/>
      </c>
      <c r="J139" s="40" t="str">
        <f>IF($G139="","",VLOOKUP($G139,设置!B:D,2,FALSE))</f>
        <v/>
      </c>
    </row>
    <row r="140" spans="6:10">
      <c r="F140" s="40" t="str">
        <f t="shared" si="12"/>
        <v/>
      </c>
      <c r="G140" s="40" t="str">
        <f t="shared" si="13"/>
        <v/>
      </c>
      <c r="H140" s="40" t="str">
        <f t="shared" si="14"/>
        <v/>
      </c>
      <c r="I140" s="40" t="str">
        <f>IF($G140="","",VLOOKUP($G140,设置!B:D,3,FALSE))</f>
        <v/>
      </c>
      <c r="J140" s="40" t="str">
        <f>IF($G140="","",VLOOKUP($G140,设置!B:D,2,FALSE))</f>
        <v/>
      </c>
    </row>
    <row r="141" spans="6:10">
      <c r="F141" s="40" t="str">
        <f t="shared" si="12"/>
        <v/>
      </c>
      <c r="G141" s="40" t="str">
        <f t="shared" si="13"/>
        <v/>
      </c>
      <c r="H141" s="40" t="str">
        <f t="shared" si="14"/>
        <v/>
      </c>
      <c r="I141" s="40" t="str">
        <f>IF($G141="","",VLOOKUP($G141,设置!B:D,3,FALSE))</f>
        <v/>
      </c>
      <c r="J141" s="40" t="str">
        <f>IF($G141="","",VLOOKUP($G141,设置!B:D,2,FALSE))</f>
        <v/>
      </c>
    </row>
    <row r="142" spans="6:10">
      <c r="F142" s="40" t="str">
        <f t="shared" si="12"/>
        <v/>
      </c>
      <c r="G142" s="40" t="str">
        <f t="shared" si="13"/>
        <v/>
      </c>
      <c r="H142" s="40" t="str">
        <f t="shared" si="14"/>
        <v/>
      </c>
      <c r="I142" s="40" t="str">
        <f>IF($G142="","",VLOOKUP($G142,设置!B:D,3,FALSE))</f>
        <v/>
      </c>
      <c r="J142" s="40" t="str">
        <f>IF($G142="","",VLOOKUP($G142,设置!B:D,2,FALSE))</f>
        <v/>
      </c>
    </row>
    <row r="143" spans="6:10">
      <c r="F143" s="40" t="str">
        <f t="shared" si="12"/>
        <v/>
      </c>
      <c r="G143" s="40" t="str">
        <f t="shared" si="13"/>
        <v/>
      </c>
      <c r="H143" s="40" t="str">
        <f t="shared" si="14"/>
        <v/>
      </c>
      <c r="I143" s="40" t="str">
        <f>IF($G143="","",VLOOKUP($G143,设置!B:D,3,FALSE))</f>
        <v/>
      </c>
      <c r="J143" s="40" t="str">
        <f>IF($G143="","",VLOOKUP($G143,设置!B:D,2,FALSE))</f>
        <v/>
      </c>
    </row>
    <row r="144" spans="6:10">
      <c r="F144" s="40" t="str">
        <f t="shared" si="12"/>
        <v/>
      </c>
      <c r="G144" s="40" t="str">
        <f t="shared" si="13"/>
        <v/>
      </c>
      <c r="H144" s="40" t="str">
        <f t="shared" si="14"/>
        <v/>
      </c>
      <c r="I144" s="40" t="str">
        <f>IF($G144="","",VLOOKUP($G144,设置!B:D,3,FALSE))</f>
        <v/>
      </c>
      <c r="J144" s="40" t="str">
        <f>IF($G144="","",VLOOKUP($G144,设置!B:D,2,FALSE))</f>
        <v/>
      </c>
    </row>
    <row r="145" spans="6:10">
      <c r="F145" s="40" t="str">
        <f t="shared" si="12"/>
        <v/>
      </c>
      <c r="G145" s="40" t="str">
        <f t="shared" si="13"/>
        <v/>
      </c>
      <c r="H145" s="40" t="str">
        <f t="shared" si="14"/>
        <v/>
      </c>
      <c r="I145" s="40" t="str">
        <f>IF($G145="","",VLOOKUP($G145,设置!B:D,3,FALSE))</f>
        <v/>
      </c>
      <c r="J145" s="40" t="str">
        <f>IF($G145="","",VLOOKUP($G145,设置!B:D,2,FALSE))</f>
        <v/>
      </c>
    </row>
    <row r="146" spans="6:10">
      <c r="F146" s="40" t="str">
        <f t="shared" si="12"/>
        <v/>
      </c>
      <c r="G146" s="40" t="str">
        <f t="shared" si="13"/>
        <v/>
      </c>
      <c r="H146" s="40" t="str">
        <f t="shared" si="14"/>
        <v/>
      </c>
      <c r="I146" s="40" t="str">
        <f>IF($G146="","",VLOOKUP($G146,设置!B:D,3,FALSE))</f>
        <v/>
      </c>
      <c r="J146" s="40" t="str">
        <f>IF($G146="","",VLOOKUP($G146,设置!B:D,2,FALSE))</f>
        <v/>
      </c>
    </row>
    <row r="147" spans="6:10">
      <c r="F147" s="40" t="str">
        <f t="shared" si="12"/>
        <v/>
      </c>
      <c r="G147" s="40" t="str">
        <f t="shared" si="13"/>
        <v/>
      </c>
      <c r="H147" s="40" t="str">
        <f t="shared" si="14"/>
        <v/>
      </c>
      <c r="I147" s="40" t="str">
        <f>IF($G147="","",VLOOKUP($G147,设置!B:D,3,FALSE))</f>
        <v/>
      </c>
      <c r="J147" s="40" t="str">
        <f>IF($G147="","",VLOOKUP($G147,设置!B:D,2,FALSE))</f>
        <v/>
      </c>
    </row>
    <row r="148" spans="6:10">
      <c r="F148" s="40" t="str">
        <f t="shared" si="12"/>
        <v/>
      </c>
      <c r="G148" s="40" t="str">
        <f t="shared" si="13"/>
        <v/>
      </c>
      <c r="H148" s="40" t="str">
        <f t="shared" si="14"/>
        <v/>
      </c>
      <c r="I148" s="40" t="str">
        <f>IF($G148="","",VLOOKUP($G148,设置!B:D,3,FALSE))</f>
        <v/>
      </c>
      <c r="J148" s="40" t="str">
        <f>IF($G148="","",VLOOKUP($G148,设置!B:D,2,FALSE))</f>
        <v/>
      </c>
    </row>
    <row r="149" spans="6:10">
      <c r="F149" s="40" t="str">
        <f t="shared" si="12"/>
        <v/>
      </c>
      <c r="G149" s="40" t="str">
        <f t="shared" si="13"/>
        <v/>
      </c>
      <c r="H149" s="40" t="str">
        <f t="shared" si="14"/>
        <v/>
      </c>
      <c r="I149" s="40" t="str">
        <f>IF($G149="","",VLOOKUP($G149,设置!B:D,3,FALSE))</f>
        <v/>
      </c>
      <c r="J149" s="40" t="str">
        <f>IF($G149="","",VLOOKUP($G149,设置!B:D,2,FALSE))</f>
        <v/>
      </c>
    </row>
    <row r="150" spans="6:10">
      <c r="F150" s="40" t="str">
        <f t="shared" si="12"/>
        <v/>
      </c>
      <c r="G150" s="40" t="str">
        <f t="shared" si="13"/>
        <v/>
      </c>
      <c r="H150" s="40" t="str">
        <f t="shared" si="14"/>
        <v/>
      </c>
      <c r="I150" s="40" t="str">
        <f>IF($G150="","",VLOOKUP($G150,设置!B:D,3,FALSE))</f>
        <v/>
      </c>
      <c r="J150" s="40" t="str">
        <f>IF($G150="","",VLOOKUP($G150,设置!B:D,2,FALSE))</f>
        <v/>
      </c>
    </row>
    <row r="151" spans="6:10">
      <c r="F151" s="40" t="str">
        <f t="shared" si="12"/>
        <v/>
      </c>
      <c r="G151" s="40" t="str">
        <f t="shared" si="13"/>
        <v/>
      </c>
      <c r="H151" s="40" t="str">
        <f t="shared" si="14"/>
        <v/>
      </c>
      <c r="I151" s="40" t="str">
        <f>IF($G151="","",VLOOKUP($G151,设置!B:D,3,FALSE))</f>
        <v/>
      </c>
      <c r="J151" s="40" t="str">
        <f>IF($G151="","",VLOOKUP($G151,设置!B:D,2,FALSE))</f>
        <v/>
      </c>
    </row>
    <row r="152" spans="6:10">
      <c r="F152" s="40" t="str">
        <f t="shared" si="12"/>
        <v/>
      </c>
      <c r="G152" s="40" t="str">
        <f t="shared" si="13"/>
        <v/>
      </c>
      <c r="H152" s="40" t="str">
        <f t="shared" si="14"/>
        <v/>
      </c>
      <c r="I152" s="40" t="str">
        <f>IF($G152="","",VLOOKUP($G152,设置!B:D,3,FALSE))</f>
        <v/>
      </c>
      <c r="J152" s="40" t="str">
        <f>IF($G152="","",VLOOKUP($G152,设置!B:D,2,FALSE))</f>
        <v/>
      </c>
    </row>
    <row r="153" spans="6:10">
      <c r="F153" s="40" t="str">
        <f t="shared" si="12"/>
        <v/>
      </c>
      <c r="G153" s="40" t="str">
        <f t="shared" si="13"/>
        <v/>
      </c>
      <c r="H153" s="40" t="str">
        <f t="shared" si="14"/>
        <v/>
      </c>
      <c r="I153" s="40" t="str">
        <f>IF($G153="","",VLOOKUP($G153,设置!B:D,3,FALSE))</f>
        <v/>
      </c>
      <c r="J153" s="40" t="str">
        <f>IF($G153="","",VLOOKUP($G153,设置!B:D,2,FALSE))</f>
        <v/>
      </c>
    </row>
    <row r="154" spans="6:10">
      <c r="F154" s="40" t="str">
        <f t="shared" si="12"/>
        <v/>
      </c>
      <c r="G154" s="40" t="str">
        <f t="shared" si="13"/>
        <v/>
      </c>
      <c r="H154" s="40" t="str">
        <f t="shared" si="14"/>
        <v/>
      </c>
      <c r="I154" s="40" t="str">
        <f>IF($G154="","",VLOOKUP($G154,设置!B:D,3,FALSE))</f>
        <v/>
      </c>
      <c r="J154" s="40" t="str">
        <f>IF($G154="","",VLOOKUP($G154,设置!B:D,2,FALSE))</f>
        <v/>
      </c>
    </row>
    <row r="155" spans="6:10">
      <c r="F155" s="40" t="str">
        <f t="shared" si="12"/>
        <v/>
      </c>
      <c r="G155" s="40" t="str">
        <f t="shared" si="13"/>
        <v/>
      </c>
      <c r="H155" s="40" t="str">
        <f t="shared" si="14"/>
        <v/>
      </c>
      <c r="I155" s="40" t="str">
        <f>IF($G155="","",VLOOKUP($G155,设置!B:D,3,FALSE))</f>
        <v/>
      </c>
      <c r="J155" s="40" t="str">
        <f>IF($G155="","",VLOOKUP($G155,设置!B:D,2,FALSE))</f>
        <v/>
      </c>
    </row>
    <row r="156" spans="6:10">
      <c r="F156" s="40" t="str">
        <f t="shared" si="12"/>
        <v/>
      </c>
      <c r="G156" s="40" t="str">
        <f t="shared" si="13"/>
        <v/>
      </c>
      <c r="H156" s="40" t="str">
        <f t="shared" si="14"/>
        <v/>
      </c>
      <c r="I156" s="40" t="str">
        <f>IF($G156="","",VLOOKUP($G156,设置!B:D,3,FALSE))</f>
        <v/>
      </c>
      <c r="J156" s="40" t="str">
        <f>IF($G156="","",VLOOKUP($G156,设置!B:D,2,FALSE))</f>
        <v/>
      </c>
    </row>
    <row r="157" spans="6:10">
      <c r="F157" s="40" t="str">
        <f t="shared" si="12"/>
        <v/>
      </c>
      <c r="G157" s="40" t="str">
        <f t="shared" si="13"/>
        <v/>
      </c>
      <c r="H157" s="40" t="str">
        <f t="shared" si="14"/>
        <v/>
      </c>
      <c r="I157" s="40" t="str">
        <f>IF($G157="","",VLOOKUP($G157,设置!B:D,3,FALSE))</f>
        <v/>
      </c>
      <c r="J157" s="40" t="str">
        <f>IF($G157="","",VLOOKUP($G157,设置!B:D,2,FALSE))</f>
        <v/>
      </c>
    </row>
    <row r="158" spans="6:10">
      <c r="F158" s="40" t="str">
        <f t="shared" si="12"/>
        <v/>
      </c>
      <c r="G158" s="40" t="str">
        <f t="shared" si="13"/>
        <v/>
      </c>
      <c r="H158" s="40" t="str">
        <f t="shared" si="14"/>
        <v/>
      </c>
      <c r="I158" s="40" t="str">
        <f>IF($G158="","",VLOOKUP($G158,设置!B:D,3,FALSE))</f>
        <v/>
      </c>
      <c r="J158" s="40" t="str">
        <f>IF($G158="","",VLOOKUP($G158,设置!B:D,2,FALSE))</f>
        <v/>
      </c>
    </row>
    <row r="159" spans="6:10">
      <c r="F159" s="40" t="str">
        <f t="shared" si="12"/>
        <v/>
      </c>
      <c r="G159" s="40" t="str">
        <f t="shared" si="13"/>
        <v/>
      </c>
      <c r="H159" s="40" t="str">
        <f t="shared" si="14"/>
        <v/>
      </c>
      <c r="I159" s="40" t="str">
        <f>IF($G159="","",VLOOKUP($G159,设置!B:D,3,FALSE))</f>
        <v/>
      </c>
      <c r="J159" s="40" t="str">
        <f>IF($G159="","",VLOOKUP($G159,设置!B:D,2,FALSE))</f>
        <v/>
      </c>
    </row>
    <row r="160" spans="6:10">
      <c r="F160" s="40" t="str">
        <f t="shared" si="12"/>
        <v/>
      </c>
      <c r="G160" s="40" t="str">
        <f t="shared" si="13"/>
        <v/>
      </c>
      <c r="H160" s="40" t="str">
        <f t="shared" si="14"/>
        <v/>
      </c>
      <c r="I160" s="40" t="str">
        <f>IF($G160="","",VLOOKUP($G160,设置!B:D,3,FALSE))</f>
        <v/>
      </c>
      <c r="J160" s="40" t="str">
        <f>IF($G160="","",VLOOKUP($G160,设置!B:D,2,FALSE))</f>
        <v/>
      </c>
    </row>
    <row r="161" spans="6:10">
      <c r="F161" s="40" t="str">
        <f t="shared" si="12"/>
        <v/>
      </c>
      <c r="G161" s="40" t="str">
        <f t="shared" si="13"/>
        <v/>
      </c>
      <c r="H161" s="40" t="str">
        <f t="shared" si="14"/>
        <v/>
      </c>
      <c r="I161" s="40" t="str">
        <f>IF($G161="","",VLOOKUP($G161,设置!B:D,3,FALSE))</f>
        <v/>
      </c>
      <c r="J161" s="40" t="str">
        <f>IF($G161="","",VLOOKUP($G161,设置!B:D,2,FALSE))</f>
        <v/>
      </c>
    </row>
    <row r="162" spans="6:10">
      <c r="F162" s="40" t="str">
        <f t="shared" si="12"/>
        <v/>
      </c>
      <c r="G162" s="40" t="str">
        <f t="shared" si="13"/>
        <v/>
      </c>
      <c r="H162" s="40" t="str">
        <f t="shared" si="14"/>
        <v/>
      </c>
      <c r="I162" s="40" t="str">
        <f>IF($G162="","",VLOOKUP($G162,设置!B:D,3,FALSE))</f>
        <v/>
      </c>
      <c r="J162" s="40" t="str">
        <f>IF($G162="","",VLOOKUP($G162,设置!B:D,2,FALSE))</f>
        <v/>
      </c>
    </row>
    <row r="163" spans="6:10">
      <c r="F163" s="40" t="str">
        <f t="shared" si="12"/>
        <v/>
      </c>
      <c r="G163" s="40" t="str">
        <f t="shared" si="13"/>
        <v/>
      </c>
      <c r="H163" s="40" t="str">
        <f t="shared" si="14"/>
        <v/>
      </c>
      <c r="I163" s="40" t="str">
        <f>IF($G163="","",VLOOKUP($G163,设置!B:D,3,FALSE))</f>
        <v/>
      </c>
      <c r="J163" s="40" t="str">
        <f>IF($G163="","",VLOOKUP($G163,设置!B:D,2,FALSE))</f>
        <v/>
      </c>
    </row>
    <row r="164" spans="6:10">
      <c r="F164" s="40" t="str">
        <f t="shared" si="12"/>
        <v/>
      </c>
      <c r="G164" s="40" t="str">
        <f t="shared" si="13"/>
        <v/>
      </c>
      <c r="H164" s="40" t="str">
        <f t="shared" si="14"/>
        <v/>
      </c>
      <c r="I164" s="40" t="str">
        <f>IF($G164="","",VLOOKUP($G164,设置!B:D,3,FALSE))</f>
        <v/>
      </c>
      <c r="J164" s="40" t="str">
        <f>IF($G164="","",VLOOKUP($G164,设置!B:D,2,FALSE))</f>
        <v/>
      </c>
    </row>
    <row r="165" spans="6:10">
      <c r="F165" s="40" t="str">
        <f t="shared" si="12"/>
        <v/>
      </c>
      <c r="G165" s="40" t="str">
        <f t="shared" si="13"/>
        <v/>
      </c>
      <c r="H165" s="40" t="str">
        <f t="shared" si="14"/>
        <v/>
      </c>
      <c r="I165" s="40" t="str">
        <f>IF($G165="","",VLOOKUP($G165,设置!B:D,3,FALSE))</f>
        <v/>
      </c>
      <c r="J165" s="40" t="str">
        <f>IF($G165="","",VLOOKUP($G165,设置!B:D,2,FALSE))</f>
        <v/>
      </c>
    </row>
  </sheetData>
  <autoFilter ref="A1:J165">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16 B27 B28 B36 B42 B43 B57 B58 B61 B62 B63 B66 B2:B3 B4:B7 B8:B9 B10:B11 B12:B13 B14:B15 B17:B18 B19:B20 B21:B22 B23:B24 B25:B26 B29:B31 B32:B33 B34:B35 B37:B38 B39:B41 B44:B45 B46:B47 B48:B54 B55:B56 B59:B60 B64:B65 B67:B68 B69:B70 B71: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22 G23:G26 G27:G47 G48:G165">
      <formula1>设置!$B9:$B441</formula1>
    </dataValidation>
  </dataValidations>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20"/>
  <dimension ref="A1:J170"/>
  <sheetViews>
    <sheetView workbookViewId="0">
      <pane xSplit="10" ySplit="1" topLeftCell="K2" activePane="bottomRight" state="frozen"/>
      <selection/>
      <selection pane="topRight"/>
      <selection pane="bottomLeft"/>
      <selection pane="bottomRight" activeCell="D1" sqref="D$1:D$1048576"/>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543</v>
      </c>
      <c r="C2">
        <v>150</v>
      </c>
      <c r="D2">
        <v>100</v>
      </c>
      <c r="E2">
        <v>21.75</v>
      </c>
      <c r="F2" s="40">
        <f t="shared" ref="F2:F65" si="0">IF(A2="","",1)</f>
        <v>1</v>
      </c>
      <c r="G2" s="40" t="str">
        <f t="shared" ref="G2:G65" si="1">IF(AND(B2&lt;&gt;"",C2&lt;&gt;""),B2&amp;C2,"")</f>
        <v>r221s8150</v>
      </c>
      <c r="H2" s="40">
        <f t="shared" ref="H2:H65" si="2">IF(E2="","",ROUND(E2*2.2046,2))</f>
        <v>47.95</v>
      </c>
      <c r="I2" s="40" t="str">
        <f>IF($G2="","",VLOOKUP($G2,设置!B:D,3,FALSE))</f>
        <v>R221套装8-150</v>
      </c>
      <c r="J2" s="40" t="str">
        <f>IF($G2="","",VLOOKUP($G2,设置!B:D,2,FALSE))</f>
        <v>R221USF-set8-150</v>
      </c>
    </row>
    <row r="3" spans="1:10">
      <c r="A3">
        <v>1</v>
      </c>
      <c r="B3" t="s">
        <v>543</v>
      </c>
      <c r="C3">
        <v>120</v>
      </c>
      <c r="D3">
        <v>100</v>
      </c>
      <c r="F3" s="40">
        <f t="shared" si="0"/>
        <v>1</v>
      </c>
      <c r="G3" s="40" t="str">
        <f t="shared" si="1"/>
        <v>r221s8120</v>
      </c>
      <c r="H3" s="40" t="str">
        <f t="shared" si="2"/>
        <v/>
      </c>
      <c r="I3" s="40" t="str">
        <f>IF($G3="","",VLOOKUP($G3,设置!B:D,3,FALSE))</f>
        <v>R221套装8-120</v>
      </c>
      <c r="J3" s="40" t="str">
        <f>IF($G3="","",VLOOKUP($G3,设置!B:D,2,FALSE))</f>
        <v>R221USF-set8-120</v>
      </c>
    </row>
    <row r="4" spans="1:10">
      <c r="A4">
        <v>2</v>
      </c>
      <c r="B4" t="s">
        <v>544</v>
      </c>
      <c r="C4">
        <v>120</v>
      </c>
      <c r="D4">
        <v>40</v>
      </c>
      <c r="E4">
        <v>21.6</v>
      </c>
      <c r="F4" s="40">
        <f t="shared" si="0"/>
        <v>1</v>
      </c>
      <c r="G4" s="40" t="str">
        <f t="shared" si="1"/>
        <v>r221s1120</v>
      </c>
      <c r="H4" s="40">
        <f t="shared" si="2"/>
        <v>47.62</v>
      </c>
      <c r="I4" s="40" t="str">
        <f>IF($G4="","",VLOOKUP($G4,设置!B:D,3,FALSE))</f>
        <v>R221套装1-120</v>
      </c>
      <c r="J4" s="40" t="str">
        <f>IF($G4="","",VLOOKUP($G4,设置!B:D,2,FALSE))</f>
        <v>R221USF-set1-120</v>
      </c>
    </row>
    <row r="5" spans="1:10">
      <c r="A5">
        <v>2</v>
      </c>
      <c r="B5" t="s">
        <v>544</v>
      </c>
      <c r="C5">
        <v>110</v>
      </c>
      <c r="D5">
        <v>59</v>
      </c>
      <c r="F5" s="40">
        <f t="shared" si="0"/>
        <v>1</v>
      </c>
      <c r="G5" s="40" t="str">
        <f t="shared" si="1"/>
        <v>r221s1110</v>
      </c>
      <c r="H5" s="40" t="str">
        <f t="shared" si="2"/>
        <v/>
      </c>
      <c r="I5" s="40" t="str">
        <f>IF($G5="","",VLOOKUP($G5,设置!B:D,3,FALSE))</f>
        <v>R221套装1-110</v>
      </c>
      <c r="J5" s="40" t="str">
        <f>IF($G5="","",VLOOKUP($G5,设置!B:D,2,FALSE))</f>
        <v>R221USF-set1-110</v>
      </c>
    </row>
    <row r="6" spans="1:10">
      <c r="A6">
        <v>2</v>
      </c>
      <c r="B6" t="s">
        <v>544</v>
      </c>
      <c r="C6">
        <v>140</v>
      </c>
      <c r="D6">
        <v>57</v>
      </c>
      <c r="F6" s="40">
        <f t="shared" si="0"/>
        <v>1</v>
      </c>
      <c r="G6" s="40" t="str">
        <f t="shared" si="1"/>
        <v>r221s1140</v>
      </c>
      <c r="H6" s="40" t="str">
        <f t="shared" si="2"/>
        <v/>
      </c>
      <c r="I6" s="40" t="str">
        <f>IF($G6="","",VLOOKUP($G6,设置!B:D,3,FALSE))</f>
        <v>R221套装1-140</v>
      </c>
      <c r="J6" s="40" t="str">
        <f>IF($G6="","",VLOOKUP($G6,设置!B:D,2,FALSE))</f>
        <v>R221USF-set1-140</v>
      </c>
    </row>
    <row r="7" spans="1:10">
      <c r="A7">
        <v>2</v>
      </c>
      <c r="B7" t="s">
        <v>544</v>
      </c>
      <c r="C7">
        <v>150</v>
      </c>
      <c r="D7">
        <v>15</v>
      </c>
      <c r="F7" s="40">
        <f t="shared" si="0"/>
        <v>1</v>
      </c>
      <c r="G7" s="40" t="str">
        <f t="shared" si="1"/>
        <v>r221s1150</v>
      </c>
      <c r="H7" s="40" t="str">
        <f t="shared" si="2"/>
        <v/>
      </c>
      <c r="I7" s="40" t="str">
        <f>IF($G7="","",VLOOKUP($G7,设置!B:D,3,FALSE))</f>
        <v>R221套装1-150</v>
      </c>
      <c r="J7" s="40" t="str">
        <f>IF($G7="","",VLOOKUP($G7,设置!B:D,2,FALSE))</f>
        <v>R221USF-set1-150</v>
      </c>
    </row>
    <row r="8" spans="1:10">
      <c r="A8">
        <v>3</v>
      </c>
      <c r="B8" t="s">
        <v>543</v>
      </c>
      <c r="C8">
        <v>120</v>
      </c>
      <c r="D8">
        <v>60</v>
      </c>
      <c r="E8">
        <v>20.2</v>
      </c>
      <c r="F8" s="40">
        <f t="shared" si="0"/>
        <v>1</v>
      </c>
      <c r="G8" s="40" t="str">
        <f t="shared" si="1"/>
        <v>r221s8120</v>
      </c>
      <c r="H8" s="40">
        <f t="shared" si="2"/>
        <v>44.53</v>
      </c>
      <c r="I8" s="40" t="str">
        <f>IF($G8="","",VLOOKUP($G8,设置!B:D,3,FALSE))</f>
        <v>R221套装8-120</v>
      </c>
      <c r="J8" s="40" t="str">
        <f>IF($G8="","",VLOOKUP($G8,设置!B:D,2,FALSE))</f>
        <v>R221USF-set8-120</v>
      </c>
    </row>
    <row r="9" spans="1:10">
      <c r="A9">
        <v>3</v>
      </c>
      <c r="B9" t="s">
        <v>543</v>
      </c>
      <c r="C9">
        <v>140</v>
      </c>
      <c r="D9">
        <v>100</v>
      </c>
      <c r="F9" s="40">
        <f t="shared" si="0"/>
        <v>1</v>
      </c>
      <c r="G9" s="40" t="str">
        <f t="shared" si="1"/>
        <v>r221s8140</v>
      </c>
      <c r="H9" s="40" t="str">
        <f t="shared" si="2"/>
        <v/>
      </c>
      <c r="I9" s="40" t="str">
        <f>IF($G9="","",VLOOKUP($G9,设置!B:D,3,FALSE))</f>
        <v>R221套装8-140</v>
      </c>
      <c r="J9" s="40" t="str">
        <f>IF($G9="","",VLOOKUP($G9,设置!B:D,2,FALSE))</f>
        <v>R221USF-set8-140</v>
      </c>
    </row>
    <row r="10" spans="1:10">
      <c r="A10">
        <v>3</v>
      </c>
      <c r="B10" t="s">
        <v>544</v>
      </c>
      <c r="C10">
        <v>120</v>
      </c>
      <c r="D10">
        <v>40</v>
      </c>
      <c r="F10" s="40">
        <f t="shared" si="0"/>
        <v>1</v>
      </c>
      <c r="G10" s="40" t="str">
        <f t="shared" si="1"/>
        <v>r221s1120</v>
      </c>
      <c r="H10" s="40" t="str">
        <f t="shared" si="2"/>
        <v/>
      </c>
      <c r="I10" s="40" t="str">
        <f>IF($G10="","",VLOOKUP($G10,设置!B:D,3,FALSE))</f>
        <v>R221套装1-120</v>
      </c>
      <c r="J10" s="40" t="str">
        <f>IF($G10="","",VLOOKUP($G10,设置!B:D,2,FALSE))</f>
        <v>R221USF-set1-120</v>
      </c>
    </row>
    <row r="11" spans="1:10">
      <c r="A11">
        <v>3</v>
      </c>
      <c r="B11" t="s">
        <v>544</v>
      </c>
      <c r="C11">
        <v>150</v>
      </c>
      <c r="D11">
        <v>5</v>
      </c>
      <c r="F11" s="40">
        <f t="shared" si="0"/>
        <v>1</v>
      </c>
      <c r="G11" s="40" t="str">
        <f t="shared" si="1"/>
        <v>r221s1150</v>
      </c>
      <c r="H11" s="40" t="str">
        <f t="shared" si="2"/>
        <v/>
      </c>
      <c r="I11" s="40" t="str">
        <f>IF($G11="","",VLOOKUP($G11,设置!B:D,3,FALSE))</f>
        <v>R221套装1-150</v>
      </c>
      <c r="J11" s="40" t="str">
        <f>IF($G11="","",VLOOKUP($G11,设置!B:D,2,FALSE))</f>
        <v>R221USF-set1-150</v>
      </c>
    </row>
    <row r="12" spans="1:10">
      <c r="A12">
        <v>4</v>
      </c>
      <c r="B12" t="s">
        <v>543</v>
      </c>
      <c r="C12">
        <v>110</v>
      </c>
      <c r="D12">
        <v>120</v>
      </c>
      <c r="E12">
        <v>20.15</v>
      </c>
      <c r="F12" s="40">
        <f t="shared" si="0"/>
        <v>1</v>
      </c>
      <c r="G12" s="40" t="str">
        <f t="shared" si="1"/>
        <v>r221s8110</v>
      </c>
      <c r="H12" s="40">
        <f t="shared" si="2"/>
        <v>44.42</v>
      </c>
      <c r="I12" s="40" t="str">
        <f>IF($G12="","",VLOOKUP($G12,设置!B:D,3,FALSE))</f>
        <v>R221套装8-110</v>
      </c>
      <c r="J12" s="40" t="str">
        <f>IF($G12="","",VLOOKUP($G12,设置!B:D,2,FALSE))</f>
        <v>R221USF-set8-110</v>
      </c>
    </row>
    <row r="13" spans="1:10">
      <c r="A13">
        <v>4</v>
      </c>
      <c r="B13" t="s">
        <v>543</v>
      </c>
      <c r="C13">
        <v>130</v>
      </c>
      <c r="D13">
        <v>100</v>
      </c>
      <c r="F13" s="40">
        <f t="shared" si="0"/>
        <v>1</v>
      </c>
      <c r="G13" s="40" t="str">
        <f t="shared" si="1"/>
        <v>r221s8130</v>
      </c>
      <c r="H13" s="40" t="str">
        <f t="shared" si="2"/>
        <v/>
      </c>
      <c r="I13" s="40" t="str">
        <f>IF($G13="","",VLOOKUP($G13,设置!B:D,3,FALSE))</f>
        <v>R221套装8-130</v>
      </c>
      <c r="J13" s="40" t="str">
        <f>IF($G13="","",VLOOKUP($G13,设置!B:D,2,FALSE))</f>
        <v>R221USF-set8-130</v>
      </c>
    </row>
    <row r="14" spans="1:10">
      <c r="A14">
        <v>5</v>
      </c>
      <c r="B14" t="s">
        <v>545</v>
      </c>
      <c r="C14">
        <v>150</v>
      </c>
      <c r="D14">
        <v>68</v>
      </c>
      <c r="E14">
        <v>20.7</v>
      </c>
      <c r="F14" s="40">
        <f t="shared" si="0"/>
        <v>1</v>
      </c>
      <c r="G14" s="40" t="str">
        <f t="shared" si="1"/>
        <v>r221s7150</v>
      </c>
      <c r="H14" s="40">
        <f t="shared" si="2"/>
        <v>45.64</v>
      </c>
      <c r="I14" s="40" t="str">
        <f>IF($G14="","",VLOOKUP($G14,设置!B:D,3,FALSE))</f>
        <v>R221套装7-150</v>
      </c>
      <c r="J14" s="40" t="str">
        <f>IF($G14="","",VLOOKUP($G14,设置!B:D,2,FALSE))</f>
        <v>R221USF-set7-150</v>
      </c>
    </row>
    <row r="15" spans="1:10">
      <c r="A15">
        <v>5</v>
      </c>
      <c r="B15" t="s">
        <v>545</v>
      </c>
      <c r="C15">
        <v>120</v>
      </c>
      <c r="D15">
        <v>100</v>
      </c>
      <c r="F15" s="40">
        <f t="shared" si="0"/>
        <v>1</v>
      </c>
      <c r="G15" s="40" t="str">
        <f t="shared" si="1"/>
        <v>r221s7120</v>
      </c>
      <c r="H15" s="40" t="str">
        <f t="shared" si="2"/>
        <v/>
      </c>
      <c r="I15" s="40" t="str">
        <f>IF($G15="","",VLOOKUP($G15,设置!B:D,3,FALSE))</f>
        <v>R221套装7-120</v>
      </c>
      <c r="J15" s="40" t="str">
        <f>IF($G15="","",VLOOKUP($G15,设置!B:D,2,FALSE))</f>
        <v>R221USF-set7-120</v>
      </c>
    </row>
    <row r="16" spans="1:10">
      <c r="A16">
        <v>5</v>
      </c>
      <c r="B16" t="s">
        <v>543</v>
      </c>
      <c r="C16">
        <v>110</v>
      </c>
      <c r="D16">
        <v>40</v>
      </c>
      <c r="F16" s="40">
        <f t="shared" si="0"/>
        <v>1</v>
      </c>
      <c r="G16" s="40" t="str">
        <f t="shared" si="1"/>
        <v>r221s8110</v>
      </c>
      <c r="H16" s="40" t="str">
        <f t="shared" si="2"/>
        <v/>
      </c>
      <c r="I16" s="40" t="str">
        <f>IF($G16="","",VLOOKUP($G16,设置!B:D,3,FALSE))</f>
        <v>R221套装8-110</v>
      </c>
      <c r="J16" s="40" t="str">
        <f>IF($G16="","",VLOOKUP($G16,设置!B:D,2,FALSE))</f>
        <v>R221USF-set8-110</v>
      </c>
    </row>
    <row r="17" spans="1:10">
      <c r="A17">
        <v>6</v>
      </c>
      <c r="B17" t="s">
        <v>545</v>
      </c>
      <c r="C17">
        <v>140</v>
      </c>
      <c r="D17">
        <v>140</v>
      </c>
      <c r="E17">
        <v>20.6</v>
      </c>
      <c r="F17" s="40">
        <f t="shared" si="0"/>
        <v>1</v>
      </c>
      <c r="G17" s="40" t="str">
        <f t="shared" si="1"/>
        <v>r221s7140</v>
      </c>
      <c r="H17" s="40">
        <f t="shared" si="2"/>
        <v>45.41</v>
      </c>
      <c r="I17" s="40" t="str">
        <f>IF($G17="","",VLOOKUP($G17,设置!B:D,3,FALSE))</f>
        <v>R221套装7-140</v>
      </c>
      <c r="J17" s="40" t="str">
        <f>IF($G17="","",VLOOKUP($G17,设置!B:D,2,FALSE))</f>
        <v>R221USF-set7-140</v>
      </c>
    </row>
    <row r="18" spans="1:10">
      <c r="A18">
        <v>6</v>
      </c>
      <c r="B18" t="s">
        <v>545</v>
      </c>
      <c r="C18">
        <v>120</v>
      </c>
      <c r="D18">
        <v>60</v>
      </c>
      <c r="F18" s="40">
        <f t="shared" si="0"/>
        <v>1</v>
      </c>
      <c r="G18" s="40" t="str">
        <f t="shared" si="1"/>
        <v>r221s7120</v>
      </c>
      <c r="H18" s="40" t="str">
        <f t="shared" si="2"/>
        <v/>
      </c>
      <c r="I18" s="40" t="str">
        <f>IF($G18="","",VLOOKUP($G18,设置!B:D,3,FALSE))</f>
        <v>R221套装7-120</v>
      </c>
      <c r="J18" s="40" t="str">
        <f>IF($G18="","",VLOOKUP($G18,设置!B:D,2,FALSE))</f>
        <v>R221USF-set7-120</v>
      </c>
    </row>
    <row r="19" spans="1:10">
      <c r="A19">
        <v>7</v>
      </c>
      <c r="B19" t="s">
        <v>545</v>
      </c>
      <c r="C19">
        <v>130</v>
      </c>
      <c r="D19">
        <v>152</v>
      </c>
      <c r="E19">
        <v>19.6</v>
      </c>
      <c r="F19" s="40">
        <f t="shared" si="0"/>
        <v>1</v>
      </c>
      <c r="G19" s="40" t="str">
        <f t="shared" si="1"/>
        <v>r221s7130</v>
      </c>
      <c r="H19" s="40">
        <f t="shared" si="2"/>
        <v>43.21</v>
      </c>
      <c r="I19" s="40" t="str">
        <f>IF($G19="","",VLOOKUP($G19,设置!B:D,3,FALSE))</f>
        <v>R221套装7-130</v>
      </c>
      <c r="J19" s="40" t="str">
        <f>IF($G19="","",VLOOKUP($G19,设置!B:D,2,FALSE))</f>
        <v>R221USF-set7-130</v>
      </c>
    </row>
    <row r="20" spans="1:10">
      <c r="A20">
        <v>7</v>
      </c>
      <c r="B20" t="s">
        <v>545</v>
      </c>
      <c r="C20">
        <v>150</v>
      </c>
      <c r="D20">
        <v>40</v>
      </c>
      <c r="F20" s="40">
        <f t="shared" si="0"/>
        <v>1</v>
      </c>
      <c r="G20" s="40" t="str">
        <f t="shared" si="1"/>
        <v>r221s7150</v>
      </c>
      <c r="H20" s="40" t="str">
        <f t="shared" si="2"/>
        <v/>
      </c>
      <c r="I20" s="40" t="str">
        <f>IF($G20="","",VLOOKUP($G20,设置!B:D,3,FALSE))</f>
        <v>R221套装7-150</v>
      </c>
      <c r="J20" s="40" t="str">
        <f>IF($G20="","",VLOOKUP($G20,设置!B:D,2,FALSE))</f>
        <v>R221USF-set7-150</v>
      </c>
    </row>
    <row r="21" spans="1:10">
      <c r="A21">
        <v>8</v>
      </c>
      <c r="B21" t="s">
        <v>545</v>
      </c>
      <c r="C21">
        <v>110</v>
      </c>
      <c r="D21">
        <v>160</v>
      </c>
      <c r="E21">
        <v>18.3</v>
      </c>
      <c r="F21" s="40">
        <f t="shared" si="0"/>
        <v>1</v>
      </c>
      <c r="G21" s="40" t="str">
        <f t="shared" si="1"/>
        <v>r221s7110</v>
      </c>
      <c r="H21" s="40">
        <f t="shared" si="2"/>
        <v>40.34</v>
      </c>
      <c r="I21" s="40" t="str">
        <f>IF($G21="","",VLOOKUP($G21,设置!B:D,3,FALSE))</f>
        <v>R221套装7-110</v>
      </c>
      <c r="J21" s="40" t="str">
        <f>IF($G21="","",VLOOKUP($G21,设置!B:D,2,FALSE))</f>
        <v>R221USF-set7-110</v>
      </c>
    </row>
    <row r="22" spans="1:10">
      <c r="A22">
        <v>8</v>
      </c>
      <c r="B22" t="s">
        <v>545</v>
      </c>
      <c r="C22">
        <v>150</v>
      </c>
      <c r="D22">
        <v>40</v>
      </c>
      <c r="F22" s="40">
        <f t="shared" si="0"/>
        <v>1</v>
      </c>
      <c r="G22" s="40" t="str">
        <f t="shared" si="1"/>
        <v>r221s7150</v>
      </c>
      <c r="H22" s="40" t="str">
        <f t="shared" si="2"/>
        <v/>
      </c>
      <c r="I22" s="40" t="str">
        <f>IF($G22="","",VLOOKUP($G22,设置!B:D,3,FALSE))</f>
        <v>R221套装7-150</v>
      </c>
      <c r="J22" s="40" t="str">
        <f>IF($G22="","",VLOOKUP($G22,设置!B:D,2,FALSE))</f>
        <v>R221USF-set7-150</v>
      </c>
    </row>
    <row r="23" spans="1:10">
      <c r="A23">
        <v>9</v>
      </c>
      <c r="B23" t="s">
        <v>544</v>
      </c>
      <c r="C23">
        <v>130</v>
      </c>
      <c r="D23">
        <v>100</v>
      </c>
      <c r="E23">
        <v>17</v>
      </c>
      <c r="F23" s="40">
        <f t="shared" si="0"/>
        <v>1</v>
      </c>
      <c r="G23" s="40" t="str">
        <f t="shared" si="1"/>
        <v>r221s1130</v>
      </c>
      <c r="H23" s="40">
        <f t="shared" si="2"/>
        <v>37.48</v>
      </c>
      <c r="I23" s="40" t="str">
        <f>IF($G23="","",VLOOKUP($G23,设置!B:D,3,FALSE))</f>
        <v>R221套装1-130</v>
      </c>
      <c r="J23" s="40" t="str">
        <f>IF($G23="","",VLOOKUP($G23,设置!B:D,2,FALSE))</f>
        <v>R221USF-set1-130</v>
      </c>
    </row>
    <row r="24" spans="1:10">
      <c r="A24">
        <v>9</v>
      </c>
      <c r="B24" t="s">
        <v>545</v>
      </c>
      <c r="C24">
        <v>140</v>
      </c>
      <c r="D24">
        <v>60</v>
      </c>
      <c r="F24" s="40">
        <f t="shared" si="0"/>
        <v>1</v>
      </c>
      <c r="G24" s="40" t="str">
        <f t="shared" si="1"/>
        <v>r221s7140</v>
      </c>
      <c r="H24" s="40" t="str">
        <f t="shared" si="2"/>
        <v/>
      </c>
      <c r="I24" s="40" t="str">
        <f>IF($G24="","",VLOOKUP($G24,设置!B:D,3,FALSE))</f>
        <v>R221套装7-140</v>
      </c>
      <c r="J24" s="40" t="str">
        <f>IF($G24="","",VLOOKUP($G24,设置!B:D,2,FALSE))</f>
        <v>R221USF-set7-140</v>
      </c>
    </row>
    <row r="25" spans="1:10">
      <c r="A25">
        <v>10</v>
      </c>
      <c r="B25" t="s">
        <v>544</v>
      </c>
      <c r="C25">
        <v>120</v>
      </c>
      <c r="D25">
        <v>100</v>
      </c>
      <c r="E25">
        <v>20.6</v>
      </c>
      <c r="F25" s="40">
        <f t="shared" si="0"/>
        <v>1</v>
      </c>
      <c r="G25" s="40" t="str">
        <f t="shared" si="1"/>
        <v>r221s1120</v>
      </c>
      <c r="H25" s="40">
        <f t="shared" si="2"/>
        <v>45.41</v>
      </c>
      <c r="I25" s="40" t="str">
        <f>IF($G25="","",VLOOKUP($G25,设置!B:D,3,FALSE))</f>
        <v>R221套装1-120</v>
      </c>
      <c r="J25" s="40" t="str">
        <f>IF($G25="","",VLOOKUP($G25,设置!B:D,2,FALSE))</f>
        <v>R221USF-set1-120</v>
      </c>
    </row>
    <row r="26" spans="1:10">
      <c r="A26">
        <v>10</v>
      </c>
      <c r="B26" t="s">
        <v>544</v>
      </c>
      <c r="C26">
        <v>140</v>
      </c>
      <c r="D26">
        <v>100</v>
      </c>
      <c r="F26" s="40">
        <f t="shared" si="0"/>
        <v>1</v>
      </c>
      <c r="G26" s="40" t="str">
        <f t="shared" si="1"/>
        <v>r221s1140</v>
      </c>
      <c r="H26" s="40" t="str">
        <f t="shared" si="2"/>
        <v/>
      </c>
      <c r="I26" s="40" t="str">
        <f>IF($G26="","",VLOOKUP($G26,设置!B:D,3,FALSE))</f>
        <v>R221套装1-140</v>
      </c>
      <c r="J26" s="40" t="str">
        <f>IF($G26="","",VLOOKUP($G26,设置!B:D,2,FALSE))</f>
        <v>R221USF-set1-140</v>
      </c>
    </row>
    <row r="27" spans="6:10">
      <c r="F27" s="40" t="str">
        <f t="shared" si="0"/>
        <v/>
      </c>
      <c r="G27" s="40" t="str">
        <f t="shared" si="1"/>
        <v/>
      </c>
      <c r="H27" s="40" t="str">
        <f t="shared" si="2"/>
        <v/>
      </c>
      <c r="I27" s="40" t="str">
        <f>IF($G27="","",VLOOKUP($G27,设置!B:D,3,FALSE))</f>
        <v/>
      </c>
      <c r="J27" s="40" t="str">
        <f>IF($G27="","",VLOOKUP($G27,设置!B:D,2,FALSE))</f>
        <v/>
      </c>
    </row>
    <row r="28" spans="6:10">
      <c r="F28" s="40" t="str">
        <f t="shared" si="0"/>
        <v/>
      </c>
      <c r="G28" s="40" t="str">
        <f t="shared" si="1"/>
        <v/>
      </c>
      <c r="H28" s="40" t="str">
        <f t="shared" si="2"/>
        <v/>
      </c>
      <c r="I28" s="40" t="str">
        <f>IF($G28="","",VLOOKUP($G28,设置!B:D,3,FALSE))</f>
        <v/>
      </c>
      <c r="J28" s="40" t="str">
        <f>IF($G28="","",VLOOKUP($G28,设置!B:D,2,FALSE))</f>
        <v/>
      </c>
    </row>
    <row r="29" spans="6:10">
      <c r="F29" s="40" t="str">
        <f t="shared" si="0"/>
        <v/>
      </c>
      <c r="G29" s="40" t="str">
        <f t="shared" si="1"/>
        <v/>
      </c>
      <c r="H29" s="40" t="str">
        <f t="shared" si="2"/>
        <v/>
      </c>
      <c r="I29" s="40" t="str">
        <f>IF($G29="","",VLOOKUP($G29,设置!B:D,3,FALSE))</f>
        <v/>
      </c>
      <c r="J29" s="40" t="str">
        <f>IF($G29="","",VLOOKUP($G29,设置!B:D,2,FALSE))</f>
        <v/>
      </c>
    </row>
    <row r="30" spans="6:10">
      <c r="F30" s="40" t="str">
        <f t="shared" si="0"/>
        <v/>
      </c>
      <c r="G30" s="40" t="str">
        <f t="shared" si="1"/>
        <v/>
      </c>
      <c r="H30" s="40" t="str">
        <f t="shared" si="2"/>
        <v/>
      </c>
      <c r="I30" s="40" t="str">
        <f>IF($G30="","",VLOOKUP($G30,设置!B:D,3,FALSE))</f>
        <v/>
      </c>
      <c r="J30" s="40" t="str">
        <f>IF($G30="","",VLOOKUP($G30,设置!B:D,2,FALSE))</f>
        <v/>
      </c>
    </row>
    <row r="31" spans="6:10">
      <c r="F31" s="40" t="str">
        <f t="shared" si="0"/>
        <v/>
      </c>
      <c r="G31" s="40" t="str">
        <f t="shared" si="1"/>
        <v/>
      </c>
      <c r="H31" s="40" t="str">
        <f t="shared" si="2"/>
        <v/>
      </c>
      <c r="I31" s="40" t="str">
        <f>IF($G31="","",VLOOKUP($G31,设置!B:D,3,FALSE))</f>
        <v/>
      </c>
      <c r="J31" s="40" t="str">
        <f>IF($G31="","",VLOOKUP($G31,设置!B:D,2,FALSE))</f>
        <v/>
      </c>
    </row>
    <row r="32" spans="6:10">
      <c r="F32" s="40" t="str">
        <f t="shared" si="0"/>
        <v/>
      </c>
      <c r="G32" s="40" t="str">
        <f t="shared" si="1"/>
        <v/>
      </c>
      <c r="H32" s="40" t="str">
        <f t="shared" si="2"/>
        <v/>
      </c>
      <c r="I32" s="40" t="str">
        <f>IF($G32="","",VLOOKUP($G32,设置!B:D,3,FALSE))</f>
        <v/>
      </c>
      <c r="J32" s="40" t="str">
        <f>IF($G32="","",VLOOKUP($G32,设置!B:D,2,FALSE))</f>
        <v/>
      </c>
    </row>
    <row r="33" spans="6:10">
      <c r="F33" s="40" t="str">
        <f t="shared" si="0"/>
        <v/>
      </c>
      <c r="G33" s="40" t="str">
        <f t="shared" si="1"/>
        <v/>
      </c>
      <c r="H33" s="40" t="str">
        <f t="shared" si="2"/>
        <v/>
      </c>
      <c r="I33" s="40" t="str">
        <f>IF($G33="","",VLOOKUP($G33,设置!B:D,3,FALSE))</f>
        <v/>
      </c>
      <c r="J33" s="40" t="str">
        <f>IF($G33="","",VLOOKUP($G33,设置!B:D,2,FALSE))</f>
        <v/>
      </c>
    </row>
    <row r="34" spans="6:10">
      <c r="F34" s="40" t="str">
        <f t="shared" si="0"/>
        <v/>
      </c>
      <c r="G34" s="40" t="str">
        <f t="shared" si="1"/>
        <v/>
      </c>
      <c r="H34" s="40" t="str">
        <f t="shared" si="2"/>
        <v/>
      </c>
      <c r="I34" s="40" t="str">
        <f>IF($G34="","",VLOOKUP($G34,设置!B:D,3,FALSE))</f>
        <v/>
      </c>
      <c r="J34" s="40" t="str">
        <f>IF($G34="","",VLOOKUP($G34,设置!B:D,2,FALSE))</f>
        <v/>
      </c>
    </row>
    <row r="35" spans="6:10">
      <c r="F35" s="40" t="str">
        <f t="shared" si="0"/>
        <v/>
      </c>
      <c r="G35" s="40" t="str">
        <f t="shared" si="1"/>
        <v/>
      </c>
      <c r="H35" s="40" t="str">
        <f t="shared" si="2"/>
        <v/>
      </c>
      <c r="I35" s="40" t="str">
        <f>IF($G35="","",VLOOKUP($G35,设置!B:D,3,FALSE))</f>
        <v/>
      </c>
      <c r="J35" s="40" t="str">
        <f>IF($G35="","",VLOOKUP($G35,设置!B:D,2,FALSE))</f>
        <v/>
      </c>
    </row>
    <row r="36" spans="6:10">
      <c r="F36" s="40" t="str">
        <f t="shared" si="0"/>
        <v/>
      </c>
      <c r="G36" s="40" t="str">
        <f t="shared" si="1"/>
        <v/>
      </c>
      <c r="H36" s="40" t="str">
        <f t="shared" si="2"/>
        <v/>
      </c>
      <c r="I36" s="40" t="str">
        <f>IF($G36="","",VLOOKUP($G36,设置!B:D,3,FALSE))</f>
        <v/>
      </c>
      <c r="J36" s="40" t="str">
        <f>IF($G36="","",VLOOKUP($G36,设置!B:D,2,FALSE))</f>
        <v/>
      </c>
    </row>
    <row r="37" spans="6:10">
      <c r="F37" s="40" t="str">
        <f t="shared" si="0"/>
        <v/>
      </c>
      <c r="G37" s="40" t="str">
        <f t="shared" si="1"/>
        <v/>
      </c>
      <c r="H37" s="40" t="str">
        <f t="shared" si="2"/>
        <v/>
      </c>
      <c r="I37" s="40" t="str">
        <f>IF($G37="","",VLOOKUP($G37,设置!B:D,3,FALSE))</f>
        <v/>
      </c>
      <c r="J37" s="40" t="str">
        <f>IF($G37="","",VLOOKUP($G37,设置!B:D,2,FALSE))</f>
        <v/>
      </c>
    </row>
    <row r="38" spans="6:10">
      <c r="F38" s="40" t="str">
        <f t="shared" si="0"/>
        <v/>
      </c>
      <c r="G38" s="40" t="str">
        <f t="shared" si="1"/>
        <v/>
      </c>
      <c r="H38" s="40" t="str">
        <f t="shared" si="2"/>
        <v/>
      </c>
      <c r="I38" s="40" t="str">
        <f>IF($G38="","",VLOOKUP($G38,设置!B:D,3,FALSE))</f>
        <v/>
      </c>
      <c r="J38" s="40" t="str">
        <f>IF($G38="","",VLOOKUP($G38,设置!B:D,2,FALSE))</f>
        <v/>
      </c>
    </row>
    <row r="39" spans="6:10">
      <c r="F39" s="40" t="str">
        <f t="shared" si="0"/>
        <v/>
      </c>
      <c r="G39" s="40" t="str">
        <f t="shared" si="1"/>
        <v/>
      </c>
      <c r="H39" s="40" t="str">
        <f t="shared" si="2"/>
        <v/>
      </c>
      <c r="I39" s="40" t="str">
        <f>IF($G39="","",VLOOKUP($G39,设置!B:D,3,FALSE))</f>
        <v/>
      </c>
      <c r="J39" s="40" t="str">
        <f>IF($G39="","",VLOOKUP($G39,设置!B:D,2,FALSE))</f>
        <v/>
      </c>
    </row>
    <row r="40" spans="6:10">
      <c r="F40" s="40" t="str">
        <f t="shared" si="0"/>
        <v/>
      </c>
      <c r="G40" s="40" t="str">
        <f t="shared" si="1"/>
        <v/>
      </c>
      <c r="H40" s="40" t="str">
        <f t="shared" si="2"/>
        <v/>
      </c>
      <c r="I40" s="40" t="str">
        <f>IF($G40="","",VLOOKUP($G40,设置!B:D,3,FALSE))</f>
        <v/>
      </c>
      <c r="J40" s="40" t="str">
        <f>IF($G40="","",VLOOKUP($G40,设置!B:D,2,FALSE))</f>
        <v/>
      </c>
    </row>
    <row r="41" spans="6:10">
      <c r="F41" s="40" t="str">
        <f t="shared" si="0"/>
        <v/>
      </c>
      <c r="G41" s="40" t="str">
        <f t="shared" si="1"/>
        <v/>
      </c>
      <c r="H41" s="40" t="str">
        <f t="shared" si="2"/>
        <v/>
      </c>
      <c r="I41" s="40" t="str">
        <f>IF($G41="","",VLOOKUP($G41,设置!B:D,3,FALSE))</f>
        <v/>
      </c>
      <c r="J41" s="40" t="str">
        <f>IF($G41="","",VLOOKUP($G41,设置!B:D,2,FALSE))</f>
        <v/>
      </c>
    </row>
    <row r="42" spans="6:10">
      <c r="F42" s="40" t="str">
        <f t="shared" si="0"/>
        <v/>
      </c>
      <c r="G42" s="40" t="str">
        <f t="shared" si="1"/>
        <v/>
      </c>
      <c r="H42" s="40" t="str">
        <f t="shared" si="2"/>
        <v/>
      </c>
      <c r="I42" s="40" t="str">
        <f>IF($G42="","",VLOOKUP($G42,设置!B:D,3,FALSE))</f>
        <v/>
      </c>
      <c r="J42" s="40" t="str">
        <f>IF($G42="","",VLOOKUP($G42,设置!B:D,2,FALSE))</f>
        <v/>
      </c>
    </row>
    <row r="43" spans="6:10">
      <c r="F43" s="40" t="str">
        <f t="shared" si="0"/>
        <v/>
      </c>
      <c r="G43" s="40" t="str">
        <f t="shared" si="1"/>
        <v/>
      </c>
      <c r="H43" s="40" t="str">
        <f t="shared" si="2"/>
        <v/>
      </c>
      <c r="I43" s="40" t="str">
        <f>IF($G43="","",VLOOKUP($G43,设置!B:D,3,FALSE))</f>
        <v/>
      </c>
      <c r="J43" s="40" t="str">
        <f>IF($G43="","",VLOOKUP($G43,设置!B:D,2,FALSE))</f>
        <v/>
      </c>
    </row>
    <row r="44" spans="6:10">
      <c r="F44" s="40" t="str">
        <f t="shared" si="0"/>
        <v/>
      </c>
      <c r="G44" s="40" t="str">
        <f t="shared" si="1"/>
        <v/>
      </c>
      <c r="H44" s="40" t="str">
        <f t="shared" si="2"/>
        <v/>
      </c>
      <c r="I44" s="40" t="str">
        <f>IF($G44="","",VLOOKUP($G44,设置!B:D,3,FALSE))</f>
        <v/>
      </c>
      <c r="J44" s="40" t="str">
        <f>IF($G44="","",VLOOKUP($G44,设置!B:D,2,FALSE))</f>
        <v/>
      </c>
    </row>
    <row r="45" spans="6:10">
      <c r="F45" s="40" t="str">
        <f t="shared" si="0"/>
        <v/>
      </c>
      <c r="G45" s="40" t="str">
        <f t="shared" si="1"/>
        <v/>
      </c>
      <c r="H45" s="40" t="str">
        <f t="shared" si="2"/>
        <v/>
      </c>
      <c r="I45" s="40" t="str">
        <f>IF($G45="","",VLOOKUP($G45,设置!B:D,3,FALSE))</f>
        <v/>
      </c>
      <c r="J45" s="40" t="str">
        <f>IF($G45="","",VLOOKUP($G45,设置!B:D,2,FALSE))</f>
        <v/>
      </c>
    </row>
    <row r="46" spans="6:10">
      <c r="F46" s="40" t="str">
        <f t="shared" si="0"/>
        <v/>
      </c>
      <c r="G46" s="40" t="str">
        <f t="shared" si="1"/>
        <v/>
      </c>
      <c r="H46" s="40" t="str">
        <f t="shared" si="2"/>
        <v/>
      </c>
      <c r="I46" s="40" t="str">
        <f>IF($G46="","",VLOOKUP($G46,设置!B:D,3,FALSE))</f>
        <v/>
      </c>
      <c r="J46" s="40" t="str">
        <f>IF($G46="","",VLOOKUP($G46,设置!B:D,2,FALSE))</f>
        <v/>
      </c>
    </row>
    <row r="47" spans="6:10">
      <c r="F47" s="40" t="str">
        <f t="shared" si="0"/>
        <v/>
      </c>
      <c r="G47" s="40" t="str">
        <f t="shared" si="1"/>
        <v/>
      </c>
      <c r="H47" s="40" t="str">
        <f t="shared" si="2"/>
        <v/>
      </c>
      <c r="I47" s="40" t="str">
        <f>IF($G47="","",VLOOKUP($G47,设置!B:D,3,FALSE))</f>
        <v/>
      </c>
      <c r="J47" s="40" t="str">
        <f>IF($G47="","",VLOOKUP($G47,设置!B:D,2,FALSE))</f>
        <v/>
      </c>
    </row>
    <row r="48" spans="6:10">
      <c r="F48" s="40" t="str">
        <f t="shared" si="0"/>
        <v/>
      </c>
      <c r="G48" s="40" t="str">
        <f t="shared" si="1"/>
        <v/>
      </c>
      <c r="H48" s="40" t="str">
        <f t="shared" si="2"/>
        <v/>
      </c>
      <c r="I48" s="40" t="str">
        <f>IF($G48="","",VLOOKUP($G48,设置!B:D,3,FALSE))</f>
        <v/>
      </c>
      <c r="J48" s="40" t="str">
        <f>IF($G48="","",VLOOKUP($G48,设置!B:D,2,FALSE))</f>
        <v/>
      </c>
    </row>
    <row r="49" spans="6:10">
      <c r="F49" s="40" t="str">
        <f t="shared" si="0"/>
        <v/>
      </c>
      <c r="G49" s="40" t="str">
        <f t="shared" si="1"/>
        <v/>
      </c>
      <c r="H49" s="40" t="str">
        <f t="shared" si="2"/>
        <v/>
      </c>
      <c r="I49" s="40" t="str">
        <f>IF($G49="","",VLOOKUP($G49,设置!B:D,3,FALSE))</f>
        <v/>
      </c>
      <c r="J49" s="40" t="str">
        <f>IF($G49="","",VLOOKUP($G49,设置!B:D,2,FALSE))</f>
        <v/>
      </c>
    </row>
    <row r="50" spans="6:10">
      <c r="F50" s="40" t="str">
        <f t="shared" si="0"/>
        <v/>
      </c>
      <c r="G50" s="40" t="str">
        <f t="shared" si="1"/>
        <v/>
      </c>
      <c r="H50" s="40" t="str">
        <f t="shared" si="2"/>
        <v/>
      </c>
      <c r="I50" s="40" t="str">
        <f>IF($G50="","",VLOOKUP($G50,设置!B:D,3,FALSE))</f>
        <v/>
      </c>
      <c r="J50" s="40" t="str">
        <f>IF($G50="","",VLOOKUP($G50,设置!B:D,2,FALSE))</f>
        <v/>
      </c>
    </row>
    <row r="51" spans="6:10">
      <c r="F51" s="40" t="str">
        <f t="shared" si="0"/>
        <v/>
      </c>
      <c r="G51" s="40" t="str">
        <f t="shared" si="1"/>
        <v/>
      </c>
      <c r="H51" s="40" t="str">
        <f t="shared" si="2"/>
        <v/>
      </c>
      <c r="I51" s="40" t="str">
        <f>IF($G51="","",VLOOKUP($G51,设置!B:D,3,FALSE))</f>
        <v/>
      </c>
      <c r="J51" s="40" t="str">
        <f>IF($G51="","",VLOOKUP($G51,设置!B:D,2,FALSE))</f>
        <v/>
      </c>
    </row>
    <row r="52" spans="6:10">
      <c r="F52" s="40" t="str">
        <f t="shared" si="0"/>
        <v/>
      </c>
      <c r="G52" s="40" t="str">
        <f t="shared" si="1"/>
        <v/>
      </c>
      <c r="H52" s="40" t="str">
        <f t="shared" si="2"/>
        <v/>
      </c>
      <c r="I52" s="40" t="str">
        <f>IF($G52="","",VLOOKUP($G52,设置!B:D,3,FALSE))</f>
        <v/>
      </c>
      <c r="J52" s="40" t="str">
        <f>IF($G52="","",VLOOKUP($G52,设置!B:D,2,FALSE))</f>
        <v/>
      </c>
    </row>
    <row r="53" spans="6:10">
      <c r="F53" s="40" t="str">
        <f t="shared" si="0"/>
        <v/>
      </c>
      <c r="G53" s="40" t="str">
        <f t="shared" si="1"/>
        <v/>
      </c>
      <c r="H53" s="40" t="str">
        <f t="shared" si="2"/>
        <v/>
      </c>
      <c r="I53" s="40" t="str">
        <f>IF($G53="","",VLOOKUP($G53,设置!B:D,3,FALSE))</f>
        <v/>
      </c>
      <c r="J53" s="40" t="str">
        <f>IF($G53="","",VLOOKUP($G53,设置!B:D,2,FALSE))</f>
        <v/>
      </c>
    </row>
    <row r="54" spans="6:10">
      <c r="F54" s="40" t="str">
        <f t="shared" si="0"/>
        <v/>
      </c>
      <c r="G54" s="40" t="str">
        <f t="shared" si="1"/>
        <v/>
      </c>
      <c r="H54" s="40" t="str">
        <f t="shared" si="2"/>
        <v/>
      </c>
      <c r="I54" s="40" t="str">
        <f>IF($G54="","",VLOOKUP($G54,设置!B:D,3,FALSE))</f>
        <v/>
      </c>
      <c r="J54" s="40" t="str">
        <f>IF($G54="","",VLOOKUP($G54,设置!B:D,2,FALSE))</f>
        <v/>
      </c>
    </row>
    <row r="55" spans="6:10">
      <c r="F55" s="40" t="str">
        <f t="shared" si="0"/>
        <v/>
      </c>
      <c r="G55" s="40" t="str">
        <f t="shared" si="1"/>
        <v/>
      </c>
      <c r="H55" s="40" t="str">
        <f t="shared" si="2"/>
        <v/>
      </c>
      <c r="I55" s="40" t="str">
        <f>IF($G55="","",VLOOKUP($G55,设置!B:D,3,FALSE))</f>
        <v/>
      </c>
      <c r="J55" s="40" t="str">
        <f>IF($G55="","",VLOOKUP($G55,设置!B:D,2,FALSE))</f>
        <v/>
      </c>
    </row>
    <row r="56" spans="6:10">
      <c r="F56" s="40" t="str">
        <f t="shared" si="0"/>
        <v/>
      </c>
      <c r="G56" s="40" t="str">
        <f t="shared" si="1"/>
        <v/>
      </c>
      <c r="H56" s="40" t="str">
        <f t="shared" si="2"/>
        <v/>
      </c>
      <c r="I56" s="40" t="str">
        <f>IF($G56="","",VLOOKUP($G56,设置!B:D,3,FALSE))</f>
        <v/>
      </c>
      <c r="J56" s="40" t="str">
        <f>IF($G56="","",VLOOKUP($G56,设置!B:D,2,FALSE))</f>
        <v/>
      </c>
    </row>
    <row r="57" spans="6:10">
      <c r="F57" s="40" t="str">
        <f t="shared" si="0"/>
        <v/>
      </c>
      <c r="G57" s="40" t="str">
        <f t="shared" si="1"/>
        <v/>
      </c>
      <c r="H57" s="40" t="str">
        <f t="shared" si="2"/>
        <v/>
      </c>
      <c r="I57" s="40" t="str">
        <f>IF($G57="","",VLOOKUP($G57,设置!B:D,3,FALSE))</f>
        <v/>
      </c>
      <c r="J57" s="40" t="str">
        <f>IF($G57="","",VLOOKUP($G57,设置!B:D,2,FALSE))</f>
        <v/>
      </c>
    </row>
    <row r="58" spans="6:10">
      <c r="F58" s="40" t="str">
        <f t="shared" si="0"/>
        <v/>
      </c>
      <c r="G58" s="40" t="str">
        <f t="shared" si="1"/>
        <v/>
      </c>
      <c r="H58" s="40" t="str">
        <f t="shared" si="2"/>
        <v/>
      </c>
      <c r="I58" s="40" t="str">
        <f>IF($G58="","",VLOOKUP($G58,设置!B:D,3,FALSE))</f>
        <v/>
      </c>
      <c r="J58" s="40" t="str">
        <f>IF($G58="","",VLOOKUP($G58,设置!B:D,2,FALSE))</f>
        <v/>
      </c>
    </row>
    <row r="59" spans="6:10">
      <c r="F59" s="40" t="str">
        <f t="shared" si="0"/>
        <v/>
      </c>
      <c r="G59" s="40" t="str">
        <f t="shared" si="1"/>
        <v/>
      </c>
      <c r="H59" s="40" t="str">
        <f t="shared" si="2"/>
        <v/>
      </c>
      <c r="I59" s="40" t="str">
        <f>IF($G59="","",VLOOKUP($G59,设置!B:D,3,FALSE))</f>
        <v/>
      </c>
      <c r="J59" s="40" t="str">
        <f>IF($G59="","",VLOOKUP($G59,设置!B:D,2,FALSE))</f>
        <v/>
      </c>
    </row>
    <row r="60" spans="6:10">
      <c r="F60" s="40" t="str">
        <f t="shared" si="0"/>
        <v/>
      </c>
      <c r="G60" s="40" t="str">
        <f t="shared" si="1"/>
        <v/>
      </c>
      <c r="H60" s="40" t="str">
        <f t="shared" si="2"/>
        <v/>
      </c>
      <c r="I60" s="40" t="str">
        <f>IF($G60="","",VLOOKUP($G60,设置!B:D,3,FALSE))</f>
        <v/>
      </c>
      <c r="J60" s="40" t="str">
        <f>IF($G60="","",VLOOKUP($G60,设置!B:D,2,FALSE))</f>
        <v/>
      </c>
    </row>
    <row r="61" spans="6:10">
      <c r="F61" s="40" t="str">
        <f t="shared" si="0"/>
        <v/>
      </c>
      <c r="G61" s="40" t="str">
        <f t="shared" si="1"/>
        <v/>
      </c>
      <c r="H61" s="40" t="str">
        <f t="shared" si="2"/>
        <v/>
      </c>
      <c r="I61" s="40" t="str">
        <f>IF($G61="","",VLOOKUP($G61,设置!B:D,3,FALSE))</f>
        <v/>
      </c>
      <c r="J61" s="40" t="str">
        <f>IF($G61="","",VLOOKUP($G61,设置!B:D,2,FALSE))</f>
        <v/>
      </c>
    </row>
    <row r="62" spans="6:10">
      <c r="F62" s="40" t="str">
        <f t="shared" si="0"/>
        <v/>
      </c>
      <c r="G62" s="40" t="str">
        <f t="shared" si="1"/>
        <v/>
      </c>
      <c r="H62" s="40" t="str">
        <f t="shared" si="2"/>
        <v/>
      </c>
      <c r="I62" s="40" t="str">
        <f>IF($G62="","",VLOOKUP($G62,设置!B:D,3,FALSE))</f>
        <v/>
      </c>
      <c r="J62" s="40" t="str">
        <f>IF($G62="","",VLOOKUP($G62,设置!B:D,2,FALSE))</f>
        <v/>
      </c>
    </row>
    <row r="63" spans="6:10">
      <c r="F63" s="40" t="str">
        <f t="shared" si="0"/>
        <v/>
      </c>
      <c r="G63" s="40" t="str">
        <f t="shared" si="1"/>
        <v/>
      </c>
      <c r="H63" s="40" t="str">
        <f t="shared" si="2"/>
        <v/>
      </c>
      <c r="I63" s="40" t="str">
        <f>IF($G63="","",VLOOKUP($G63,设置!B:D,3,FALSE))</f>
        <v/>
      </c>
      <c r="J63" s="40" t="str">
        <f>IF($G63="","",VLOOKUP($G63,设置!B:D,2,FALSE))</f>
        <v/>
      </c>
    </row>
    <row r="64" spans="6:10">
      <c r="F64" s="40" t="str">
        <f t="shared" si="0"/>
        <v/>
      </c>
      <c r="G64" s="40" t="str">
        <f t="shared" si="1"/>
        <v/>
      </c>
      <c r="H64" s="40" t="str">
        <f t="shared" si="2"/>
        <v/>
      </c>
      <c r="I64" s="40" t="str">
        <f>IF($G64="","",VLOOKUP($G64,设置!B:D,3,FALSE))</f>
        <v/>
      </c>
      <c r="J64" s="40" t="str">
        <f>IF($G64="","",VLOOKUP($G64,设置!B:D,2,FALSE))</f>
        <v/>
      </c>
    </row>
    <row r="65" spans="6:10">
      <c r="F65" s="40" t="str">
        <f t="shared" si="0"/>
        <v/>
      </c>
      <c r="G65" s="40" t="str">
        <f t="shared" si="1"/>
        <v/>
      </c>
      <c r="H65" s="40" t="str">
        <f t="shared" si="2"/>
        <v/>
      </c>
      <c r="I65" s="40" t="str">
        <f>IF($G65="","",VLOOKUP($G65,设置!B:D,3,FALSE))</f>
        <v/>
      </c>
      <c r="J65" s="40" t="str">
        <f>IF($G65="","",VLOOKUP($G65,设置!B:D,2,FALSE))</f>
        <v/>
      </c>
    </row>
    <row r="66" spans="6:10">
      <c r="F66" s="40" t="str">
        <f t="shared" ref="F66:F129" si="3">IF(A66="","",1)</f>
        <v/>
      </c>
      <c r="G66" s="40" t="str">
        <f t="shared" ref="G66:G129" si="4">IF(AND(B66&lt;&gt;"",C66&lt;&gt;""),B66&amp;C66,"")</f>
        <v/>
      </c>
      <c r="H66" s="40" t="str">
        <f t="shared" ref="H66:H129" si="5">IF(E66="","",ROUND(E66*2.2046,2))</f>
        <v/>
      </c>
      <c r="I66" s="40" t="str">
        <f>IF($G66="","",VLOOKUP($G66,设置!B:D,3,FALSE))</f>
        <v/>
      </c>
      <c r="J66" s="40" t="str">
        <f>IF($G66="","",VLOOKUP($G66,设置!B:D,2,FALSE))</f>
        <v/>
      </c>
    </row>
    <row r="67" spans="6:10">
      <c r="F67" s="40" t="str">
        <f t="shared" si="3"/>
        <v/>
      </c>
      <c r="G67" s="40" t="str">
        <f t="shared" si="4"/>
        <v/>
      </c>
      <c r="H67" s="40" t="str">
        <f t="shared" si="5"/>
        <v/>
      </c>
      <c r="I67" s="40" t="str">
        <f>IF($G67="","",VLOOKUP($G67,设置!B:D,3,FALSE))</f>
        <v/>
      </c>
      <c r="J67" s="40" t="str">
        <f>IF($G67="","",VLOOKUP($G67,设置!B:D,2,FALSE))</f>
        <v/>
      </c>
    </row>
    <row r="68" spans="6:10">
      <c r="F68" s="40" t="str">
        <f t="shared" si="3"/>
        <v/>
      </c>
      <c r="G68" s="40" t="str">
        <f t="shared" si="4"/>
        <v/>
      </c>
      <c r="H68" s="40" t="str">
        <f t="shared" si="5"/>
        <v/>
      </c>
      <c r="I68" s="40" t="str">
        <f>IF($G68="","",VLOOKUP($G68,设置!B:D,3,FALSE))</f>
        <v/>
      </c>
      <c r="J68" s="40" t="str">
        <f>IF($G68="","",VLOOKUP($G68,设置!B:D,2,FALSE))</f>
        <v/>
      </c>
    </row>
    <row r="69" spans="6:10">
      <c r="F69" s="40" t="str">
        <f t="shared" si="3"/>
        <v/>
      </c>
      <c r="G69" s="40" t="str">
        <f t="shared" si="4"/>
        <v/>
      </c>
      <c r="H69" s="40" t="str">
        <f t="shared" si="5"/>
        <v/>
      </c>
      <c r="I69" s="40" t="str">
        <f>IF($G69="","",VLOOKUP($G69,设置!B:D,3,FALSE))</f>
        <v/>
      </c>
      <c r="J69" s="40" t="str">
        <f>IF($G69="","",VLOOKUP($G69,设置!B:D,2,FALSE))</f>
        <v/>
      </c>
    </row>
    <row r="70" spans="6:10">
      <c r="F70" s="40" t="str">
        <f t="shared" si="3"/>
        <v/>
      </c>
      <c r="G70" s="40" t="str">
        <f t="shared" si="4"/>
        <v/>
      </c>
      <c r="H70" s="40" t="str">
        <f t="shared" si="5"/>
        <v/>
      </c>
      <c r="I70" s="40" t="str">
        <f>IF($G70="","",VLOOKUP($G70,设置!B:D,3,FALSE))</f>
        <v/>
      </c>
      <c r="J70" s="40" t="str">
        <f>IF($G70="","",VLOOKUP($G70,设置!B:D,2,FALSE))</f>
        <v/>
      </c>
    </row>
    <row r="71" spans="6:10">
      <c r="F71" s="40" t="str">
        <f t="shared" si="3"/>
        <v/>
      </c>
      <c r="G71" s="40" t="str">
        <f t="shared" si="4"/>
        <v/>
      </c>
      <c r="H71" s="40" t="str">
        <f t="shared" si="5"/>
        <v/>
      </c>
      <c r="I71" s="40" t="str">
        <f>IF($G71="","",VLOOKUP($G71,设置!B:D,3,FALSE))</f>
        <v/>
      </c>
      <c r="J71" s="40" t="str">
        <f>IF($G71="","",VLOOKUP($G71,设置!B:D,2,FALSE))</f>
        <v/>
      </c>
    </row>
    <row r="72" spans="6:10">
      <c r="F72" s="40" t="str">
        <f t="shared" si="3"/>
        <v/>
      </c>
      <c r="G72" s="40" t="str">
        <f t="shared" si="4"/>
        <v/>
      </c>
      <c r="H72" s="40" t="str">
        <f t="shared" si="5"/>
        <v/>
      </c>
      <c r="I72" s="40" t="str">
        <f>IF($G72="","",VLOOKUP($G72,设置!B:D,3,FALSE))</f>
        <v/>
      </c>
      <c r="J72" s="40" t="str">
        <f>IF($G72="","",VLOOKUP($G72,设置!B:D,2,FALSE))</f>
        <v/>
      </c>
    </row>
    <row r="73" spans="6:10">
      <c r="F73" s="40" t="str">
        <f t="shared" si="3"/>
        <v/>
      </c>
      <c r="G73" s="40" t="str">
        <f t="shared" si="4"/>
        <v/>
      </c>
      <c r="H73" s="40" t="str">
        <f t="shared" si="5"/>
        <v/>
      </c>
      <c r="I73" s="40" t="str">
        <f>IF($G73="","",VLOOKUP($G73,设置!B:D,3,FALSE))</f>
        <v/>
      </c>
      <c r="J73" s="40" t="str">
        <f>IF($G73="","",VLOOKUP($G73,设置!B:D,2,FALSE))</f>
        <v/>
      </c>
    </row>
    <row r="74" spans="6:10">
      <c r="F74" s="40" t="str">
        <f t="shared" si="3"/>
        <v/>
      </c>
      <c r="G74" s="40" t="str">
        <f t="shared" si="4"/>
        <v/>
      </c>
      <c r="H74" s="40" t="str">
        <f t="shared" si="5"/>
        <v/>
      </c>
      <c r="I74" s="40" t="str">
        <f>IF($G74="","",VLOOKUP($G74,设置!B:D,3,FALSE))</f>
        <v/>
      </c>
      <c r="J74" s="40" t="str">
        <f>IF($G74="","",VLOOKUP($G74,设置!B:D,2,FALSE))</f>
        <v/>
      </c>
    </row>
    <row r="75" spans="6:10">
      <c r="F75" s="40" t="str">
        <f t="shared" si="3"/>
        <v/>
      </c>
      <c r="G75" s="40" t="str">
        <f t="shared" si="4"/>
        <v/>
      </c>
      <c r="H75" s="40" t="str">
        <f t="shared" si="5"/>
        <v/>
      </c>
      <c r="I75" s="40" t="str">
        <f>IF($G75="","",VLOOKUP($G75,设置!B:D,3,FALSE))</f>
        <v/>
      </c>
      <c r="J75" s="40" t="str">
        <f>IF($G75="","",VLOOKUP($G75,设置!B:D,2,FALSE))</f>
        <v/>
      </c>
    </row>
    <row r="76" spans="6:10">
      <c r="F76" s="40" t="str">
        <f t="shared" si="3"/>
        <v/>
      </c>
      <c r="G76" s="40" t="str">
        <f t="shared" si="4"/>
        <v/>
      </c>
      <c r="H76" s="40" t="str">
        <f t="shared" si="5"/>
        <v/>
      </c>
      <c r="I76" s="40" t="str">
        <f>IF($G76="","",VLOOKUP($G76,设置!B:D,3,FALSE))</f>
        <v/>
      </c>
      <c r="J76" s="40" t="str">
        <f>IF($G76="","",VLOOKUP($G76,设置!B:D,2,FALSE))</f>
        <v/>
      </c>
    </row>
    <row r="77" spans="6:10">
      <c r="F77" s="40" t="str">
        <f t="shared" si="3"/>
        <v/>
      </c>
      <c r="G77" s="40" t="str">
        <f t="shared" si="4"/>
        <v/>
      </c>
      <c r="H77" s="40" t="str">
        <f t="shared" si="5"/>
        <v/>
      </c>
      <c r="I77" s="40" t="str">
        <f>IF($G77="","",VLOOKUP($G77,设置!B:D,3,FALSE))</f>
        <v/>
      </c>
      <c r="J77" s="40" t="str">
        <f>IF($G77="","",VLOOKUP($G77,设置!B:D,2,FALSE))</f>
        <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si="3"/>
        <v/>
      </c>
      <c r="G129" s="40" t="str">
        <f t="shared" si="4"/>
        <v/>
      </c>
      <c r="H129" s="40" t="str">
        <f t="shared" si="5"/>
        <v/>
      </c>
      <c r="I129" s="40" t="str">
        <f>IF($G129="","",VLOOKUP($G129,设置!B:D,3,FALSE))</f>
        <v/>
      </c>
      <c r="J129" s="40" t="str">
        <f>IF($G129="","",VLOOKUP($G129,设置!B:D,2,FALSE))</f>
        <v/>
      </c>
    </row>
    <row r="130" spans="6:10">
      <c r="F130" s="40" t="str">
        <f t="shared" ref="F130:F170" si="6">IF(A130="","",1)</f>
        <v/>
      </c>
      <c r="G130" s="40" t="str">
        <f t="shared" ref="G130:G170" si="7">IF(AND(B130&lt;&gt;"",C130&lt;&gt;""),B130&amp;C130,"")</f>
        <v/>
      </c>
      <c r="H130" s="40" t="str">
        <f t="shared" ref="H130:H170" si="8">IF(E130="","",ROUND(E130*2.2046,2))</f>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sheetData>
  <autoFilter ref="A1:J170">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16 B27 B30 B31 B32 B33 B41 B47 B48 B62 B63 B66 B67 B68 B71 B2:B3 B4:B7 B8:B9 B10:B11 B12:B13 B14:B15 B17:B18 B19:B20 B21:B22 B23:B24 B25:B26 B28:B29 B34:B36 B37:B38 B39:B40 B42:B43 B44:B46 B49:B50 B51:B52 B53:B59 B60:B61 B64:B65 B69:B70 B72:B73 B74:B75 B76: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52 G53:G170">
      <formula1>设置!$B9:$B441</formula1>
    </dataValidation>
  </dataValidations>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121"/>
  <dimension ref="A1:P170"/>
  <sheetViews>
    <sheetView workbookViewId="0">
      <pane xSplit="10" ySplit="1" topLeftCell="K2" activePane="bottomRight" state="frozen"/>
      <selection/>
      <selection pane="topRight"/>
      <selection pane="bottomLeft"/>
      <selection pane="bottomRight" activeCell="A1" sqref="A$1:J$1048576"/>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46" customFormat="1" hidden="1" spans="1:10">
      <c r="A2" s="46">
        <v>1</v>
      </c>
      <c r="B2" s="46" t="s">
        <v>482</v>
      </c>
      <c r="C2" s="46">
        <v>75</v>
      </c>
      <c r="D2" s="46">
        <v>75</v>
      </c>
      <c r="E2" s="46">
        <v>21.6</v>
      </c>
      <c r="F2" s="46">
        <f t="shared" ref="F2:F65" si="0">IF(A2="","",1)</f>
        <v>1</v>
      </c>
      <c r="G2" s="46" t="str">
        <f t="shared" ref="G2:G65" si="1">IF(AND(B2&lt;&gt;"",C2&lt;&gt;""),B2&amp;C2,"")</f>
        <v>d01s2(1)75</v>
      </c>
      <c r="H2" s="46">
        <f t="shared" ref="H2:H65" si="2">IF(E2="","",ROUND(E2*2.2046,2))</f>
        <v>47.62</v>
      </c>
      <c r="I2" s="46" t="str">
        <f>IF($G2="","",VLOOKUP($G2,设置!B:D,3,FALSE))</f>
        <v>D001套装2(新)-75</v>
      </c>
      <c r="J2" s="46" t="str">
        <f>IF($G2="","",VLOOKUP($G2,设置!B:D,2,FALSE))</f>
        <v>D001USF-taozhuang2(1)-75</v>
      </c>
    </row>
    <row r="3" spans="1:10">
      <c r="A3">
        <v>2</v>
      </c>
      <c r="B3" t="s">
        <v>482</v>
      </c>
      <c r="C3">
        <v>70</v>
      </c>
      <c r="D3">
        <v>85</v>
      </c>
      <c r="E3">
        <v>21.65</v>
      </c>
      <c r="F3" s="40">
        <f t="shared" si="0"/>
        <v>1</v>
      </c>
      <c r="G3" s="40" t="str">
        <f t="shared" si="1"/>
        <v>d01s2(1)70</v>
      </c>
      <c r="H3" s="40">
        <f t="shared" si="2"/>
        <v>47.73</v>
      </c>
      <c r="I3" s="40" t="str">
        <f>IF($G3="","",VLOOKUP($G3,设置!B:D,3,FALSE))</f>
        <v>D001套装2(新)-70</v>
      </c>
      <c r="J3" s="40" t="str">
        <f>IF($G3="","",VLOOKUP($G3,设置!B:D,2,FALSE))</f>
        <v>D001USF-taozhuang2(1)-70</v>
      </c>
    </row>
    <row r="4" spans="1:10">
      <c r="A4">
        <v>3</v>
      </c>
      <c r="B4" t="s">
        <v>482</v>
      </c>
      <c r="C4">
        <v>70</v>
      </c>
      <c r="D4">
        <v>85</v>
      </c>
      <c r="E4">
        <v>21.65</v>
      </c>
      <c r="F4" s="40">
        <f t="shared" si="0"/>
        <v>1</v>
      </c>
      <c r="G4" s="40" t="str">
        <f t="shared" si="1"/>
        <v>d01s2(1)70</v>
      </c>
      <c r="H4" s="40">
        <f t="shared" si="2"/>
        <v>47.73</v>
      </c>
      <c r="I4" s="40" t="str">
        <f>IF($G4="","",VLOOKUP($G4,设置!B:D,3,FALSE))</f>
        <v>D001套装2(新)-70</v>
      </c>
      <c r="J4" s="40" t="str">
        <f>IF($G4="","",VLOOKUP($G4,设置!B:D,2,FALSE))</f>
        <v>D001USF-taozhuang2(1)-70</v>
      </c>
    </row>
    <row r="5" spans="1:10">
      <c r="A5">
        <v>4</v>
      </c>
      <c r="B5" t="s">
        <v>482</v>
      </c>
      <c r="C5">
        <v>70</v>
      </c>
      <c r="D5">
        <v>85</v>
      </c>
      <c r="E5">
        <v>21.65</v>
      </c>
      <c r="F5" s="40">
        <f t="shared" si="0"/>
        <v>1</v>
      </c>
      <c r="G5" s="40" t="str">
        <f t="shared" si="1"/>
        <v>d01s2(1)70</v>
      </c>
      <c r="H5" s="40">
        <f t="shared" si="2"/>
        <v>47.73</v>
      </c>
      <c r="I5" s="40" t="str">
        <f>IF($G5="","",VLOOKUP($G5,设置!B:D,3,FALSE))</f>
        <v>D001套装2(新)-70</v>
      </c>
      <c r="J5" s="40" t="str">
        <f>IF($G5="","",VLOOKUP($G5,设置!B:D,2,FALSE))</f>
        <v>D001USF-taozhuang2(1)-70</v>
      </c>
    </row>
    <row r="6" spans="1:16">
      <c r="A6">
        <v>5</v>
      </c>
      <c r="B6" t="s">
        <v>482</v>
      </c>
      <c r="C6">
        <v>75</v>
      </c>
      <c r="D6">
        <v>75</v>
      </c>
      <c r="E6">
        <v>21.6</v>
      </c>
      <c r="F6" s="40">
        <f t="shared" si="0"/>
        <v>1</v>
      </c>
      <c r="G6" s="40" t="str">
        <f t="shared" si="1"/>
        <v>d01s2(1)75</v>
      </c>
      <c r="H6" s="40">
        <f t="shared" si="2"/>
        <v>47.62</v>
      </c>
      <c r="I6" s="40" t="str">
        <f>IF($G6="","",VLOOKUP($G6,设置!B:D,3,FALSE))</f>
        <v>D001套装2(新)-75</v>
      </c>
      <c r="J6" s="40" t="str">
        <f>IF($G6="","",VLOOKUP($G6,设置!B:D,2,FALSE))</f>
        <v>D001USF-taozhuang2(1)-75</v>
      </c>
      <c r="M6" s="51" t="s">
        <v>546</v>
      </c>
      <c r="N6" s="51"/>
      <c r="O6" s="51"/>
      <c r="P6" s="51"/>
    </row>
    <row r="7" spans="1:16">
      <c r="A7">
        <v>6</v>
      </c>
      <c r="B7" t="s">
        <v>482</v>
      </c>
      <c r="C7">
        <v>75</v>
      </c>
      <c r="D7">
        <v>75</v>
      </c>
      <c r="E7">
        <v>21.6</v>
      </c>
      <c r="F7" s="40">
        <f t="shared" si="0"/>
        <v>1</v>
      </c>
      <c r="G7" s="40" t="str">
        <f t="shared" si="1"/>
        <v>d01s2(1)75</v>
      </c>
      <c r="H7" s="40">
        <f t="shared" si="2"/>
        <v>47.62</v>
      </c>
      <c r="I7" s="40" t="str">
        <f>IF($G7="","",VLOOKUP($G7,设置!B:D,3,FALSE))</f>
        <v>D001套装2(新)-75</v>
      </c>
      <c r="J7" s="40" t="str">
        <f>IF($G7="","",VLOOKUP($G7,设置!B:D,2,FALSE))</f>
        <v>D001USF-taozhuang2(1)-75</v>
      </c>
      <c r="M7" s="51"/>
      <c r="N7" s="51"/>
      <c r="O7" s="51"/>
      <c r="P7" s="51"/>
    </row>
    <row r="8" spans="1:16">
      <c r="A8">
        <v>7</v>
      </c>
      <c r="B8" t="s">
        <v>482</v>
      </c>
      <c r="C8">
        <v>75</v>
      </c>
      <c r="D8">
        <v>75</v>
      </c>
      <c r="E8">
        <v>21.6</v>
      </c>
      <c r="F8" s="40">
        <f t="shared" si="0"/>
        <v>1</v>
      </c>
      <c r="G8" s="40" t="str">
        <f t="shared" si="1"/>
        <v>d01s2(1)75</v>
      </c>
      <c r="H8" s="40">
        <f t="shared" si="2"/>
        <v>47.62</v>
      </c>
      <c r="I8" s="40" t="str">
        <f>IF($G8="","",VLOOKUP($G8,设置!B:D,3,FALSE))</f>
        <v>D001套装2(新)-75</v>
      </c>
      <c r="J8" s="40" t="str">
        <f>IF($G8="","",VLOOKUP($G8,设置!B:D,2,FALSE))</f>
        <v>D001USF-taozhuang2(1)-75</v>
      </c>
      <c r="M8" s="51"/>
      <c r="N8" s="51"/>
      <c r="O8" s="51"/>
      <c r="P8" s="51"/>
    </row>
    <row r="9" s="46" customFormat="1" hidden="1" spans="1:16">
      <c r="A9" s="46">
        <v>8</v>
      </c>
      <c r="B9" s="46" t="s">
        <v>482</v>
      </c>
      <c r="C9" s="46">
        <v>75</v>
      </c>
      <c r="D9" s="46">
        <v>75</v>
      </c>
      <c r="E9" s="46">
        <v>21.6</v>
      </c>
      <c r="F9" s="46">
        <f t="shared" si="0"/>
        <v>1</v>
      </c>
      <c r="G9" s="46" t="str">
        <f t="shared" si="1"/>
        <v>d01s2(1)75</v>
      </c>
      <c r="H9" s="46">
        <f t="shared" si="2"/>
        <v>47.62</v>
      </c>
      <c r="I9" s="46" t="str">
        <f>IF($G9="","",VLOOKUP($G9,设置!B:D,3,FALSE))</f>
        <v>D001套装2(新)-75</v>
      </c>
      <c r="J9" s="46" t="str">
        <f>IF($G9="","",VLOOKUP($G9,设置!B:D,2,FALSE))</f>
        <v>D001USF-taozhuang2(1)-75</v>
      </c>
      <c r="M9" s="49"/>
      <c r="N9" s="49"/>
      <c r="O9" s="49"/>
      <c r="P9" s="49"/>
    </row>
    <row r="10" s="46" customFormat="1" hidden="1" spans="1:10">
      <c r="A10" s="46">
        <v>9</v>
      </c>
      <c r="B10" s="46" t="s">
        <v>482</v>
      </c>
      <c r="C10" s="46">
        <v>70</v>
      </c>
      <c r="D10" s="46">
        <v>85</v>
      </c>
      <c r="E10" s="46">
        <v>21.6</v>
      </c>
      <c r="F10" s="46">
        <f t="shared" si="0"/>
        <v>1</v>
      </c>
      <c r="G10" s="46" t="str">
        <f t="shared" si="1"/>
        <v>d01s2(1)70</v>
      </c>
      <c r="H10" s="46">
        <f t="shared" si="2"/>
        <v>47.62</v>
      </c>
      <c r="I10" s="46" t="str">
        <f>IF($G10="","",VLOOKUP($G10,设置!B:D,3,FALSE))</f>
        <v>D001套装2(新)-70</v>
      </c>
      <c r="J10" s="46" t="str">
        <f>IF($G10="","",VLOOKUP($G10,设置!B:D,2,FALSE))</f>
        <v>D001USF-taozhuang2(1)-70</v>
      </c>
    </row>
    <row r="11" s="46" customFormat="1" hidden="1" spans="1:10">
      <c r="A11" s="46">
        <v>10</v>
      </c>
      <c r="B11" s="46" t="s">
        <v>482</v>
      </c>
      <c r="C11" s="46">
        <v>70</v>
      </c>
      <c r="D11" s="46">
        <v>85</v>
      </c>
      <c r="E11" s="46">
        <v>21.6</v>
      </c>
      <c r="F11" s="46">
        <f t="shared" si="0"/>
        <v>1</v>
      </c>
      <c r="G11" s="46" t="str">
        <f t="shared" si="1"/>
        <v>d01s2(1)70</v>
      </c>
      <c r="H11" s="46">
        <f t="shared" si="2"/>
        <v>47.62</v>
      </c>
      <c r="I11" s="46" t="str">
        <f>IF($G11="","",VLOOKUP($G11,设置!B:D,3,FALSE))</f>
        <v>D001套装2(新)-70</v>
      </c>
      <c r="J11" s="46" t="str">
        <f>IF($G11="","",VLOOKUP($G11,设置!B:D,2,FALSE))</f>
        <v>D001USF-taozhuang2(1)-70</v>
      </c>
    </row>
    <row r="12" s="50" customFormat="1" hidden="1" spans="1:10">
      <c r="A12" s="50">
        <v>11</v>
      </c>
      <c r="B12" s="50" t="s">
        <v>482</v>
      </c>
      <c r="C12" s="50">
        <v>75</v>
      </c>
      <c r="D12" s="50">
        <v>75</v>
      </c>
      <c r="E12" s="50">
        <v>21.6</v>
      </c>
      <c r="F12" s="50">
        <f t="shared" si="0"/>
        <v>1</v>
      </c>
      <c r="G12" s="50" t="str">
        <f t="shared" si="1"/>
        <v>d01s2(1)75</v>
      </c>
      <c r="H12" s="50">
        <f t="shared" si="2"/>
        <v>47.62</v>
      </c>
      <c r="I12" s="50" t="str">
        <f>IF($G12="","",VLOOKUP($G12,设置!B:D,3,FALSE))</f>
        <v>D001套装2(新)-75</v>
      </c>
      <c r="J12" s="50" t="str">
        <f>IF($G12="","",VLOOKUP($G12,设置!B:D,2,FALSE))</f>
        <v>D001USF-taozhuang2(1)-75</v>
      </c>
    </row>
    <row r="13" s="50" customFormat="1" hidden="1" spans="1:16">
      <c r="A13" s="50">
        <v>12</v>
      </c>
      <c r="B13" s="50" t="s">
        <v>482</v>
      </c>
      <c r="C13" s="50">
        <v>75</v>
      </c>
      <c r="D13" s="50">
        <v>75</v>
      </c>
      <c r="E13" s="50">
        <v>21.6</v>
      </c>
      <c r="F13" s="50">
        <f t="shared" si="0"/>
        <v>1</v>
      </c>
      <c r="G13" s="50" t="str">
        <f t="shared" si="1"/>
        <v>d01s2(1)75</v>
      </c>
      <c r="H13" s="50">
        <f t="shared" si="2"/>
        <v>47.62</v>
      </c>
      <c r="I13" s="50" t="str">
        <f>IF($G13="","",VLOOKUP($G13,设置!B:D,3,FALSE))</f>
        <v>D001套装2(新)-75</v>
      </c>
      <c r="J13" s="50" t="str">
        <f>IF($G13="","",VLOOKUP($G13,设置!B:D,2,FALSE))</f>
        <v>D001USF-taozhuang2(1)-75</v>
      </c>
      <c r="M13" s="53" t="s">
        <v>547</v>
      </c>
      <c r="N13" s="53"/>
      <c r="O13" s="53"/>
      <c r="P13" s="53"/>
    </row>
    <row r="14" spans="1:16">
      <c r="A14">
        <v>13</v>
      </c>
      <c r="B14" t="s">
        <v>544</v>
      </c>
      <c r="C14">
        <v>110</v>
      </c>
      <c r="D14">
        <v>100</v>
      </c>
      <c r="E14">
        <v>21.4</v>
      </c>
      <c r="F14" s="40">
        <f t="shared" si="0"/>
        <v>1</v>
      </c>
      <c r="G14" s="40" t="str">
        <f t="shared" si="1"/>
        <v>r221s1110</v>
      </c>
      <c r="H14" s="40">
        <f t="shared" si="2"/>
        <v>47.18</v>
      </c>
      <c r="I14" s="40" t="str">
        <f>IF($G14="","",VLOOKUP($G14,设置!B:D,3,FALSE))</f>
        <v>R221套装1-110</v>
      </c>
      <c r="J14" s="40" t="str">
        <f>IF($G14="","",VLOOKUP($G14,设置!B:D,2,FALSE))</f>
        <v>R221USF-set1-110</v>
      </c>
      <c r="M14" s="53"/>
      <c r="N14" s="53"/>
      <c r="O14" s="53"/>
      <c r="P14" s="53"/>
    </row>
    <row r="15" spans="1:16">
      <c r="A15">
        <v>13</v>
      </c>
      <c r="B15" t="s">
        <v>544</v>
      </c>
      <c r="C15">
        <v>150</v>
      </c>
      <c r="D15">
        <v>100</v>
      </c>
      <c r="F15" s="40">
        <f t="shared" si="0"/>
        <v>1</v>
      </c>
      <c r="G15" s="40" t="str">
        <f t="shared" si="1"/>
        <v>r221s1150</v>
      </c>
      <c r="H15" s="40" t="str">
        <f t="shared" si="2"/>
        <v/>
      </c>
      <c r="I15" s="40" t="str">
        <f>IF($G15="","",VLOOKUP($G15,设置!B:D,3,FALSE))</f>
        <v>R221套装1-150</v>
      </c>
      <c r="J15" s="40" t="str">
        <f>IF($G15="","",VLOOKUP($G15,设置!B:D,2,FALSE))</f>
        <v>R221USF-set1-150</v>
      </c>
      <c r="M15" s="53"/>
      <c r="N15" s="53"/>
      <c r="O15" s="53"/>
      <c r="P15" s="53"/>
    </row>
    <row r="16" s="50" customFormat="1" hidden="1" spans="1:16">
      <c r="A16" s="50">
        <v>14</v>
      </c>
      <c r="B16" s="50" t="s">
        <v>482</v>
      </c>
      <c r="C16" s="50">
        <v>75</v>
      </c>
      <c r="D16" s="50">
        <v>75</v>
      </c>
      <c r="E16" s="50">
        <v>21.6</v>
      </c>
      <c r="F16" s="50">
        <f t="shared" si="0"/>
        <v>1</v>
      </c>
      <c r="G16" s="50" t="str">
        <f t="shared" si="1"/>
        <v>d01s2(1)75</v>
      </c>
      <c r="H16" s="50">
        <f t="shared" si="2"/>
        <v>47.62</v>
      </c>
      <c r="I16" s="50" t="str">
        <f>IF($G16="","",VLOOKUP($G16,设置!B:D,3,FALSE))</f>
        <v>D001套装2(新)-75</v>
      </c>
      <c r="J16" s="50" t="str">
        <f>IF($G16="","",VLOOKUP($G16,设置!B:D,2,FALSE))</f>
        <v>D001USF-taozhuang2(1)-75</v>
      </c>
      <c r="M16" s="53"/>
      <c r="N16" s="53"/>
      <c r="O16" s="53"/>
      <c r="P16" s="53"/>
    </row>
    <row r="17" s="46" customFormat="1" hidden="1" spans="1:16">
      <c r="A17" s="46">
        <v>15</v>
      </c>
      <c r="B17" s="46" t="s">
        <v>482</v>
      </c>
      <c r="C17" s="46">
        <v>70</v>
      </c>
      <c r="D17" s="46">
        <v>85</v>
      </c>
      <c r="E17" s="46">
        <v>21.6</v>
      </c>
      <c r="F17" s="46">
        <f t="shared" si="0"/>
        <v>1</v>
      </c>
      <c r="G17" s="46" t="str">
        <f t="shared" si="1"/>
        <v>d01s2(1)70</v>
      </c>
      <c r="H17" s="46">
        <f t="shared" si="2"/>
        <v>47.62</v>
      </c>
      <c r="I17" s="46" t="str">
        <f>IF($G17="","",VLOOKUP($G17,设置!B:D,3,FALSE))</f>
        <v>D001套装2(新)-70</v>
      </c>
      <c r="J17" s="46" t="str">
        <f>IF($G17="","",VLOOKUP($G17,设置!B:D,2,FALSE))</f>
        <v>D001USF-taozhuang2(1)-70</v>
      </c>
      <c r="M17" s="49"/>
      <c r="N17" s="49"/>
      <c r="O17" s="49"/>
      <c r="P17" s="49"/>
    </row>
    <row r="18" s="46" customFormat="1" hidden="1" spans="1:16">
      <c r="A18" s="46">
        <v>16</v>
      </c>
      <c r="B18" s="46" t="s">
        <v>482</v>
      </c>
      <c r="C18" s="46">
        <v>70</v>
      </c>
      <c r="D18" s="46">
        <v>85</v>
      </c>
      <c r="E18" s="46">
        <v>21.6</v>
      </c>
      <c r="F18" s="46">
        <f t="shared" si="0"/>
        <v>1</v>
      </c>
      <c r="G18" s="46" t="str">
        <f t="shared" si="1"/>
        <v>d01s2(1)70</v>
      </c>
      <c r="H18" s="46">
        <f t="shared" si="2"/>
        <v>47.62</v>
      </c>
      <c r="I18" s="46" t="str">
        <f>IF($G18="","",VLOOKUP($G18,设置!B:D,3,FALSE))</f>
        <v>D001套装2(新)-70</v>
      </c>
      <c r="J18" s="46" t="str">
        <f>IF($G18="","",VLOOKUP($G18,设置!B:D,2,FALSE))</f>
        <v>D001USF-taozhuang2(1)-70</v>
      </c>
      <c r="M18" s="49"/>
      <c r="N18" s="49"/>
      <c r="O18" s="49"/>
      <c r="P18" s="49"/>
    </row>
    <row r="19" hidden="1" spans="1:10">
      <c r="A19" s="52">
        <v>17</v>
      </c>
      <c r="B19" s="52" t="s">
        <v>544</v>
      </c>
      <c r="C19" s="52">
        <v>130</v>
      </c>
      <c r="D19" s="52">
        <v>100</v>
      </c>
      <c r="E19" s="52">
        <v>17</v>
      </c>
      <c r="F19" s="40">
        <f t="shared" si="0"/>
        <v>1</v>
      </c>
      <c r="G19" s="40" t="str">
        <f t="shared" si="1"/>
        <v>r221s1130</v>
      </c>
      <c r="H19" s="40">
        <f t="shared" si="2"/>
        <v>37.48</v>
      </c>
      <c r="I19" s="40" t="str">
        <f>IF($G19="","",VLOOKUP($G19,设置!B:D,3,FALSE))</f>
        <v>R221套装1-130</v>
      </c>
      <c r="J19" s="40" t="str">
        <f>IF($G19="","",VLOOKUP($G19,设置!B:D,2,FALSE))</f>
        <v>R221USF-set1-130</v>
      </c>
    </row>
    <row r="20" hidden="1" spans="1:10">
      <c r="A20" s="52">
        <v>17</v>
      </c>
      <c r="B20" s="52" t="s">
        <v>545</v>
      </c>
      <c r="C20" s="52">
        <v>140</v>
      </c>
      <c r="D20" s="52">
        <v>60</v>
      </c>
      <c r="E20" s="52"/>
      <c r="F20" s="40">
        <f t="shared" si="0"/>
        <v>1</v>
      </c>
      <c r="G20" s="40" t="str">
        <f t="shared" si="1"/>
        <v>r221s7140</v>
      </c>
      <c r="H20" s="40" t="str">
        <f t="shared" si="2"/>
        <v/>
      </c>
      <c r="I20" s="40" t="str">
        <f>IF($G20="","",VLOOKUP($G20,设置!B:D,3,FALSE))</f>
        <v>R221套装7-140</v>
      </c>
      <c r="J20" s="40" t="str">
        <f>IF($G20="","",VLOOKUP($G20,设置!B:D,2,FALSE))</f>
        <v>R221USF-set7-140</v>
      </c>
    </row>
    <row r="21" hidden="1" spans="1:10">
      <c r="A21" s="52">
        <v>18</v>
      </c>
      <c r="B21" s="52" t="s">
        <v>544</v>
      </c>
      <c r="C21" s="52">
        <v>120</v>
      </c>
      <c r="D21" s="52">
        <v>100</v>
      </c>
      <c r="E21" s="52">
        <v>20.6</v>
      </c>
      <c r="F21" s="40">
        <f t="shared" si="0"/>
        <v>1</v>
      </c>
      <c r="G21" s="40" t="str">
        <f t="shared" si="1"/>
        <v>r221s1120</v>
      </c>
      <c r="H21" s="40">
        <f t="shared" si="2"/>
        <v>45.41</v>
      </c>
      <c r="I21" s="40" t="str">
        <f>IF($G21="","",VLOOKUP($G21,设置!B:D,3,FALSE))</f>
        <v>R221套装1-120</v>
      </c>
      <c r="J21" s="40" t="str">
        <f>IF($G21="","",VLOOKUP($G21,设置!B:D,2,FALSE))</f>
        <v>R221USF-set1-120</v>
      </c>
    </row>
    <row r="22" hidden="1" spans="1:10">
      <c r="A22" s="52">
        <v>18</v>
      </c>
      <c r="B22" s="52" t="s">
        <v>544</v>
      </c>
      <c r="C22" s="52">
        <v>140</v>
      </c>
      <c r="D22" s="52">
        <v>100</v>
      </c>
      <c r="E22" s="52"/>
      <c r="F22" s="40">
        <f t="shared" si="0"/>
        <v>1</v>
      </c>
      <c r="G22" s="40" t="str">
        <f t="shared" si="1"/>
        <v>r221s1140</v>
      </c>
      <c r="H22" s="40" t="str">
        <f t="shared" si="2"/>
        <v/>
      </c>
      <c r="I22" s="40" t="str">
        <f>IF($G22="","",VLOOKUP($G22,设置!B:D,3,FALSE))</f>
        <v>R221套装1-140</v>
      </c>
      <c r="J22" s="40" t="str">
        <f>IF($G22="","",VLOOKUP($G22,设置!B:D,2,FALSE))</f>
        <v>R221USF-set1-140</v>
      </c>
    </row>
    <row r="23" spans="1:10">
      <c r="A23">
        <v>19</v>
      </c>
      <c r="B23" t="s">
        <v>544</v>
      </c>
      <c r="C23">
        <v>120</v>
      </c>
      <c r="D23">
        <v>200</v>
      </c>
      <c r="E23">
        <v>18.6</v>
      </c>
      <c r="F23" s="40">
        <f t="shared" si="0"/>
        <v>1</v>
      </c>
      <c r="G23" s="40" t="str">
        <f t="shared" si="1"/>
        <v>r221s1120</v>
      </c>
      <c r="H23" s="40">
        <f t="shared" si="2"/>
        <v>41.01</v>
      </c>
      <c r="I23" s="40" t="str">
        <f>IF($G23="","",VLOOKUP($G23,设置!B:D,3,FALSE))</f>
        <v>R221套装1-120</v>
      </c>
      <c r="J23" s="40" t="str">
        <f>IF($G23="","",VLOOKUP($G23,设置!B:D,2,FALSE))</f>
        <v>R221USF-set1-120</v>
      </c>
    </row>
    <row r="24" spans="1:10">
      <c r="A24">
        <v>20</v>
      </c>
      <c r="B24" t="s">
        <v>544</v>
      </c>
      <c r="C24">
        <v>130</v>
      </c>
      <c r="D24">
        <v>200</v>
      </c>
      <c r="E24">
        <v>19.9</v>
      </c>
      <c r="F24" s="40">
        <f t="shared" si="0"/>
        <v>1</v>
      </c>
      <c r="G24" s="40" t="str">
        <f t="shared" si="1"/>
        <v>r221s1130</v>
      </c>
      <c r="H24" s="40">
        <f t="shared" si="2"/>
        <v>43.87</v>
      </c>
      <c r="I24" s="40" t="str">
        <f>IF($G24="","",VLOOKUP($G24,设置!B:D,3,FALSE))</f>
        <v>R221套装1-130</v>
      </c>
      <c r="J24" s="40" t="str">
        <f>IF($G24="","",VLOOKUP($G24,设置!B:D,2,FALSE))</f>
        <v>R221USF-set1-130</v>
      </c>
    </row>
    <row r="25" spans="1:10">
      <c r="A25">
        <v>21</v>
      </c>
      <c r="B25" t="s">
        <v>545</v>
      </c>
      <c r="C25">
        <v>120</v>
      </c>
      <c r="D25">
        <v>101</v>
      </c>
      <c r="E25">
        <v>20.5</v>
      </c>
      <c r="F25" s="40">
        <f t="shared" si="0"/>
        <v>1</v>
      </c>
      <c r="G25" s="40" t="str">
        <f t="shared" si="1"/>
        <v>r221s7120</v>
      </c>
      <c r="H25" s="40">
        <f t="shared" si="2"/>
        <v>45.19</v>
      </c>
      <c r="I25" s="40" t="str">
        <f>IF($G25="","",VLOOKUP($G25,设置!B:D,3,FALSE))</f>
        <v>R221套装7-120</v>
      </c>
      <c r="J25" s="40" t="str">
        <f>IF($G25="","",VLOOKUP($G25,设置!B:D,2,FALSE))</f>
        <v>R221USF-set7-120</v>
      </c>
    </row>
    <row r="26" spans="1:10">
      <c r="A26">
        <v>21</v>
      </c>
      <c r="B26" t="s">
        <v>548</v>
      </c>
      <c r="C26">
        <v>140</v>
      </c>
      <c r="D26">
        <v>42</v>
      </c>
      <c r="F26" s="40">
        <f t="shared" si="0"/>
        <v>1</v>
      </c>
      <c r="G26" s="40" t="str">
        <f t="shared" si="1"/>
        <v>r221s9140</v>
      </c>
      <c r="H26" s="40" t="str">
        <f t="shared" si="2"/>
        <v/>
      </c>
      <c r="I26" s="40" t="str">
        <f>IF($G26="","",VLOOKUP($G26,设置!B:D,3,FALSE))</f>
        <v>R221USF套装9-140</v>
      </c>
      <c r="J26" s="40" t="str">
        <f>IF($G26="","",VLOOKUP($G26,设置!B:D,2,FALSE))</f>
        <v>R221USF-set9-140</v>
      </c>
    </row>
    <row r="27" spans="1:10">
      <c r="A27">
        <v>21</v>
      </c>
      <c r="B27" t="s">
        <v>548</v>
      </c>
      <c r="C27">
        <v>150</v>
      </c>
      <c r="D27">
        <v>51</v>
      </c>
      <c r="F27" s="40">
        <f t="shared" si="0"/>
        <v>1</v>
      </c>
      <c r="G27" s="40" t="str">
        <f t="shared" si="1"/>
        <v>r221s9150</v>
      </c>
      <c r="H27" s="40" t="str">
        <f t="shared" si="2"/>
        <v/>
      </c>
      <c r="I27" s="40" t="str">
        <f>IF($G27="","",VLOOKUP($G27,设置!B:D,3,FALSE))</f>
        <v>R221USF套装9-150</v>
      </c>
      <c r="J27" s="40" t="str">
        <f>IF($G27="","",VLOOKUP($G27,设置!B:D,2,FALSE))</f>
        <v>R221USF-set9-150</v>
      </c>
    </row>
    <row r="28" spans="1:10">
      <c r="A28">
        <v>22</v>
      </c>
      <c r="B28" t="s">
        <v>548</v>
      </c>
      <c r="C28">
        <v>120</v>
      </c>
      <c r="D28">
        <v>164</v>
      </c>
      <c r="E28">
        <v>19.5</v>
      </c>
      <c r="F28" s="40">
        <f t="shared" si="0"/>
        <v>1</v>
      </c>
      <c r="G28" s="40" t="str">
        <f t="shared" si="1"/>
        <v>r221s9120</v>
      </c>
      <c r="H28" s="40">
        <f t="shared" si="2"/>
        <v>42.99</v>
      </c>
      <c r="I28" s="40" t="str">
        <f>IF($G28="","",VLOOKUP($G28,设置!B:D,3,FALSE))</f>
        <v>R221USF套装9-120</v>
      </c>
      <c r="J28" s="40" t="str">
        <f>IF($G28="","",VLOOKUP($G28,设置!B:D,2,FALSE))</f>
        <v>R221USF-set9-120</v>
      </c>
    </row>
    <row r="29" spans="1:10">
      <c r="A29">
        <v>22</v>
      </c>
      <c r="B29" t="s">
        <v>548</v>
      </c>
      <c r="C29">
        <v>140</v>
      </c>
      <c r="D29">
        <v>40</v>
      </c>
      <c r="F29" s="40">
        <f t="shared" si="0"/>
        <v>1</v>
      </c>
      <c r="G29" s="40" t="str">
        <f t="shared" si="1"/>
        <v>r221s9140</v>
      </c>
      <c r="H29" s="40" t="str">
        <f t="shared" si="2"/>
        <v/>
      </c>
      <c r="I29" s="40" t="str">
        <f>IF($G29="","",VLOOKUP($G29,设置!B:D,3,FALSE))</f>
        <v>R221USF套装9-140</v>
      </c>
      <c r="J29" s="40" t="str">
        <f>IF($G29="","",VLOOKUP($G29,设置!B:D,2,FALSE))</f>
        <v>R221USF-set9-140</v>
      </c>
    </row>
    <row r="30" spans="1:10">
      <c r="A30">
        <v>23</v>
      </c>
      <c r="B30" t="s">
        <v>545</v>
      </c>
      <c r="C30">
        <v>110</v>
      </c>
      <c r="D30">
        <v>100</v>
      </c>
      <c r="E30">
        <v>18.9</v>
      </c>
      <c r="F30" s="40">
        <f t="shared" si="0"/>
        <v>1</v>
      </c>
      <c r="G30" s="40" t="str">
        <f t="shared" si="1"/>
        <v>r221s7110</v>
      </c>
      <c r="H30" s="40">
        <f t="shared" si="2"/>
        <v>41.67</v>
      </c>
      <c r="I30" s="40" t="str">
        <f>IF($G30="","",VLOOKUP($G30,设置!B:D,3,FALSE))</f>
        <v>R221套装7-110</v>
      </c>
      <c r="J30" s="40" t="str">
        <f>IF($G30="","",VLOOKUP($G30,设置!B:D,2,FALSE))</f>
        <v>R221USF-set7-110</v>
      </c>
    </row>
    <row r="31" spans="1:10">
      <c r="A31">
        <v>23</v>
      </c>
      <c r="B31" t="s">
        <v>545</v>
      </c>
      <c r="C31">
        <v>130</v>
      </c>
      <c r="D31">
        <v>100</v>
      </c>
      <c r="F31" s="40">
        <f t="shared" si="0"/>
        <v>1</v>
      </c>
      <c r="G31" s="40" t="str">
        <f t="shared" si="1"/>
        <v>r221s7130</v>
      </c>
      <c r="H31" s="40" t="str">
        <f t="shared" si="2"/>
        <v/>
      </c>
      <c r="I31" s="40" t="str">
        <f>IF($G31="","",VLOOKUP($G31,设置!B:D,3,FALSE))</f>
        <v>R221套装7-130</v>
      </c>
      <c r="J31" s="40" t="str">
        <f>IF($G31="","",VLOOKUP($G31,设置!B:D,2,FALSE))</f>
        <v>R221USF-set7-130</v>
      </c>
    </row>
    <row r="32" spans="1:10">
      <c r="A32">
        <v>24</v>
      </c>
      <c r="B32" t="s">
        <v>545</v>
      </c>
      <c r="C32">
        <v>150</v>
      </c>
      <c r="D32">
        <v>99</v>
      </c>
      <c r="E32">
        <v>17.6</v>
      </c>
      <c r="F32" s="40">
        <f t="shared" si="0"/>
        <v>1</v>
      </c>
      <c r="G32" s="40" t="str">
        <f t="shared" si="1"/>
        <v>r221s7150</v>
      </c>
      <c r="H32" s="40">
        <f t="shared" si="2"/>
        <v>38.8</v>
      </c>
      <c r="I32" s="40" t="str">
        <f>IF($G32="","",VLOOKUP($G32,设置!B:D,3,FALSE))</f>
        <v>R221套装7-150</v>
      </c>
      <c r="J32" s="40" t="str">
        <f>IF($G32="","",VLOOKUP($G32,设置!B:D,2,FALSE))</f>
        <v>R221USF-set7-150</v>
      </c>
    </row>
    <row r="33" spans="1:10">
      <c r="A33">
        <v>24</v>
      </c>
      <c r="B33" t="s">
        <v>545</v>
      </c>
      <c r="C33">
        <v>140</v>
      </c>
      <c r="D33">
        <v>40</v>
      </c>
      <c r="F33" s="40">
        <f t="shared" si="0"/>
        <v>1</v>
      </c>
      <c r="G33" s="40" t="str">
        <f t="shared" si="1"/>
        <v>r221s7140</v>
      </c>
      <c r="H33" s="40" t="str">
        <f t="shared" si="2"/>
        <v/>
      </c>
      <c r="I33" s="40" t="str">
        <f>IF($G33="","",VLOOKUP($G33,设置!B:D,3,FALSE))</f>
        <v>R221套装7-140</v>
      </c>
      <c r="J33" s="40" t="str">
        <f>IF($G33="","",VLOOKUP($G33,设置!B:D,2,FALSE))</f>
        <v>R221USF-set7-140</v>
      </c>
    </row>
    <row r="34" spans="1:10">
      <c r="A34">
        <v>25</v>
      </c>
      <c r="B34" t="s">
        <v>538</v>
      </c>
      <c r="C34">
        <v>140</v>
      </c>
      <c r="D34">
        <v>70</v>
      </c>
      <c r="E34">
        <v>18</v>
      </c>
      <c r="F34" s="40">
        <f t="shared" si="0"/>
        <v>1</v>
      </c>
      <c r="G34" s="40" t="str">
        <f t="shared" si="1"/>
        <v>r221s10140</v>
      </c>
      <c r="H34" s="40">
        <f t="shared" si="2"/>
        <v>39.68</v>
      </c>
      <c r="I34" s="40" t="str">
        <f>IF($G34="","",VLOOKUP($G34,设置!B:D,3,FALSE))</f>
        <v>R221USF套装10-140</v>
      </c>
      <c r="J34" s="40" t="str">
        <f>IF($G34="","",VLOOKUP($G34,设置!B:D,2,FALSE))</f>
        <v>R221USF-set10-140</v>
      </c>
    </row>
    <row r="35" spans="1:10">
      <c r="A35">
        <v>25</v>
      </c>
      <c r="B35" t="s">
        <v>538</v>
      </c>
      <c r="C35">
        <v>110</v>
      </c>
      <c r="D35">
        <v>31</v>
      </c>
      <c r="F35" s="40">
        <f t="shared" si="0"/>
        <v>1</v>
      </c>
      <c r="G35" s="40" t="str">
        <f t="shared" si="1"/>
        <v>r221s10110</v>
      </c>
      <c r="H35" s="40" t="str">
        <f t="shared" si="2"/>
        <v/>
      </c>
      <c r="I35" s="40" t="str">
        <f>IF($G35="","",VLOOKUP($G35,设置!B:D,3,FALSE))</f>
        <v>R221USF套装10-110</v>
      </c>
      <c r="J35" s="40" t="str">
        <f>IF($G35="","",VLOOKUP($G35,设置!B:D,2,FALSE))</f>
        <v>R221USF-set10-110</v>
      </c>
    </row>
    <row r="36" spans="1:10">
      <c r="A36">
        <v>25</v>
      </c>
      <c r="B36" t="s">
        <v>538</v>
      </c>
      <c r="C36">
        <v>150</v>
      </c>
      <c r="D36">
        <v>72</v>
      </c>
      <c r="F36" s="40">
        <f t="shared" si="0"/>
        <v>1</v>
      </c>
      <c r="G36" s="40" t="str">
        <f t="shared" si="1"/>
        <v>r221s10150</v>
      </c>
      <c r="H36" s="40" t="str">
        <f t="shared" si="2"/>
        <v/>
      </c>
      <c r="I36" s="40" t="str">
        <f>IF($G36="","",VLOOKUP($G36,设置!B:D,3,FALSE))</f>
        <v>R221USF套装10-150</v>
      </c>
      <c r="J36" s="40" t="str">
        <f>IF($G36="","",VLOOKUP($G36,设置!B:D,2,FALSE))</f>
        <v>R221USF-set10-150</v>
      </c>
    </row>
    <row r="37" spans="1:10">
      <c r="A37">
        <v>26</v>
      </c>
      <c r="B37" t="s">
        <v>545</v>
      </c>
      <c r="C37">
        <v>130</v>
      </c>
      <c r="D37">
        <v>99</v>
      </c>
      <c r="E37">
        <v>19.6</v>
      </c>
      <c r="F37" s="40">
        <f t="shared" si="0"/>
        <v>1</v>
      </c>
      <c r="G37" s="40" t="str">
        <f t="shared" si="1"/>
        <v>r221s7130</v>
      </c>
      <c r="H37" s="40">
        <f t="shared" si="2"/>
        <v>43.21</v>
      </c>
      <c r="I37" s="40" t="str">
        <f>IF($G37="","",VLOOKUP($G37,设置!B:D,3,FALSE))</f>
        <v>R221套装7-130</v>
      </c>
      <c r="J37" s="40" t="str">
        <f>IF($G37="","",VLOOKUP($G37,设置!B:D,2,FALSE))</f>
        <v>R221USF-set7-130</v>
      </c>
    </row>
    <row r="38" spans="1:10">
      <c r="A38">
        <v>26</v>
      </c>
      <c r="B38" t="s">
        <v>545</v>
      </c>
      <c r="C38">
        <v>120</v>
      </c>
      <c r="D38">
        <v>100</v>
      </c>
      <c r="F38" s="40">
        <f t="shared" si="0"/>
        <v>1</v>
      </c>
      <c r="G38" s="40" t="str">
        <f t="shared" si="1"/>
        <v>r221s7120</v>
      </c>
      <c r="H38" s="40" t="str">
        <f t="shared" si="2"/>
        <v/>
      </c>
      <c r="I38" s="40" t="str">
        <f>IF($G38="","",VLOOKUP($G38,设置!B:D,3,FALSE))</f>
        <v>R221套装7-120</v>
      </c>
      <c r="J38" s="40" t="str">
        <f>IF($G38="","",VLOOKUP($G38,设置!B:D,2,FALSE))</f>
        <v>R221USF-set7-120</v>
      </c>
    </row>
    <row r="39" spans="1:10">
      <c r="A39">
        <v>27</v>
      </c>
      <c r="B39" t="s">
        <v>548</v>
      </c>
      <c r="C39">
        <v>150</v>
      </c>
      <c r="D39">
        <v>32</v>
      </c>
      <c r="E39">
        <v>19.1</v>
      </c>
      <c r="F39" s="40">
        <f t="shared" si="0"/>
        <v>1</v>
      </c>
      <c r="G39" s="40" t="str">
        <f t="shared" si="1"/>
        <v>r221s9150</v>
      </c>
      <c r="H39" s="40">
        <f t="shared" si="2"/>
        <v>42.11</v>
      </c>
      <c r="I39" s="40" t="str">
        <f>IF($G39="","",VLOOKUP($G39,设置!B:D,3,FALSE))</f>
        <v>R221USF套装9-150</v>
      </c>
      <c r="J39" s="40" t="str">
        <f>IF($G39="","",VLOOKUP($G39,设置!B:D,2,FALSE))</f>
        <v>R221USF-set9-150</v>
      </c>
    </row>
    <row r="40" spans="1:10">
      <c r="A40">
        <v>27</v>
      </c>
      <c r="B40" t="s">
        <v>548</v>
      </c>
      <c r="C40">
        <v>110</v>
      </c>
      <c r="D40">
        <v>83</v>
      </c>
      <c r="F40" s="40">
        <f t="shared" si="0"/>
        <v>1</v>
      </c>
      <c r="G40" s="40" t="str">
        <f t="shared" si="1"/>
        <v>r221s9110</v>
      </c>
      <c r="H40" s="40" t="str">
        <f t="shared" si="2"/>
        <v/>
      </c>
      <c r="I40" s="40" t="str">
        <f>IF($G40="","",VLOOKUP($G40,设置!B:D,3,FALSE))</f>
        <v>R221USF套装9-110</v>
      </c>
      <c r="J40" s="40" t="str">
        <f>IF($G40="","",VLOOKUP($G40,设置!B:D,2,FALSE))</f>
        <v>R221USF-set9-110</v>
      </c>
    </row>
    <row r="41" spans="1:10">
      <c r="A41">
        <v>27</v>
      </c>
      <c r="B41" t="s">
        <v>548</v>
      </c>
      <c r="C41">
        <v>130</v>
      </c>
      <c r="D41">
        <v>80</v>
      </c>
      <c r="F41" s="40">
        <f t="shared" si="0"/>
        <v>1</v>
      </c>
      <c r="G41" s="40" t="str">
        <f t="shared" si="1"/>
        <v>r221s9130</v>
      </c>
      <c r="H41" s="40" t="str">
        <f t="shared" si="2"/>
        <v/>
      </c>
      <c r="I41" s="40" t="str">
        <f>IF($G41="","",VLOOKUP($G41,设置!B:D,3,FALSE))</f>
        <v>R221USF套装9-130</v>
      </c>
      <c r="J41" s="40" t="str">
        <f>IF($G41="","",VLOOKUP($G41,设置!B:D,2,FALSE))</f>
        <v>R221USF-set9-130</v>
      </c>
    </row>
    <row r="42" spans="1:10">
      <c r="A42">
        <v>28</v>
      </c>
      <c r="B42" t="s">
        <v>548</v>
      </c>
      <c r="C42">
        <v>130</v>
      </c>
      <c r="D42">
        <v>168</v>
      </c>
      <c r="E42">
        <v>19.95</v>
      </c>
      <c r="F42" s="40">
        <f t="shared" si="0"/>
        <v>1</v>
      </c>
      <c r="G42" s="40" t="str">
        <f t="shared" si="1"/>
        <v>r221s9130</v>
      </c>
      <c r="H42" s="40">
        <f t="shared" si="2"/>
        <v>43.98</v>
      </c>
      <c r="I42" s="40" t="str">
        <f>IF($G42="","",VLOOKUP($G42,设置!B:D,3,FALSE))</f>
        <v>R221USF套装9-130</v>
      </c>
      <c r="J42" s="40" t="str">
        <f>IF($G42="","",VLOOKUP($G42,设置!B:D,2,FALSE))</f>
        <v>R221USF-set9-130</v>
      </c>
    </row>
    <row r="43" spans="1:10">
      <c r="A43">
        <v>28</v>
      </c>
      <c r="B43" t="s">
        <v>538</v>
      </c>
      <c r="C43">
        <v>110</v>
      </c>
      <c r="D43">
        <v>40</v>
      </c>
      <c r="F43" s="40">
        <f t="shared" si="0"/>
        <v>1</v>
      </c>
      <c r="G43" s="40" t="str">
        <f t="shared" si="1"/>
        <v>r221s10110</v>
      </c>
      <c r="H43" s="40" t="str">
        <f t="shared" si="2"/>
        <v/>
      </c>
      <c r="I43" s="40" t="str">
        <f>IF($G43="","",VLOOKUP($G43,设置!B:D,3,FALSE))</f>
        <v>R221USF套装10-110</v>
      </c>
      <c r="J43" s="40" t="str">
        <f>IF($G43="","",VLOOKUP($G43,设置!B:D,2,FALSE))</f>
        <v>R221USF-set10-110</v>
      </c>
    </row>
    <row r="44" s="46" customFormat="1" hidden="1" spans="1:10">
      <c r="A44" s="46">
        <v>29</v>
      </c>
      <c r="B44" s="46" t="s">
        <v>482</v>
      </c>
      <c r="C44" s="46">
        <v>65</v>
      </c>
      <c r="D44" s="46">
        <v>20</v>
      </c>
      <c r="E44" s="46">
        <v>21.75</v>
      </c>
      <c r="F44" s="46">
        <f t="shared" si="0"/>
        <v>1</v>
      </c>
      <c r="G44" s="46" t="str">
        <f t="shared" si="1"/>
        <v>d01s2(1)65</v>
      </c>
      <c r="H44" s="46">
        <f t="shared" si="2"/>
        <v>47.95</v>
      </c>
      <c r="I44" s="46" t="str">
        <f>IF($G44="","",VLOOKUP($G44,设置!B:D,3,FALSE))</f>
        <v>D001套装2(新)-65</v>
      </c>
      <c r="J44" s="46" t="str">
        <f>IF($G44="","",VLOOKUP($G44,设置!B:D,2,FALSE))</f>
        <v>D001USF-taozhuang2(1)-65</v>
      </c>
    </row>
    <row r="45" s="46" customFormat="1" hidden="1" spans="1:10">
      <c r="A45" s="46">
        <v>29</v>
      </c>
      <c r="B45" s="46" t="s">
        <v>482</v>
      </c>
      <c r="C45" s="46">
        <v>70</v>
      </c>
      <c r="D45" s="46">
        <v>33</v>
      </c>
      <c r="F45" s="46">
        <f t="shared" si="0"/>
        <v>1</v>
      </c>
      <c r="G45" s="46" t="str">
        <f t="shared" si="1"/>
        <v>d01s2(1)70</v>
      </c>
      <c r="H45" s="46" t="str">
        <f t="shared" si="2"/>
        <v/>
      </c>
      <c r="I45" s="46" t="str">
        <f>IF($G45="","",VLOOKUP($G45,设置!B:D,3,FALSE))</f>
        <v>D001套装2(新)-70</v>
      </c>
      <c r="J45" s="46" t="str">
        <f>IF($G45="","",VLOOKUP($G45,设置!B:D,2,FALSE))</f>
        <v>D001USF-taozhuang2(1)-70</v>
      </c>
    </row>
    <row r="46" s="46" customFormat="1" hidden="1" spans="1:10">
      <c r="A46" s="46">
        <v>29</v>
      </c>
      <c r="B46" s="46" t="s">
        <v>482</v>
      </c>
      <c r="C46" s="46">
        <v>75</v>
      </c>
      <c r="D46" s="46">
        <v>8</v>
      </c>
      <c r="F46" s="46">
        <f t="shared" si="0"/>
        <v>1</v>
      </c>
      <c r="G46" s="46" t="str">
        <f t="shared" si="1"/>
        <v>d01s2(1)75</v>
      </c>
      <c r="H46" s="46" t="str">
        <f t="shared" si="2"/>
        <v/>
      </c>
      <c r="I46" s="46" t="str">
        <f>IF($G46="","",VLOOKUP($G46,设置!B:D,3,FALSE))</f>
        <v>D001套装2(新)-75</v>
      </c>
      <c r="J46" s="46" t="str">
        <f>IF($G46="","",VLOOKUP($G46,设置!B:D,2,FALSE))</f>
        <v>D001USF-taozhuang2(1)-75</v>
      </c>
    </row>
    <row r="47" s="46" customFormat="1" hidden="1" spans="1:10">
      <c r="A47" s="46">
        <v>29</v>
      </c>
      <c r="B47" s="46" t="s">
        <v>538</v>
      </c>
      <c r="C47" s="46">
        <v>120</v>
      </c>
      <c r="D47" s="46">
        <v>70</v>
      </c>
      <c r="F47" s="46">
        <f t="shared" si="0"/>
        <v>1</v>
      </c>
      <c r="G47" s="46" t="str">
        <f t="shared" si="1"/>
        <v>r221s10120</v>
      </c>
      <c r="H47" s="46" t="str">
        <f t="shared" si="2"/>
        <v/>
      </c>
      <c r="I47" s="46" t="str">
        <f>IF($G47="","",VLOOKUP($G47,设置!B:D,3,FALSE))</f>
        <v>R221USF套装10-120</v>
      </c>
      <c r="J47" s="46" t="str">
        <f>IF($G47="","",VLOOKUP($G47,设置!B:D,2,FALSE))</f>
        <v>R221USF-set10-120</v>
      </c>
    </row>
    <row r="48" spans="1:10">
      <c r="A48">
        <v>30</v>
      </c>
      <c r="B48" t="s">
        <v>549</v>
      </c>
      <c r="C48">
        <v>120</v>
      </c>
      <c r="D48">
        <v>400</v>
      </c>
      <c r="E48">
        <v>18.55</v>
      </c>
      <c r="F48" s="40">
        <f t="shared" si="0"/>
        <v>1</v>
      </c>
      <c r="G48" s="40" t="str">
        <f t="shared" si="1"/>
        <v>r221hei120</v>
      </c>
      <c r="H48" s="40">
        <f t="shared" si="2"/>
        <v>40.9</v>
      </c>
      <c r="I48" s="40" t="str">
        <f>IF($G48="","",VLOOKUP($G48,设置!B:D,3,FALSE))</f>
        <v>R221(单)黑色-120</v>
      </c>
      <c r="J48" s="40" t="str">
        <f>IF($G48="","",VLOOKUP($G48,设置!B:D,2,FALSE))</f>
        <v>R221DUSF-Black-120</v>
      </c>
    </row>
    <row r="49" spans="1:10">
      <c r="A49">
        <v>31</v>
      </c>
      <c r="B49" t="s">
        <v>550</v>
      </c>
      <c r="C49">
        <v>120</v>
      </c>
      <c r="D49">
        <v>250</v>
      </c>
      <c r="E49">
        <v>18.3</v>
      </c>
      <c r="F49" s="40">
        <f t="shared" si="0"/>
        <v>1</v>
      </c>
      <c r="G49" s="40" t="str">
        <f t="shared" si="1"/>
        <v>r221fen120</v>
      </c>
      <c r="H49" s="40">
        <f t="shared" si="2"/>
        <v>40.34</v>
      </c>
      <c r="I49" s="40" t="str">
        <f>IF($G49="","",VLOOKUP($G49,设置!B:D,3,FALSE))</f>
        <v>R221(单)粉色-120</v>
      </c>
      <c r="J49" s="40" t="str">
        <f>IF($G49="","",VLOOKUP($G49,设置!B:D,2,FALSE))</f>
        <v>R221DUSF-Pink-120</v>
      </c>
    </row>
    <row r="50" spans="1:10">
      <c r="A50">
        <v>31</v>
      </c>
      <c r="B50" t="s">
        <v>550</v>
      </c>
      <c r="C50">
        <v>110</v>
      </c>
      <c r="D50">
        <v>150</v>
      </c>
      <c r="F50" s="40">
        <f t="shared" si="0"/>
        <v>1</v>
      </c>
      <c r="G50" s="40" t="str">
        <f t="shared" si="1"/>
        <v>r221fen110</v>
      </c>
      <c r="H50" s="40" t="str">
        <f t="shared" si="2"/>
        <v/>
      </c>
      <c r="I50" s="40" t="str">
        <f>IF($G50="","",VLOOKUP($G50,设置!B:D,3,FALSE))</f>
        <v>R221(单)粉色-110</v>
      </c>
      <c r="J50" s="40" t="str">
        <f>IF($G50="","",VLOOKUP($G50,设置!B:D,2,FALSE))</f>
        <v>R221DUSF-Pink-110</v>
      </c>
    </row>
    <row r="51" spans="1:10">
      <c r="A51">
        <v>32</v>
      </c>
      <c r="B51" t="s">
        <v>538</v>
      </c>
      <c r="C51">
        <v>130</v>
      </c>
      <c r="D51">
        <v>142</v>
      </c>
      <c r="E51">
        <v>19.5</v>
      </c>
      <c r="F51" s="40">
        <f t="shared" si="0"/>
        <v>1</v>
      </c>
      <c r="G51" s="40" t="str">
        <f t="shared" si="1"/>
        <v>r221s10130</v>
      </c>
      <c r="H51" s="40">
        <f t="shared" si="2"/>
        <v>42.99</v>
      </c>
      <c r="I51" s="40" t="str">
        <f>IF($G51="","",VLOOKUP($G51,设置!B:D,3,FALSE))</f>
        <v>R221USF套装10-130</v>
      </c>
      <c r="J51" s="40" t="str">
        <f>IF($G51="","",VLOOKUP($G51,设置!B:D,2,FALSE))</f>
        <v>R221USF-set10-130</v>
      </c>
    </row>
    <row r="52" spans="1:10">
      <c r="A52">
        <v>32</v>
      </c>
      <c r="B52" t="s">
        <v>538</v>
      </c>
      <c r="C52">
        <v>120</v>
      </c>
      <c r="D52">
        <v>60</v>
      </c>
      <c r="F52" s="40">
        <f t="shared" si="0"/>
        <v>1</v>
      </c>
      <c r="G52" s="40" t="str">
        <f t="shared" si="1"/>
        <v>r221s10120</v>
      </c>
      <c r="H52" s="40" t="str">
        <f t="shared" si="2"/>
        <v/>
      </c>
      <c r="I52" s="40" t="str">
        <f>IF($G52="","",VLOOKUP($G52,设置!B:D,3,FALSE))</f>
        <v>R221USF套装10-120</v>
      </c>
      <c r="J52" s="40" t="str">
        <f>IF($G52="","",VLOOKUP($G52,设置!B:D,2,FALSE))</f>
        <v>R221USF-set10-120</v>
      </c>
    </row>
    <row r="53" s="50" customFormat="1" hidden="1" spans="1:10">
      <c r="A53" s="50">
        <v>34</v>
      </c>
      <c r="B53" s="50" t="s">
        <v>482</v>
      </c>
      <c r="C53" s="50">
        <v>70</v>
      </c>
      <c r="D53" s="50">
        <v>85</v>
      </c>
      <c r="E53" s="50">
        <v>21.65</v>
      </c>
      <c r="F53" s="50">
        <f t="shared" si="0"/>
        <v>1</v>
      </c>
      <c r="G53" s="50" t="str">
        <f t="shared" si="1"/>
        <v>d01s2(1)70</v>
      </c>
      <c r="H53" s="50">
        <f t="shared" si="2"/>
        <v>47.73</v>
      </c>
      <c r="I53" s="50" t="str">
        <f>IF($G53="","",VLOOKUP($G53,设置!B:D,3,FALSE))</f>
        <v>D001套装2(新)-70</v>
      </c>
      <c r="J53" s="50" t="str">
        <f>IF($G53="","",VLOOKUP($G53,设置!B:D,2,FALSE))</f>
        <v>D001USF-taozhuang2(1)-70</v>
      </c>
    </row>
    <row r="54" s="50" customFormat="1" hidden="1" spans="1:10">
      <c r="A54" s="50">
        <v>35</v>
      </c>
      <c r="B54" s="50" t="s">
        <v>482</v>
      </c>
      <c r="C54" s="50">
        <v>70</v>
      </c>
      <c r="D54" s="50">
        <v>85</v>
      </c>
      <c r="E54" s="50">
        <v>21.65</v>
      </c>
      <c r="F54" s="50">
        <f t="shared" si="0"/>
        <v>1</v>
      </c>
      <c r="G54" s="50" t="str">
        <f t="shared" si="1"/>
        <v>d01s2(1)70</v>
      </c>
      <c r="H54" s="50">
        <f t="shared" si="2"/>
        <v>47.73</v>
      </c>
      <c r="I54" s="50" t="str">
        <f>IF($G54="","",VLOOKUP($G54,设置!B:D,3,FALSE))</f>
        <v>D001套装2(新)-70</v>
      </c>
      <c r="J54" s="50" t="str">
        <f>IF($G54="","",VLOOKUP($G54,设置!B:D,2,FALSE))</f>
        <v>D001USF-taozhuang2(1)-70</v>
      </c>
    </row>
    <row r="55" s="50" customFormat="1" hidden="1" spans="1:10">
      <c r="A55" s="50">
        <v>36</v>
      </c>
      <c r="B55" s="50" t="s">
        <v>482</v>
      </c>
      <c r="C55" s="50">
        <v>70</v>
      </c>
      <c r="D55" s="50">
        <v>85</v>
      </c>
      <c r="E55" s="50">
        <v>21.65</v>
      </c>
      <c r="F55" s="50">
        <f t="shared" si="0"/>
        <v>1</v>
      </c>
      <c r="G55" s="50" t="str">
        <f t="shared" si="1"/>
        <v>d01s2(1)70</v>
      </c>
      <c r="H55" s="50">
        <f t="shared" si="2"/>
        <v>47.73</v>
      </c>
      <c r="I55" s="50" t="str">
        <f>IF($G55="","",VLOOKUP($G55,设置!B:D,3,FALSE))</f>
        <v>D001套装2(新)-70</v>
      </c>
      <c r="J55" s="50" t="str">
        <f>IF($G55="","",VLOOKUP($G55,设置!B:D,2,FALSE))</f>
        <v>D001USF-taozhuang2(1)-70</v>
      </c>
    </row>
    <row r="56" s="50" customFormat="1" hidden="1" spans="1:10">
      <c r="A56" s="50">
        <v>37</v>
      </c>
      <c r="B56" s="50" t="s">
        <v>482</v>
      </c>
      <c r="C56" s="50">
        <v>70</v>
      </c>
      <c r="D56" s="50">
        <v>85</v>
      </c>
      <c r="E56" s="50">
        <v>21.65</v>
      </c>
      <c r="F56" s="50">
        <f t="shared" si="0"/>
        <v>1</v>
      </c>
      <c r="G56" s="50" t="str">
        <f t="shared" si="1"/>
        <v>d01s2(1)70</v>
      </c>
      <c r="H56" s="50">
        <f t="shared" si="2"/>
        <v>47.73</v>
      </c>
      <c r="I56" s="50" t="str">
        <f>IF($G56="","",VLOOKUP($G56,设置!B:D,3,FALSE))</f>
        <v>D001套装2(新)-70</v>
      </c>
      <c r="J56" s="50" t="str">
        <f>IF($G56="","",VLOOKUP($G56,设置!B:D,2,FALSE))</f>
        <v>D001USF-taozhuang2(1)-70</v>
      </c>
    </row>
    <row r="57" s="50" customFormat="1" hidden="1" spans="1:10">
      <c r="A57" s="50">
        <v>38</v>
      </c>
      <c r="B57" s="50" t="s">
        <v>482</v>
      </c>
      <c r="C57" s="50">
        <v>70</v>
      </c>
      <c r="D57" s="50">
        <v>85</v>
      </c>
      <c r="E57" s="50">
        <v>21.65</v>
      </c>
      <c r="F57" s="50">
        <f t="shared" si="0"/>
        <v>1</v>
      </c>
      <c r="G57" s="50" t="str">
        <f t="shared" si="1"/>
        <v>d01s2(1)70</v>
      </c>
      <c r="H57" s="50">
        <f t="shared" si="2"/>
        <v>47.73</v>
      </c>
      <c r="I57" s="50" t="str">
        <f>IF($G57="","",VLOOKUP($G57,设置!B:D,3,FALSE))</f>
        <v>D001套装2(新)-70</v>
      </c>
      <c r="J57" s="50" t="str">
        <f>IF($G57="","",VLOOKUP($G57,设置!B:D,2,FALSE))</f>
        <v>D001USF-taozhuang2(1)-70</v>
      </c>
    </row>
    <row r="58" s="50" customFormat="1" hidden="1" spans="1:10">
      <c r="A58" s="50">
        <v>39</v>
      </c>
      <c r="B58" s="50" t="s">
        <v>482</v>
      </c>
      <c r="C58" s="50">
        <v>70</v>
      </c>
      <c r="D58" s="50">
        <v>85</v>
      </c>
      <c r="E58" s="50">
        <v>21.65</v>
      </c>
      <c r="F58" s="50">
        <f t="shared" si="0"/>
        <v>1</v>
      </c>
      <c r="G58" s="50" t="str">
        <f t="shared" si="1"/>
        <v>d01s2(1)70</v>
      </c>
      <c r="H58" s="50">
        <f t="shared" si="2"/>
        <v>47.73</v>
      </c>
      <c r="I58" s="50" t="str">
        <f>IF($G58="","",VLOOKUP($G58,设置!B:D,3,FALSE))</f>
        <v>D001套装2(新)-70</v>
      </c>
      <c r="J58" s="50" t="str">
        <f>IF($G58="","",VLOOKUP($G58,设置!B:D,2,FALSE))</f>
        <v>D001USF-taozhuang2(1)-70</v>
      </c>
    </row>
    <row r="59" s="50" customFormat="1" hidden="1" spans="1:10">
      <c r="A59" s="50">
        <v>40</v>
      </c>
      <c r="B59" s="50" t="s">
        <v>482</v>
      </c>
      <c r="C59" s="50">
        <v>70</v>
      </c>
      <c r="D59" s="50">
        <v>85</v>
      </c>
      <c r="E59" s="50">
        <v>21.65</v>
      </c>
      <c r="F59" s="50">
        <f t="shared" si="0"/>
        <v>1</v>
      </c>
      <c r="G59" s="50" t="str">
        <f t="shared" si="1"/>
        <v>d01s2(1)70</v>
      </c>
      <c r="H59" s="50">
        <f t="shared" si="2"/>
        <v>47.73</v>
      </c>
      <c r="I59" s="50" t="str">
        <f>IF($G59="","",VLOOKUP($G59,设置!B:D,3,FALSE))</f>
        <v>D001套装2(新)-70</v>
      </c>
      <c r="J59" s="50" t="str">
        <f>IF($G59="","",VLOOKUP($G59,设置!B:D,2,FALSE))</f>
        <v>D001USF-taozhuang2(1)-70</v>
      </c>
    </row>
    <row r="60" spans="6:10">
      <c r="F60" s="40" t="str">
        <f t="shared" si="0"/>
        <v/>
      </c>
      <c r="G60" s="40" t="str">
        <f t="shared" si="1"/>
        <v/>
      </c>
      <c r="H60" s="40" t="str">
        <f t="shared" si="2"/>
        <v/>
      </c>
      <c r="I60" s="40" t="str">
        <f>IF($G60="","",VLOOKUP($G60,设置!B:D,3,FALSE))</f>
        <v/>
      </c>
      <c r="J60" s="40" t="str">
        <f>IF($G60="","",VLOOKUP($G60,设置!B:D,2,FALSE))</f>
        <v/>
      </c>
    </row>
    <row r="61" spans="6:10">
      <c r="F61" s="40" t="str">
        <f t="shared" si="0"/>
        <v/>
      </c>
      <c r="G61" s="40" t="str">
        <f t="shared" si="1"/>
        <v/>
      </c>
      <c r="H61" s="40" t="str">
        <f t="shared" si="2"/>
        <v/>
      </c>
      <c r="I61" s="40" t="str">
        <f>IF($G61="","",VLOOKUP($G61,设置!B:D,3,FALSE))</f>
        <v/>
      </c>
      <c r="J61" s="40" t="str">
        <f>IF($G61="","",VLOOKUP($G61,设置!B:D,2,FALSE))</f>
        <v/>
      </c>
    </row>
    <row r="62" spans="6:10">
      <c r="F62" s="40" t="str">
        <f t="shared" si="0"/>
        <v/>
      </c>
      <c r="G62" s="40" t="str">
        <f t="shared" si="1"/>
        <v/>
      </c>
      <c r="H62" s="40" t="str">
        <f t="shared" si="2"/>
        <v/>
      </c>
      <c r="I62" s="40" t="str">
        <f>IF($G62="","",VLOOKUP($G62,设置!B:D,3,FALSE))</f>
        <v/>
      </c>
      <c r="J62" s="40" t="str">
        <f>IF($G62="","",VLOOKUP($G62,设置!B:D,2,FALSE))</f>
        <v/>
      </c>
    </row>
    <row r="63" spans="6:10">
      <c r="F63" s="40" t="str">
        <f t="shared" si="0"/>
        <v/>
      </c>
      <c r="G63" s="40" t="str">
        <f t="shared" si="1"/>
        <v/>
      </c>
      <c r="H63" s="40" t="str">
        <f t="shared" si="2"/>
        <v/>
      </c>
      <c r="I63" s="40" t="str">
        <f>IF($G63="","",VLOOKUP($G63,设置!B:D,3,FALSE))</f>
        <v/>
      </c>
      <c r="J63" s="40" t="str">
        <f>IF($G63="","",VLOOKUP($G63,设置!B:D,2,FALSE))</f>
        <v/>
      </c>
    </row>
    <row r="64" spans="6:10">
      <c r="F64" s="40" t="str">
        <f t="shared" si="0"/>
        <v/>
      </c>
      <c r="G64" s="40" t="str">
        <f t="shared" si="1"/>
        <v/>
      </c>
      <c r="H64" s="40" t="str">
        <f t="shared" si="2"/>
        <v/>
      </c>
      <c r="I64" s="40" t="str">
        <f>IF($G64="","",VLOOKUP($G64,设置!B:D,3,FALSE))</f>
        <v/>
      </c>
      <c r="J64" s="40" t="str">
        <f>IF($G64="","",VLOOKUP($G64,设置!B:D,2,FALSE))</f>
        <v/>
      </c>
    </row>
    <row r="65" spans="6:10">
      <c r="F65" s="40" t="str">
        <f t="shared" ref="F65:F128" si="3">IF(A65="","",1)</f>
        <v/>
      </c>
      <c r="G65" s="40" t="str">
        <f t="shared" ref="G65:G128" si="4">IF(AND(B65&lt;&gt;"",C65&lt;&gt;""),B65&amp;C65,"")</f>
        <v/>
      </c>
      <c r="H65" s="40" t="str">
        <f t="shared" ref="H65:H128" si="5">IF(E65="","",ROUND(E65*2.2046,2))</f>
        <v/>
      </c>
      <c r="I65" s="40" t="str">
        <f>IF($G65="","",VLOOKUP($G65,设置!B:D,3,FALSE))</f>
        <v/>
      </c>
      <c r="J65" s="40" t="str">
        <f>IF($G65="","",VLOOKUP($G65,设置!B:D,2,FALSE))</f>
        <v/>
      </c>
    </row>
    <row r="66" spans="6:10">
      <c r="F66" s="40" t="str">
        <f t="shared" si="3"/>
        <v/>
      </c>
      <c r="G66" s="40" t="str">
        <f t="shared" si="4"/>
        <v/>
      </c>
      <c r="H66" s="40" t="str">
        <f t="shared" si="5"/>
        <v/>
      </c>
      <c r="I66" s="40" t="str">
        <f>IF($G66="","",VLOOKUP($G66,设置!B:D,3,FALSE))</f>
        <v/>
      </c>
      <c r="J66" s="40" t="str">
        <f>IF($G66="","",VLOOKUP($G66,设置!B:D,2,FALSE))</f>
        <v/>
      </c>
    </row>
    <row r="67" spans="6:10">
      <c r="F67" s="40" t="str">
        <f t="shared" si="3"/>
        <v/>
      </c>
      <c r="G67" s="40" t="str">
        <f t="shared" si="4"/>
        <v/>
      </c>
      <c r="H67" s="40" t="str">
        <f t="shared" si="5"/>
        <v/>
      </c>
      <c r="I67" s="40" t="str">
        <f>IF($G67="","",VLOOKUP($G67,设置!B:D,3,FALSE))</f>
        <v/>
      </c>
      <c r="J67" s="40" t="str">
        <f>IF($G67="","",VLOOKUP($G67,设置!B:D,2,FALSE))</f>
        <v/>
      </c>
    </row>
    <row r="68" spans="6:10">
      <c r="F68" s="40" t="str">
        <f t="shared" si="3"/>
        <v/>
      </c>
      <c r="G68" s="40" t="str">
        <f t="shared" si="4"/>
        <v/>
      </c>
      <c r="H68" s="40" t="str">
        <f t="shared" si="5"/>
        <v/>
      </c>
      <c r="I68" s="40" t="str">
        <f>IF($G68="","",VLOOKUP($G68,设置!B:D,3,FALSE))</f>
        <v/>
      </c>
      <c r="J68" s="40" t="str">
        <f>IF($G68="","",VLOOKUP($G68,设置!B:D,2,FALSE))</f>
        <v/>
      </c>
    </row>
    <row r="69" spans="6:10">
      <c r="F69" s="40" t="str">
        <f t="shared" si="3"/>
        <v/>
      </c>
      <c r="G69" s="40" t="str">
        <f t="shared" si="4"/>
        <v/>
      </c>
      <c r="H69" s="40" t="str">
        <f t="shared" si="5"/>
        <v/>
      </c>
      <c r="I69" s="40" t="str">
        <f>IF($G69="","",VLOOKUP($G69,设置!B:D,3,FALSE))</f>
        <v/>
      </c>
      <c r="J69" s="40" t="str">
        <f>IF($G69="","",VLOOKUP($G69,设置!B:D,2,FALSE))</f>
        <v/>
      </c>
    </row>
    <row r="70" spans="6:10">
      <c r="F70" s="40" t="str">
        <f t="shared" si="3"/>
        <v/>
      </c>
      <c r="G70" s="40" t="str">
        <f t="shared" si="4"/>
        <v/>
      </c>
      <c r="H70" s="40" t="str">
        <f t="shared" si="5"/>
        <v/>
      </c>
      <c r="I70" s="40" t="str">
        <f>IF($G70="","",VLOOKUP($G70,设置!B:D,3,FALSE))</f>
        <v/>
      </c>
      <c r="J70" s="40" t="str">
        <f>IF($G70="","",VLOOKUP($G70,设置!B:D,2,FALSE))</f>
        <v/>
      </c>
    </row>
    <row r="71" spans="6:10">
      <c r="F71" s="40" t="str">
        <f t="shared" si="3"/>
        <v/>
      </c>
      <c r="G71" s="40" t="str">
        <f t="shared" si="4"/>
        <v/>
      </c>
      <c r="H71" s="40" t="str">
        <f t="shared" si="5"/>
        <v/>
      </c>
      <c r="I71" s="40" t="str">
        <f>IF($G71="","",VLOOKUP($G71,设置!B:D,3,FALSE))</f>
        <v/>
      </c>
      <c r="J71" s="40" t="str">
        <f>IF($G71="","",VLOOKUP($G71,设置!B:D,2,FALSE))</f>
        <v/>
      </c>
    </row>
    <row r="72" spans="6:10">
      <c r="F72" s="40" t="str">
        <f t="shared" si="3"/>
        <v/>
      </c>
      <c r="G72" s="40" t="str">
        <f t="shared" si="4"/>
        <v/>
      </c>
      <c r="H72" s="40" t="str">
        <f t="shared" si="5"/>
        <v/>
      </c>
      <c r="I72" s="40" t="str">
        <f>IF($G72="","",VLOOKUP($G72,设置!B:D,3,FALSE))</f>
        <v/>
      </c>
      <c r="J72" s="40" t="str">
        <f>IF($G72="","",VLOOKUP($G72,设置!B:D,2,FALSE))</f>
        <v/>
      </c>
    </row>
    <row r="73" spans="6:10">
      <c r="F73" s="40" t="str">
        <f t="shared" si="3"/>
        <v/>
      </c>
      <c r="G73" s="40" t="str">
        <f t="shared" si="4"/>
        <v/>
      </c>
      <c r="H73" s="40" t="str">
        <f t="shared" si="5"/>
        <v/>
      </c>
      <c r="I73" s="40" t="str">
        <f>IF($G73="","",VLOOKUP($G73,设置!B:D,3,FALSE))</f>
        <v/>
      </c>
      <c r="J73" s="40" t="str">
        <f>IF($G73="","",VLOOKUP($G73,设置!B:D,2,FALSE))</f>
        <v/>
      </c>
    </row>
    <row r="74" spans="6:10">
      <c r="F74" s="40" t="str">
        <f t="shared" si="3"/>
        <v/>
      </c>
      <c r="G74" s="40" t="str">
        <f t="shared" si="4"/>
        <v/>
      </c>
      <c r="H74" s="40" t="str">
        <f t="shared" si="5"/>
        <v/>
      </c>
      <c r="I74" s="40" t="str">
        <f>IF($G74="","",VLOOKUP($G74,设置!B:D,3,FALSE))</f>
        <v/>
      </c>
      <c r="J74" s="40" t="str">
        <f>IF($G74="","",VLOOKUP($G74,设置!B:D,2,FALSE))</f>
        <v/>
      </c>
    </row>
    <row r="75" spans="6:10">
      <c r="F75" s="40" t="str">
        <f t="shared" si="3"/>
        <v/>
      </c>
      <c r="G75" s="40" t="str">
        <f t="shared" si="4"/>
        <v/>
      </c>
      <c r="H75" s="40" t="str">
        <f t="shared" si="5"/>
        <v/>
      </c>
      <c r="I75" s="40" t="str">
        <f>IF($G75="","",VLOOKUP($G75,设置!B:D,3,FALSE))</f>
        <v/>
      </c>
      <c r="J75" s="40" t="str">
        <f>IF($G75="","",VLOOKUP($G75,设置!B:D,2,FALSE))</f>
        <v/>
      </c>
    </row>
    <row r="76" spans="6:10">
      <c r="F76" s="40" t="str">
        <f t="shared" si="3"/>
        <v/>
      </c>
      <c r="G76" s="40" t="str">
        <f t="shared" si="4"/>
        <v/>
      </c>
      <c r="H76" s="40" t="str">
        <f t="shared" si="5"/>
        <v/>
      </c>
      <c r="I76" s="40" t="str">
        <f>IF($G76="","",VLOOKUP($G76,设置!B:D,3,FALSE))</f>
        <v/>
      </c>
      <c r="J76" s="40" t="str">
        <f>IF($G76="","",VLOOKUP($G76,设置!B:D,2,FALSE))</f>
        <v/>
      </c>
    </row>
    <row r="77" spans="6:10">
      <c r="F77" s="40" t="str">
        <f t="shared" si="3"/>
        <v/>
      </c>
      <c r="G77" s="40" t="str">
        <f t="shared" si="4"/>
        <v/>
      </c>
      <c r="H77" s="40" t="str">
        <f t="shared" si="5"/>
        <v/>
      </c>
      <c r="I77" s="40" t="str">
        <f>IF($G77="","",VLOOKUP($G77,设置!B:D,3,FALSE))</f>
        <v/>
      </c>
      <c r="J77" s="40" t="str">
        <f>IF($G77="","",VLOOKUP($G77,设置!B:D,2,FALSE))</f>
        <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ref="F129:F170" si="6">IF(A129="","",1)</f>
        <v/>
      </c>
      <c r="G129" s="40" t="str">
        <f t="shared" ref="G129:G170" si="7">IF(AND(B129&lt;&gt;"",C129&lt;&gt;""),B129&amp;C129,"")</f>
        <v/>
      </c>
      <c r="H129" s="40" t="str">
        <f t="shared" ref="H129:H170" si="8">IF(E129="","",ROUND(E129*2.2046,2))</f>
        <v/>
      </c>
      <c r="I129" s="40" t="str">
        <f>IF($G129="","",VLOOKUP($G129,设置!B:D,3,FALSE))</f>
        <v/>
      </c>
      <c r="J129" s="40" t="str">
        <f>IF($G129="","",VLOOKUP($G129,设置!B:D,2,FALSE))</f>
        <v/>
      </c>
    </row>
    <row r="130" spans="6:10">
      <c r="F130" s="40" t="str">
        <f t="shared" si="6"/>
        <v/>
      </c>
      <c r="G130" s="40" t="str">
        <f t="shared" si="7"/>
        <v/>
      </c>
      <c r="H130" s="40" t="str">
        <f t="shared" si="8"/>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sheetData>
  <autoFilter ref="A1:J170">
    <filterColumn colId="3">
      <colorFilter dxfId="3"/>
    </filterColumn>
    <extLst/>
  </autoFilter>
  <mergeCells count="2">
    <mergeCell ref="M6:P9"/>
    <mergeCell ref="M13:P18"/>
  </mergeCells>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5 B9 B10 B11 B16 B19 B20 B21 B22 B25 B30 B31 B32 B33 B41 B47 B48 B62 B63 B66 B67 B68 B71 B3:B4 B6:B8 B12:B13 B14:B15 B17:B18 B23:B24 B26:B27 B28:B29 B34:B36 B37:B38 B39:B40 B42:B43 B44:B46 B49:B50 B51:B52 B53:B59 B60:B61 B64:B65 B69:B70 B72:B73 B74:B75 B76: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52 G53:G170">
      <formula1>设置!$B9:$B441</formula1>
    </dataValidation>
  </dataValidations>
  <pageMargins left="0.75" right="0.75" top="1" bottom="1" header="0.5" footer="0.5"/>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91116"/>
  <dimension ref="A1:O171"/>
  <sheetViews>
    <sheetView workbookViewId="0">
      <pane xSplit="10" ySplit="1" topLeftCell="K2" activePane="bottomRight" state="frozen"/>
      <selection/>
      <selection pane="topRight"/>
      <selection pane="bottomLeft"/>
      <selection pane="bottomRight" activeCell="I47" sqref="I47"/>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549</v>
      </c>
      <c r="C2">
        <v>110</v>
      </c>
      <c r="D2">
        <v>450</v>
      </c>
      <c r="E2">
        <v>19.3</v>
      </c>
      <c r="F2" s="40">
        <f t="shared" ref="F2:F65" si="0">IF(A2="","",1)</f>
        <v>1</v>
      </c>
      <c r="G2" s="40" t="str">
        <f t="shared" ref="G2:G65" si="1">IF(AND(B2&lt;&gt;"",C2&lt;&gt;""),B2&amp;C2,"")</f>
        <v>r221hei110</v>
      </c>
      <c r="H2" s="40">
        <f t="shared" ref="H2:H65" si="2">IF(E2="","",ROUND(E2*2.2046,2))</f>
        <v>42.55</v>
      </c>
      <c r="I2" s="40" t="str">
        <f>IF($G2="","",VLOOKUP($G2,设置!B:D,3,FALSE))</f>
        <v>R221(单)黑色-110</v>
      </c>
      <c r="J2" s="40" t="str">
        <f>IF($G2="","",VLOOKUP($G2,设置!B:D,2,FALSE))</f>
        <v>R221DUSF-Black-110</v>
      </c>
    </row>
    <row r="3" spans="1:10">
      <c r="A3">
        <v>2</v>
      </c>
      <c r="B3" t="s">
        <v>549</v>
      </c>
      <c r="C3">
        <v>150</v>
      </c>
      <c r="D3">
        <v>202</v>
      </c>
      <c r="E3">
        <v>18.9</v>
      </c>
      <c r="F3" s="40">
        <f t="shared" si="0"/>
        <v>1</v>
      </c>
      <c r="G3" s="40" t="str">
        <f t="shared" si="1"/>
        <v>r221hei150</v>
      </c>
      <c r="H3" s="40">
        <f t="shared" si="2"/>
        <v>41.67</v>
      </c>
      <c r="I3" s="40" t="str">
        <f>IF($G3="","",VLOOKUP($G3,设置!B:D,3,FALSE))</f>
        <v>R221(单)黑色-150</v>
      </c>
      <c r="J3" s="40" t="str">
        <f>IF($G3="","",VLOOKUP($G3,设置!B:D,2,FALSE))</f>
        <v>R221DUSF-Black-150</v>
      </c>
    </row>
    <row r="4" spans="1:10">
      <c r="A4">
        <v>2</v>
      </c>
      <c r="B4" t="s">
        <v>549</v>
      </c>
      <c r="C4">
        <v>140</v>
      </c>
      <c r="D4">
        <v>70</v>
      </c>
      <c r="F4" s="40">
        <f t="shared" si="0"/>
        <v>1</v>
      </c>
      <c r="G4" s="40" t="str">
        <f t="shared" si="1"/>
        <v>r221hei140</v>
      </c>
      <c r="H4" s="40" t="str">
        <f t="shared" si="2"/>
        <v/>
      </c>
      <c r="I4" s="40" t="str">
        <f>IF($G4="","",VLOOKUP($G4,设置!B:D,3,FALSE))</f>
        <v>R221(单)黑色-140</v>
      </c>
      <c r="J4" s="40" t="str">
        <f>IF($G4="","",VLOOKUP($G4,设置!B:D,2,FALSE))</f>
        <v>R221DUSF-Black-140</v>
      </c>
    </row>
    <row r="5" spans="1:13">
      <c r="A5">
        <v>2</v>
      </c>
      <c r="B5" t="s">
        <v>549</v>
      </c>
      <c r="C5">
        <v>110</v>
      </c>
      <c r="D5">
        <v>20</v>
      </c>
      <c r="F5" s="40">
        <f t="shared" si="0"/>
        <v>1</v>
      </c>
      <c r="G5" s="40" t="str">
        <f t="shared" si="1"/>
        <v>r221hei110</v>
      </c>
      <c r="H5" s="40" t="str">
        <f t="shared" si="2"/>
        <v/>
      </c>
      <c r="I5" s="40" t="str">
        <f>IF($G5="","",VLOOKUP($G5,设置!B:D,3,FALSE))</f>
        <v>R221(单)黑色-110</v>
      </c>
      <c r="J5" s="40" t="str">
        <f>IF($G5="","",VLOOKUP($G5,设置!B:D,2,FALSE))</f>
        <v>R221DUSF-Black-110</v>
      </c>
      <c r="L5" s="49" t="s">
        <v>551</v>
      </c>
      <c r="M5" s="49"/>
    </row>
    <row r="6" spans="1:13">
      <c r="A6">
        <v>2</v>
      </c>
      <c r="B6" t="s">
        <v>538</v>
      </c>
      <c r="C6">
        <v>120</v>
      </c>
      <c r="D6">
        <v>13</v>
      </c>
      <c r="F6" s="40">
        <f t="shared" si="0"/>
        <v>1</v>
      </c>
      <c r="G6" s="40" t="str">
        <f t="shared" si="1"/>
        <v>r221s10120</v>
      </c>
      <c r="H6" s="40" t="str">
        <f t="shared" si="2"/>
        <v/>
      </c>
      <c r="I6" s="40" t="str">
        <f>IF($G6="","",VLOOKUP($G6,设置!B:D,3,FALSE))</f>
        <v>R221USF套装10-120</v>
      </c>
      <c r="J6" s="40" t="str">
        <f>IF($G6="","",VLOOKUP($G6,设置!B:D,2,FALSE))</f>
        <v>R221USF-set10-120</v>
      </c>
      <c r="L6" s="49"/>
      <c r="M6" s="49"/>
    </row>
    <row r="7" spans="1:13">
      <c r="A7">
        <v>3</v>
      </c>
      <c r="B7" t="s">
        <v>515</v>
      </c>
      <c r="C7">
        <v>65</v>
      </c>
      <c r="D7">
        <v>89</v>
      </c>
      <c r="E7">
        <v>21.15</v>
      </c>
      <c r="F7" s="40">
        <f t="shared" si="0"/>
        <v>1</v>
      </c>
      <c r="G7" s="40" t="str">
        <f t="shared" si="1"/>
        <v>d01s1365</v>
      </c>
      <c r="H7" s="40">
        <f t="shared" si="2"/>
        <v>46.63</v>
      </c>
      <c r="I7" s="40" t="str">
        <f>IF($G7="","",VLOOKUP($G7,设置!B:D,3,FALSE))</f>
        <v>D001套装13-65</v>
      </c>
      <c r="J7" s="40" t="str">
        <f>IF($G7="","",VLOOKUP($G7,设置!B:D,2,FALSE))</f>
        <v>D001USF-taozhuang13-65</v>
      </c>
      <c r="L7" s="49"/>
      <c r="M7" s="49"/>
    </row>
    <row r="8" spans="1:10">
      <c r="A8">
        <v>4</v>
      </c>
      <c r="B8" t="s">
        <v>515</v>
      </c>
      <c r="C8">
        <v>75</v>
      </c>
      <c r="D8">
        <v>70</v>
      </c>
      <c r="E8">
        <v>20.8</v>
      </c>
      <c r="F8" s="40">
        <f t="shared" si="0"/>
        <v>1</v>
      </c>
      <c r="G8" s="40" t="str">
        <f t="shared" si="1"/>
        <v>d01s1375</v>
      </c>
      <c r="H8" s="40">
        <f t="shared" si="2"/>
        <v>45.86</v>
      </c>
      <c r="I8" s="40" t="str">
        <f>IF($G8="","",VLOOKUP($G8,设置!B:D,3,FALSE))</f>
        <v>D001套装13-75</v>
      </c>
      <c r="J8" s="40" t="str">
        <f>IF($G8="","",VLOOKUP($G8,设置!B:D,2,FALSE))</f>
        <v>D001USF-taozhuang13-75</v>
      </c>
    </row>
    <row r="9" spans="1:10">
      <c r="A9">
        <v>5</v>
      </c>
      <c r="B9" t="s">
        <v>515</v>
      </c>
      <c r="C9">
        <v>70</v>
      </c>
      <c r="D9">
        <v>80</v>
      </c>
      <c r="E9">
        <v>20.75</v>
      </c>
      <c r="F9" s="40">
        <f t="shared" si="0"/>
        <v>1</v>
      </c>
      <c r="G9" s="40" t="str">
        <f t="shared" si="1"/>
        <v>d01s1370</v>
      </c>
      <c r="H9" s="40">
        <f t="shared" si="2"/>
        <v>45.75</v>
      </c>
      <c r="I9" s="40" t="str">
        <f>IF($G9="","",VLOOKUP($G9,设置!B:D,3,FALSE))</f>
        <v>D001套装13-70</v>
      </c>
      <c r="J9" s="40" t="str">
        <f>IF($G9="","",VLOOKUP($G9,设置!B:D,2,FALSE))</f>
        <v>D001usf-taozhuang13-70</v>
      </c>
    </row>
    <row r="10" spans="1:10">
      <c r="A10">
        <v>6</v>
      </c>
      <c r="B10" t="s">
        <v>515</v>
      </c>
      <c r="C10">
        <v>70</v>
      </c>
      <c r="D10">
        <v>80</v>
      </c>
      <c r="E10">
        <v>20.75</v>
      </c>
      <c r="F10" s="40">
        <f t="shared" si="0"/>
        <v>1</v>
      </c>
      <c r="G10" s="40" t="str">
        <f t="shared" si="1"/>
        <v>d01s1370</v>
      </c>
      <c r="H10" s="40">
        <f t="shared" si="2"/>
        <v>45.75</v>
      </c>
      <c r="I10" s="40" t="str">
        <f>IF($G10="","",VLOOKUP($G10,设置!B:D,3,FALSE))</f>
        <v>D001套装13-70</v>
      </c>
      <c r="J10" s="40" t="str">
        <f>IF($G10="","",VLOOKUP($G10,设置!B:D,2,FALSE))</f>
        <v>D001usf-taozhuang13-70</v>
      </c>
    </row>
    <row r="11" spans="1:10">
      <c r="A11">
        <v>7</v>
      </c>
      <c r="B11" t="s">
        <v>515</v>
      </c>
      <c r="C11">
        <v>70</v>
      </c>
      <c r="D11">
        <v>80</v>
      </c>
      <c r="E11">
        <v>20.75</v>
      </c>
      <c r="F11" s="40">
        <f t="shared" si="0"/>
        <v>1</v>
      </c>
      <c r="G11" s="40" t="str">
        <f t="shared" si="1"/>
        <v>d01s1370</v>
      </c>
      <c r="H11" s="40">
        <f t="shared" si="2"/>
        <v>45.75</v>
      </c>
      <c r="I11" s="40" t="str">
        <f>IF($G11="","",VLOOKUP($G11,设置!B:D,3,FALSE))</f>
        <v>D001套装13-70</v>
      </c>
      <c r="J11" s="40" t="str">
        <f>IF($G11="","",VLOOKUP($G11,设置!B:D,2,FALSE))</f>
        <v>D001usf-taozhuang13-70</v>
      </c>
    </row>
    <row r="12" spans="1:15">
      <c r="A12">
        <v>8</v>
      </c>
      <c r="B12" t="s">
        <v>515</v>
      </c>
      <c r="C12">
        <v>75</v>
      </c>
      <c r="D12">
        <v>70</v>
      </c>
      <c r="E12">
        <v>20.9</v>
      </c>
      <c r="F12" s="40">
        <f t="shared" si="0"/>
        <v>1</v>
      </c>
      <c r="G12" s="40" t="str">
        <f t="shared" si="1"/>
        <v>d01s1375</v>
      </c>
      <c r="H12" s="40">
        <f t="shared" si="2"/>
        <v>46.08</v>
      </c>
      <c r="I12" s="40" t="str">
        <f>IF($G12="","",VLOOKUP($G12,设置!B:D,3,FALSE))</f>
        <v>D001套装13-75</v>
      </c>
      <c r="J12" s="40" t="str">
        <f>IF($G12="","",VLOOKUP($G12,设置!B:D,2,FALSE))</f>
        <v>D001USF-taozhuang13-75</v>
      </c>
      <c r="L12" s="51" t="s">
        <v>546</v>
      </c>
      <c r="M12" s="51"/>
      <c r="N12" s="51"/>
      <c r="O12" s="51"/>
    </row>
    <row r="13" spans="1:15">
      <c r="A13">
        <v>9</v>
      </c>
      <c r="B13" t="s">
        <v>515</v>
      </c>
      <c r="C13">
        <v>75</v>
      </c>
      <c r="D13">
        <v>70</v>
      </c>
      <c r="E13">
        <v>20.9</v>
      </c>
      <c r="F13" s="40">
        <f t="shared" si="0"/>
        <v>1</v>
      </c>
      <c r="G13" s="40" t="str">
        <f t="shared" si="1"/>
        <v>d01s1375</v>
      </c>
      <c r="H13" s="40">
        <f t="shared" si="2"/>
        <v>46.08</v>
      </c>
      <c r="I13" s="40" t="str">
        <f>IF($G13="","",VLOOKUP($G13,设置!B:D,3,FALSE))</f>
        <v>D001套装13-75</v>
      </c>
      <c r="J13" s="40" t="str">
        <f>IF($G13="","",VLOOKUP($G13,设置!B:D,2,FALSE))</f>
        <v>D001USF-taozhuang13-75</v>
      </c>
      <c r="L13" s="51"/>
      <c r="M13" s="51"/>
      <c r="N13" s="51"/>
      <c r="O13" s="51"/>
    </row>
    <row r="14" spans="1:15">
      <c r="A14">
        <v>10</v>
      </c>
      <c r="B14" t="s">
        <v>515</v>
      </c>
      <c r="C14">
        <v>75</v>
      </c>
      <c r="D14">
        <v>70</v>
      </c>
      <c r="E14">
        <v>20.9</v>
      </c>
      <c r="F14" s="40">
        <f t="shared" si="0"/>
        <v>1</v>
      </c>
      <c r="G14" s="40" t="str">
        <f t="shared" si="1"/>
        <v>d01s1375</v>
      </c>
      <c r="H14" s="40">
        <f t="shared" si="2"/>
        <v>46.08</v>
      </c>
      <c r="I14" s="40" t="str">
        <f>IF($G14="","",VLOOKUP($G14,设置!B:D,3,FALSE))</f>
        <v>D001套装13-75</v>
      </c>
      <c r="J14" s="40" t="str">
        <f>IF($G14="","",VLOOKUP($G14,设置!B:D,2,FALSE))</f>
        <v>D001USF-taozhuang13-75</v>
      </c>
      <c r="L14" s="51"/>
      <c r="M14" s="51"/>
      <c r="N14" s="51"/>
      <c r="O14" s="51"/>
    </row>
    <row r="15" spans="1:15">
      <c r="A15">
        <v>11</v>
      </c>
      <c r="B15" t="s">
        <v>550</v>
      </c>
      <c r="C15">
        <v>110</v>
      </c>
      <c r="D15">
        <v>53</v>
      </c>
      <c r="E15">
        <v>18.65</v>
      </c>
      <c r="F15" s="40">
        <f t="shared" si="0"/>
        <v>1</v>
      </c>
      <c r="G15" s="40" t="str">
        <f t="shared" si="1"/>
        <v>r221fen110</v>
      </c>
      <c r="H15" s="40">
        <f t="shared" si="2"/>
        <v>41.12</v>
      </c>
      <c r="I15" s="40" t="str">
        <f>IF($G15="","",VLOOKUP($G15,设置!B:D,3,FALSE))</f>
        <v>R221(单)粉色-110</v>
      </c>
      <c r="J15" s="40" t="str">
        <f>IF($G15="","",VLOOKUP($G15,设置!B:D,2,FALSE))</f>
        <v>R221DUSF-Pink-110</v>
      </c>
      <c r="L15" s="51"/>
      <c r="M15" s="51"/>
      <c r="N15" s="51"/>
      <c r="O15" s="51"/>
    </row>
    <row r="16" spans="1:10">
      <c r="A16">
        <v>11</v>
      </c>
      <c r="B16" t="s">
        <v>550</v>
      </c>
      <c r="C16">
        <v>130</v>
      </c>
      <c r="D16">
        <v>196</v>
      </c>
      <c r="F16" s="40">
        <f t="shared" si="0"/>
        <v>1</v>
      </c>
      <c r="G16" s="40" t="str">
        <f t="shared" si="1"/>
        <v>r221fen130</v>
      </c>
      <c r="H16" s="40" t="str">
        <f t="shared" si="2"/>
        <v/>
      </c>
      <c r="I16" s="40" t="str">
        <f>IF($G16="","",VLOOKUP($G16,设置!B:D,3,FALSE))</f>
        <v>R221(单)粉色-130</v>
      </c>
      <c r="J16" s="40" t="str">
        <f>IF($G16="","",VLOOKUP($G16,设置!B:D,2,FALSE))</f>
        <v>R221DUSF-Pink-130</v>
      </c>
    </row>
    <row r="17" spans="1:10">
      <c r="A17">
        <v>11</v>
      </c>
      <c r="B17" t="s">
        <v>549</v>
      </c>
      <c r="C17">
        <v>110</v>
      </c>
      <c r="D17">
        <v>141</v>
      </c>
      <c r="F17" s="40">
        <f t="shared" si="0"/>
        <v>1</v>
      </c>
      <c r="G17" s="40" t="str">
        <f t="shared" si="1"/>
        <v>r221hei110</v>
      </c>
      <c r="H17" s="40" t="str">
        <f t="shared" si="2"/>
        <v/>
      </c>
      <c r="I17" s="40" t="str">
        <f>IF($G17="","",VLOOKUP($G17,设置!B:D,3,FALSE))</f>
        <v>R221(单)黑色-110</v>
      </c>
      <c r="J17" s="40" t="str">
        <f>IF($G17="","",VLOOKUP($G17,设置!B:D,2,FALSE))</f>
        <v>R221DUSF-Black-110</v>
      </c>
    </row>
    <row r="18" spans="1:10">
      <c r="A18">
        <v>12</v>
      </c>
      <c r="B18" t="s">
        <v>549</v>
      </c>
      <c r="C18">
        <v>140</v>
      </c>
      <c r="D18">
        <v>336</v>
      </c>
      <c r="E18">
        <v>19</v>
      </c>
      <c r="F18" s="40">
        <f t="shared" si="0"/>
        <v>1</v>
      </c>
      <c r="G18" s="40" t="str">
        <f t="shared" si="1"/>
        <v>r221hei140</v>
      </c>
      <c r="H18" s="40">
        <f t="shared" si="2"/>
        <v>41.89</v>
      </c>
      <c r="I18" s="40" t="str">
        <f>IF($G18="","",VLOOKUP($G18,设置!B:D,3,FALSE))</f>
        <v>R221(单)黑色-140</v>
      </c>
      <c r="J18" s="40" t="str">
        <f>IF($G18="","",VLOOKUP($G18,设置!B:D,2,FALSE))</f>
        <v>R221DUSF-Black-140</v>
      </c>
    </row>
    <row r="19" spans="1:10">
      <c r="A19">
        <v>13</v>
      </c>
      <c r="B19" t="s">
        <v>549</v>
      </c>
      <c r="C19">
        <v>120</v>
      </c>
      <c r="D19">
        <v>417</v>
      </c>
      <c r="E19">
        <v>19.3</v>
      </c>
      <c r="F19" s="40">
        <f t="shared" si="0"/>
        <v>1</v>
      </c>
      <c r="G19" s="40" t="str">
        <f t="shared" si="1"/>
        <v>r221hei120</v>
      </c>
      <c r="H19" s="40">
        <f t="shared" si="2"/>
        <v>42.55</v>
      </c>
      <c r="I19" s="40" t="str">
        <f>IF($G19="","",VLOOKUP($G19,设置!B:D,3,FALSE))</f>
        <v>R221(单)黑色-120</v>
      </c>
      <c r="J19" s="40" t="str">
        <f>IF($G19="","",VLOOKUP($G19,设置!B:D,2,FALSE))</f>
        <v>R221DUSF-Black-120</v>
      </c>
    </row>
    <row r="20" spans="1:10">
      <c r="A20">
        <v>14</v>
      </c>
      <c r="B20" t="s">
        <v>515</v>
      </c>
      <c r="C20">
        <v>80</v>
      </c>
      <c r="D20">
        <v>61</v>
      </c>
      <c r="E20">
        <v>21.75</v>
      </c>
      <c r="F20" s="40">
        <f t="shared" si="0"/>
        <v>1</v>
      </c>
      <c r="G20" s="40" t="str">
        <f t="shared" si="1"/>
        <v>d01s1380</v>
      </c>
      <c r="H20" s="40">
        <f t="shared" si="2"/>
        <v>47.95</v>
      </c>
      <c r="I20" s="40" t="str">
        <f>IF($G20="","",VLOOKUP($G20,设置!B:D,3,FALSE))</f>
        <v>D001套装13-80(New)</v>
      </c>
      <c r="J20" s="40" t="str">
        <f>IF($G20="","",VLOOKUP($G20,设置!B:D,2,FALSE))</f>
        <v>D001usf-taozhuang13-80</v>
      </c>
    </row>
    <row r="21" spans="1:10">
      <c r="A21">
        <v>15</v>
      </c>
      <c r="B21" t="s">
        <v>515</v>
      </c>
      <c r="C21">
        <v>80</v>
      </c>
      <c r="D21">
        <v>61</v>
      </c>
      <c r="E21">
        <v>21.75</v>
      </c>
      <c r="F21" s="40">
        <f t="shared" si="0"/>
        <v>1</v>
      </c>
      <c r="G21" s="40" t="str">
        <f t="shared" si="1"/>
        <v>d01s1380</v>
      </c>
      <c r="H21" s="40">
        <f t="shared" si="2"/>
        <v>47.95</v>
      </c>
      <c r="I21" s="40" t="str">
        <f>IF($G21="","",VLOOKUP($G21,设置!B:D,3,FALSE))</f>
        <v>D001套装13-80(New)</v>
      </c>
      <c r="J21" s="40" t="str">
        <f>IF($G21="","",VLOOKUP($G21,设置!B:D,2,FALSE))</f>
        <v>D001usf-taozhuang13-80</v>
      </c>
    </row>
    <row r="22" spans="1:10">
      <c r="A22">
        <v>16</v>
      </c>
      <c r="B22" t="s">
        <v>515</v>
      </c>
      <c r="C22" t="s">
        <v>525</v>
      </c>
      <c r="D22">
        <v>50</v>
      </c>
      <c r="E22">
        <v>20.3</v>
      </c>
      <c r="F22" s="40">
        <f t="shared" si="0"/>
        <v>1</v>
      </c>
      <c r="G22" s="40" t="str">
        <f t="shared" si="1"/>
        <v>d01s1385_1</v>
      </c>
      <c r="H22" s="40">
        <f t="shared" si="2"/>
        <v>44.75</v>
      </c>
      <c r="I22" s="40" t="str">
        <f>IF($G22="","",VLOOKUP($G22,设置!B:D,3,FALSE))</f>
        <v>D001套装13-85</v>
      </c>
      <c r="J22" s="40" t="str">
        <f>IF($G22="","",VLOOKUP($G22,设置!B:D,2,FALSE))</f>
        <v>D001USF-taozhuang13-85_1</v>
      </c>
    </row>
    <row r="23" spans="1:10">
      <c r="A23">
        <v>17</v>
      </c>
      <c r="B23" t="s">
        <v>515</v>
      </c>
      <c r="C23" t="s">
        <v>525</v>
      </c>
      <c r="D23">
        <v>50</v>
      </c>
      <c r="E23">
        <v>20.3</v>
      </c>
      <c r="F23" s="40">
        <f t="shared" si="0"/>
        <v>1</v>
      </c>
      <c r="G23" s="40" t="str">
        <f t="shared" si="1"/>
        <v>d01s1385_1</v>
      </c>
      <c r="H23" s="40">
        <f t="shared" si="2"/>
        <v>44.75</v>
      </c>
      <c r="I23" s="40" t="str">
        <f>IF($G23="","",VLOOKUP($G23,设置!B:D,3,FALSE))</f>
        <v>D001套装13-85</v>
      </c>
      <c r="J23" s="40" t="str">
        <f>IF($G23="","",VLOOKUP($G23,设置!B:D,2,FALSE))</f>
        <v>D001USF-taozhuang13-85_1</v>
      </c>
    </row>
    <row r="24" s="50" customFormat="1" hidden="1" spans="1:10">
      <c r="A24" s="50">
        <v>18</v>
      </c>
      <c r="B24" s="50" t="s">
        <v>549</v>
      </c>
      <c r="C24" s="50">
        <v>130</v>
      </c>
      <c r="D24" s="50">
        <v>412</v>
      </c>
      <c r="E24" s="50">
        <v>20.7</v>
      </c>
      <c r="F24" s="50">
        <f t="shared" si="0"/>
        <v>1</v>
      </c>
      <c r="G24" s="50" t="str">
        <f t="shared" si="1"/>
        <v>r221hei130</v>
      </c>
      <c r="H24" s="50">
        <f t="shared" si="2"/>
        <v>45.64</v>
      </c>
      <c r="I24" s="50" t="str">
        <f>IF($G24="","",VLOOKUP($G24,设置!B:D,3,FALSE))</f>
        <v>R221(单)黑色-130</v>
      </c>
      <c r="J24" s="50" t="str">
        <f>IF($G24="","",VLOOKUP($G24,设置!B:D,2,FALSE))</f>
        <v>R221DUSF-Black-130</v>
      </c>
    </row>
    <row r="25" hidden="1" spans="1:10">
      <c r="A25" s="46">
        <v>19</v>
      </c>
      <c r="B25" s="46" t="s">
        <v>515</v>
      </c>
      <c r="C25" s="46">
        <v>65</v>
      </c>
      <c r="D25" s="46">
        <v>88</v>
      </c>
      <c r="E25" s="46">
        <v>21</v>
      </c>
      <c r="F25" s="40">
        <f t="shared" si="0"/>
        <v>1</v>
      </c>
      <c r="G25" s="40" t="str">
        <f t="shared" si="1"/>
        <v>d01s1365</v>
      </c>
      <c r="H25" s="40">
        <f t="shared" si="2"/>
        <v>46.3</v>
      </c>
      <c r="I25" s="40" t="str">
        <f>IF($G25="","",VLOOKUP($G25,设置!B:D,3,FALSE))</f>
        <v>D001套装13-65</v>
      </c>
      <c r="J25" s="40" t="str">
        <f>IF($G25="","",VLOOKUP($G25,设置!B:D,2,FALSE))</f>
        <v>D001USF-taozhuang13-65</v>
      </c>
    </row>
    <row r="26" hidden="1" spans="1:10">
      <c r="A26" s="46">
        <v>20</v>
      </c>
      <c r="B26" s="46" t="s">
        <v>515</v>
      </c>
      <c r="C26" s="46">
        <v>65</v>
      </c>
      <c r="D26" s="46">
        <v>88</v>
      </c>
      <c r="E26" s="46">
        <v>21.2</v>
      </c>
      <c r="F26" s="40">
        <f t="shared" si="0"/>
        <v>1</v>
      </c>
      <c r="G26" s="40" t="str">
        <f t="shared" si="1"/>
        <v>d01s1365</v>
      </c>
      <c r="H26" s="40">
        <f t="shared" si="2"/>
        <v>46.74</v>
      </c>
      <c r="I26" s="40" t="str">
        <f>IF($G26="","",VLOOKUP($G26,设置!B:D,3,FALSE))</f>
        <v>D001套装13-65</v>
      </c>
      <c r="J26" s="40" t="str">
        <f>IF($G26="","",VLOOKUP($G26,设置!B:D,2,FALSE))</f>
        <v>D001USF-taozhuang13-65</v>
      </c>
    </row>
    <row r="27" hidden="1" spans="1:10">
      <c r="A27" s="46">
        <v>20</v>
      </c>
      <c r="B27" s="46" t="s">
        <v>515</v>
      </c>
      <c r="C27" s="46">
        <v>80</v>
      </c>
      <c r="D27" s="46">
        <v>1</v>
      </c>
      <c r="E27" s="46"/>
      <c r="F27" s="40">
        <f t="shared" si="0"/>
        <v>1</v>
      </c>
      <c r="G27" s="40" t="str">
        <f t="shared" si="1"/>
        <v>d01s1380</v>
      </c>
      <c r="H27" s="40" t="str">
        <f t="shared" si="2"/>
        <v/>
      </c>
      <c r="I27" s="40" t="str">
        <f>IF($G27="","",VLOOKUP($G27,设置!B:D,3,FALSE))</f>
        <v>D001套装13-80(New)</v>
      </c>
      <c r="J27" s="40" t="str">
        <f>IF($G27="","",VLOOKUP($G27,设置!B:D,2,FALSE))</f>
        <v>D001usf-taozhuang13-80</v>
      </c>
    </row>
    <row r="28" hidden="1" spans="1:10">
      <c r="A28" s="46">
        <v>21</v>
      </c>
      <c r="B28" s="46" t="s">
        <v>515</v>
      </c>
      <c r="C28" s="46">
        <v>70</v>
      </c>
      <c r="D28" s="46">
        <v>80</v>
      </c>
      <c r="E28" s="46">
        <v>20.8</v>
      </c>
      <c r="F28" s="40">
        <f t="shared" si="0"/>
        <v>1</v>
      </c>
      <c r="G28" s="40" t="str">
        <f t="shared" si="1"/>
        <v>d01s1370</v>
      </c>
      <c r="H28" s="40">
        <f t="shared" si="2"/>
        <v>45.86</v>
      </c>
      <c r="I28" s="40" t="str">
        <f>IF($G28="","",VLOOKUP($G28,设置!B:D,3,FALSE))</f>
        <v>D001套装13-70</v>
      </c>
      <c r="J28" s="40" t="str">
        <f>IF($G28="","",VLOOKUP($G28,设置!B:D,2,FALSE))</f>
        <v>D001usf-taozhuang13-70</v>
      </c>
    </row>
    <row r="29" hidden="1" spans="1:10">
      <c r="A29" s="46">
        <v>22</v>
      </c>
      <c r="B29" s="46" t="s">
        <v>515</v>
      </c>
      <c r="C29" s="46">
        <v>70</v>
      </c>
      <c r="D29" s="46">
        <v>80</v>
      </c>
      <c r="E29" s="46">
        <v>20.8</v>
      </c>
      <c r="F29" s="40">
        <f t="shared" si="0"/>
        <v>1</v>
      </c>
      <c r="G29" s="40" t="str">
        <f t="shared" si="1"/>
        <v>d01s1370</v>
      </c>
      <c r="H29" s="40">
        <f t="shared" si="2"/>
        <v>45.86</v>
      </c>
      <c r="I29" s="40" t="str">
        <f>IF($G29="","",VLOOKUP($G29,设置!B:D,3,FALSE))</f>
        <v>D001套装13-70</v>
      </c>
      <c r="J29" s="40" t="str">
        <f>IF($G29="","",VLOOKUP($G29,设置!B:D,2,FALSE))</f>
        <v>D001usf-taozhuang13-70</v>
      </c>
    </row>
    <row r="30" hidden="1" spans="1:10">
      <c r="A30" s="46">
        <v>23</v>
      </c>
      <c r="B30" s="46" t="s">
        <v>515</v>
      </c>
      <c r="C30" s="46">
        <v>75</v>
      </c>
      <c r="D30" s="46">
        <v>70</v>
      </c>
      <c r="E30" s="46">
        <v>20.85</v>
      </c>
      <c r="F30" s="40">
        <f t="shared" si="0"/>
        <v>1</v>
      </c>
      <c r="G30" s="40" t="str">
        <f t="shared" si="1"/>
        <v>d01s1375</v>
      </c>
      <c r="H30" s="40">
        <f t="shared" si="2"/>
        <v>45.97</v>
      </c>
      <c r="I30" s="40" t="str">
        <f>IF($G30="","",VLOOKUP($G30,设置!B:D,3,FALSE))</f>
        <v>D001套装13-75</v>
      </c>
      <c r="J30" s="40" t="str">
        <f>IF($G30="","",VLOOKUP($G30,设置!B:D,2,FALSE))</f>
        <v>D001USF-taozhuang13-75</v>
      </c>
    </row>
    <row r="31" hidden="1" spans="1:10">
      <c r="A31" s="46">
        <v>24</v>
      </c>
      <c r="B31" s="46" t="s">
        <v>515</v>
      </c>
      <c r="C31" s="46">
        <v>75</v>
      </c>
      <c r="D31" s="46">
        <v>70</v>
      </c>
      <c r="E31" s="46">
        <v>20.85</v>
      </c>
      <c r="F31" s="40">
        <f t="shared" si="0"/>
        <v>1</v>
      </c>
      <c r="G31" s="40" t="str">
        <f t="shared" si="1"/>
        <v>d01s1375</v>
      </c>
      <c r="H31" s="40">
        <f t="shared" si="2"/>
        <v>45.97</v>
      </c>
      <c r="I31" s="40" t="str">
        <f>IF($G31="","",VLOOKUP($G31,设置!B:D,3,FALSE))</f>
        <v>D001套装13-75</v>
      </c>
      <c r="J31" s="40" t="str">
        <f>IF($G31="","",VLOOKUP($G31,设置!B:D,2,FALSE))</f>
        <v>D001USF-taozhuang13-75</v>
      </c>
    </row>
    <row r="32" hidden="1" spans="1:10">
      <c r="A32" s="46">
        <v>25</v>
      </c>
      <c r="B32" s="46" t="s">
        <v>515</v>
      </c>
      <c r="C32" s="46">
        <v>75</v>
      </c>
      <c r="D32" s="46">
        <v>70</v>
      </c>
      <c r="E32" s="46">
        <v>20.85</v>
      </c>
      <c r="F32" s="40">
        <f t="shared" si="0"/>
        <v>1</v>
      </c>
      <c r="G32" s="40" t="str">
        <f t="shared" si="1"/>
        <v>d01s1375</v>
      </c>
      <c r="H32" s="40">
        <f t="shared" si="2"/>
        <v>45.97</v>
      </c>
      <c r="I32" s="40" t="str">
        <f>IF($G32="","",VLOOKUP($G32,设置!B:D,3,FALSE))</f>
        <v>D001套装13-75</v>
      </c>
      <c r="J32" s="40" t="str">
        <f>IF($G32="","",VLOOKUP($G32,设置!B:D,2,FALSE))</f>
        <v>D001USF-taozhuang13-75</v>
      </c>
    </row>
    <row r="33" hidden="1" spans="1:10">
      <c r="A33" s="46">
        <v>26</v>
      </c>
      <c r="B33" s="46" t="s">
        <v>515</v>
      </c>
      <c r="C33" s="46">
        <v>80</v>
      </c>
      <c r="D33" s="46">
        <v>61</v>
      </c>
      <c r="E33" s="46">
        <v>21.7</v>
      </c>
      <c r="F33" s="40">
        <f t="shared" si="0"/>
        <v>1</v>
      </c>
      <c r="G33" s="40" t="str">
        <f t="shared" si="1"/>
        <v>d01s1380</v>
      </c>
      <c r="H33" s="40">
        <f t="shared" si="2"/>
        <v>47.84</v>
      </c>
      <c r="I33" s="40" t="str">
        <f>IF($G33="","",VLOOKUP($G33,设置!B:D,3,FALSE))</f>
        <v>D001套装13-80(New)</v>
      </c>
      <c r="J33" s="40" t="str">
        <f>IF($G33="","",VLOOKUP($G33,设置!B:D,2,FALSE))</f>
        <v>D001usf-taozhuang13-80</v>
      </c>
    </row>
    <row r="34" hidden="1" spans="1:10">
      <c r="A34" s="46">
        <v>27</v>
      </c>
      <c r="B34" s="46" t="s">
        <v>515</v>
      </c>
      <c r="C34" s="46">
        <v>80</v>
      </c>
      <c r="D34" s="46">
        <v>61</v>
      </c>
      <c r="E34" s="46">
        <v>21.7</v>
      </c>
      <c r="F34" s="40">
        <f t="shared" si="0"/>
        <v>1</v>
      </c>
      <c r="G34" s="40" t="str">
        <f t="shared" si="1"/>
        <v>d01s1380</v>
      </c>
      <c r="H34" s="40">
        <f t="shared" si="2"/>
        <v>47.84</v>
      </c>
      <c r="I34" s="40" t="str">
        <f>IF($G34="","",VLOOKUP($G34,设置!B:D,3,FALSE))</f>
        <v>D001套装13-80(New)</v>
      </c>
      <c r="J34" s="40" t="str">
        <f>IF($G34="","",VLOOKUP($G34,设置!B:D,2,FALSE))</f>
        <v>D001usf-taozhuang13-80</v>
      </c>
    </row>
    <row r="35" hidden="1" spans="1:10">
      <c r="A35" s="46">
        <v>28</v>
      </c>
      <c r="B35" s="46" t="s">
        <v>515</v>
      </c>
      <c r="C35" s="46">
        <v>75</v>
      </c>
      <c r="D35" s="46">
        <v>53</v>
      </c>
      <c r="E35" s="46">
        <v>21.5</v>
      </c>
      <c r="F35" s="40">
        <f t="shared" si="0"/>
        <v>1</v>
      </c>
      <c r="G35" s="40" t="str">
        <f t="shared" si="1"/>
        <v>d01s1375</v>
      </c>
      <c r="H35" s="40">
        <f t="shared" si="2"/>
        <v>47.4</v>
      </c>
      <c r="I35" s="40" t="str">
        <f>IF($G35="","",VLOOKUP($G35,设置!B:D,3,FALSE))</f>
        <v>D001套装13-75</v>
      </c>
      <c r="J35" s="40" t="str">
        <f>IF($G35="","",VLOOKUP($G35,设置!B:D,2,FALSE))</f>
        <v>D001USF-taozhuang13-75</v>
      </c>
    </row>
    <row r="36" hidden="1" spans="1:10">
      <c r="A36" s="46">
        <v>28</v>
      </c>
      <c r="B36" s="46" t="s">
        <v>515</v>
      </c>
      <c r="C36" s="46" t="s">
        <v>525</v>
      </c>
      <c r="D36" s="46">
        <v>14</v>
      </c>
      <c r="E36" s="46"/>
      <c r="F36" s="40">
        <f t="shared" si="0"/>
        <v>1</v>
      </c>
      <c r="G36" s="40" t="str">
        <f t="shared" si="1"/>
        <v>d01s1385_1</v>
      </c>
      <c r="H36" s="40" t="str">
        <f t="shared" si="2"/>
        <v/>
      </c>
      <c r="I36" s="40" t="str">
        <f>IF($G36="","",VLOOKUP($G36,设置!B:D,3,FALSE))</f>
        <v>D001套装13-85</v>
      </c>
      <c r="J36" s="40" t="str">
        <f>IF($G36="","",VLOOKUP($G36,设置!B:D,2,FALSE))</f>
        <v>D001USF-taozhuang13-85_1</v>
      </c>
    </row>
    <row r="37" hidden="1" spans="1:10">
      <c r="A37" s="46">
        <v>29</v>
      </c>
      <c r="B37" s="46" t="s">
        <v>515</v>
      </c>
      <c r="C37" s="46">
        <v>70</v>
      </c>
      <c r="D37" s="46">
        <v>67</v>
      </c>
      <c r="E37" s="46">
        <v>21.4</v>
      </c>
      <c r="F37" s="40">
        <f t="shared" si="0"/>
        <v>1</v>
      </c>
      <c r="G37" s="40" t="str">
        <f t="shared" si="1"/>
        <v>d01s1370</v>
      </c>
      <c r="H37" s="40">
        <f t="shared" si="2"/>
        <v>47.18</v>
      </c>
      <c r="I37" s="40" t="str">
        <f>IF($G37="","",VLOOKUP($G37,设置!B:D,3,FALSE))</f>
        <v>D001套装13-70</v>
      </c>
      <c r="J37" s="40" t="str">
        <f>IF($G37="","",VLOOKUP($G37,设置!B:D,2,FALSE))</f>
        <v>D001usf-taozhuang13-70</v>
      </c>
    </row>
    <row r="38" s="50" customFormat="1" hidden="1" spans="1:10">
      <c r="A38" s="46">
        <v>29</v>
      </c>
      <c r="B38" s="46" t="s">
        <v>515</v>
      </c>
      <c r="C38" s="46" t="s">
        <v>525</v>
      </c>
      <c r="D38" s="46">
        <v>10</v>
      </c>
      <c r="E38" s="46"/>
      <c r="F38" s="50">
        <f t="shared" si="0"/>
        <v>1</v>
      </c>
      <c r="G38" s="50" t="str">
        <f t="shared" si="1"/>
        <v>d01s1385_1</v>
      </c>
      <c r="H38" s="50" t="str">
        <f t="shared" si="2"/>
        <v/>
      </c>
      <c r="I38" s="50" t="str">
        <f>IF($G38="","",VLOOKUP($G38,设置!B:D,3,FALSE))</f>
        <v>D001套装13-85</v>
      </c>
      <c r="J38" s="50" t="str">
        <f>IF($G38="","",VLOOKUP($G38,设置!B:D,2,FALSE))</f>
        <v>D001USF-taozhuang13-85_1</v>
      </c>
    </row>
    <row r="39" s="50" customFormat="1" hidden="1" spans="1:10">
      <c r="A39" s="50">
        <v>30</v>
      </c>
      <c r="B39" s="50" t="s">
        <v>515</v>
      </c>
      <c r="C39" s="50" t="s">
        <v>525</v>
      </c>
      <c r="D39" s="50">
        <v>50</v>
      </c>
      <c r="E39" s="50">
        <v>20.2</v>
      </c>
      <c r="F39" s="50">
        <f t="shared" si="0"/>
        <v>1</v>
      </c>
      <c r="G39" s="50" t="str">
        <f t="shared" si="1"/>
        <v>d01s1385_1</v>
      </c>
      <c r="H39" s="50">
        <f t="shared" si="2"/>
        <v>44.53</v>
      </c>
      <c r="I39" s="50" t="str">
        <f>IF($G39="","",VLOOKUP($G39,设置!B:D,3,FALSE))</f>
        <v>D001套装13-85</v>
      </c>
      <c r="J39" s="50" t="str">
        <f>IF($G39="","",VLOOKUP($G39,设置!B:D,2,FALSE))</f>
        <v>D001USF-taozhuang13-85_1</v>
      </c>
    </row>
    <row r="40" s="50" customFormat="1" hidden="1" spans="1:10">
      <c r="A40" s="50">
        <v>31</v>
      </c>
      <c r="B40" s="50" t="s">
        <v>515</v>
      </c>
      <c r="C40" s="50" t="s">
        <v>525</v>
      </c>
      <c r="D40" s="50">
        <v>50</v>
      </c>
      <c r="E40" s="50">
        <v>20.2</v>
      </c>
      <c r="F40" s="50">
        <f t="shared" si="0"/>
        <v>1</v>
      </c>
      <c r="G40" s="50" t="str">
        <f t="shared" si="1"/>
        <v>d01s1385_1</v>
      </c>
      <c r="H40" s="50">
        <f t="shared" si="2"/>
        <v>44.53</v>
      </c>
      <c r="I40" s="50" t="str">
        <f>IF($G40="","",VLOOKUP($G40,设置!B:D,3,FALSE))</f>
        <v>D001套装13-85</v>
      </c>
      <c r="J40" s="50" t="str">
        <f>IF($G40="","",VLOOKUP($G40,设置!B:D,2,FALSE))</f>
        <v>D001USF-taozhuang13-85_1</v>
      </c>
    </row>
    <row r="41" spans="6:10">
      <c r="F41" s="40" t="str">
        <f t="shared" si="0"/>
        <v/>
      </c>
      <c r="G41" s="40" t="str">
        <f t="shared" si="1"/>
        <v/>
      </c>
      <c r="H41" s="40" t="str">
        <f t="shared" si="2"/>
        <v/>
      </c>
      <c r="I41" s="40" t="str">
        <f>IF($G41="","",VLOOKUP($G41,设置!B:D,3,FALSE))</f>
        <v/>
      </c>
      <c r="J41" s="40" t="str">
        <f>IF($G41="","",VLOOKUP($G41,设置!B:D,2,FALSE))</f>
        <v/>
      </c>
    </row>
    <row r="42" spans="6:10">
      <c r="F42" s="40" t="str">
        <f t="shared" si="0"/>
        <v/>
      </c>
      <c r="G42" s="40" t="str">
        <f t="shared" si="1"/>
        <v/>
      </c>
      <c r="H42" s="40" t="str">
        <f t="shared" si="2"/>
        <v/>
      </c>
      <c r="I42" s="40" t="str">
        <f>IF($G42="","",VLOOKUP($G42,设置!B:D,3,FALSE))</f>
        <v/>
      </c>
      <c r="J42" s="40" t="str">
        <f>IF($G42="","",VLOOKUP($G42,设置!B:D,2,FALSE))</f>
        <v/>
      </c>
    </row>
    <row r="43" spans="6:10">
      <c r="F43" s="40" t="str">
        <f t="shared" si="0"/>
        <v/>
      </c>
      <c r="G43" s="40" t="str">
        <f t="shared" si="1"/>
        <v/>
      </c>
      <c r="H43" s="40" t="str">
        <f t="shared" si="2"/>
        <v/>
      </c>
      <c r="I43" s="40" t="str">
        <f>IF($G43="","",VLOOKUP($G43,设置!B:D,3,FALSE))</f>
        <v/>
      </c>
      <c r="J43" s="40" t="str">
        <f>IF($G43="","",VLOOKUP($G43,设置!B:D,2,FALSE))</f>
        <v/>
      </c>
    </row>
    <row r="44" spans="6:10">
      <c r="F44" s="40" t="str">
        <f t="shared" si="0"/>
        <v/>
      </c>
      <c r="G44" s="40" t="str">
        <f t="shared" si="1"/>
        <v/>
      </c>
      <c r="H44" s="40" t="str">
        <f t="shared" si="2"/>
        <v/>
      </c>
      <c r="I44" s="40" t="str">
        <f>IF($G44="","",VLOOKUP($G44,设置!B:D,3,FALSE))</f>
        <v/>
      </c>
      <c r="J44" s="40" t="str">
        <f>IF($G44="","",VLOOKUP($G44,设置!B:D,2,FALSE))</f>
        <v/>
      </c>
    </row>
    <row r="45" spans="6:10">
      <c r="F45" s="40" t="str">
        <f t="shared" si="0"/>
        <v/>
      </c>
      <c r="G45" s="40" t="str">
        <f t="shared" si="1"/>
        <v/>
      </c>
      <c r="H45" s="40" t="str">
        <f t="shared" si="2"/>
        <v/>
      </c>
      <c r="I45" s="40" t="str">
        <f>IF($G45="","",VLOOKUP($G45,设置!B:D,3,FALSE))</f>
        <v/>
      </c>
      <c r="J45" s="40" t="str">
        <f>IF($G45="","",VLOOKUP($G45,设置!B:D,2,FALSE))</f>
        <v/>
      </c>
    </row>
    <row r="46" spans="6:10">
      <c r="F46" s="40" t="str">
        <f t="shared" si="0"/>
        <v/>
      </c>
      <c r="G46" s="40" t="str">
        <f t="shared" si="1"/>
        <v/>
      </c>
      <c r="H46" s="40" t="str">
        <f t="shared" si="2"/>
        <v/>
      </c>
      <c r="I46" s="40" t="str">
        <f>IF($G46="","",VLOOKUP($G46,设置!B:D,3,FALSE))</f>
        <v/>
      </c>
      <c r="J46" s="40" t="str">
        <f>IF($G46="","",VLOOKUP($G46,设置!B:D,2,FALSE))</f>
        <v/>
      </c>
    </row>
    <row r="47" spans="6:10">
      <c r="F47" s="40" t="str">
        <f t="shared" si="0"/>
        <v/>
      </c>
      <c r="G47" s="40" t="str">
        <f t="shared" si="1"/>
        <v/>
      </c>
      <c r="H47" s="40" t="str">
        <f t="shared" si="2"/>
        <v/>
      </c>
      <c r="I47" s="40" t="str">
        <f>IF($G47="","",VLOOKUP($G47,设置!B:D,3,FALSE))</f>
        <v/>
      </c>
      <c r="J47" s="40" t="str">
        <f>IF($G47="","",VLOOKUP($G47,设置!B:D,2,FALSE))</f>
        <v/>
      </c>
    </row>
    <row r="48" spans="6:10">
      <c r="F48" s="40" t="str">
        <f t="shared" si="0"/>
        <v/>
      </c>
      <c r="G48" s="40" t="str">
        <f t="shared" si="1"/>
        <v/>
      </c>
      <c r="H48" s="40" t="str">
        <f t="shared" si="2"/>
        <v/>
      </c>
      <c r="I48" s="40" t="str">
        <f>IF($G48="","",VLOOKUP($G48,设置!B:D,3,FALSE))</f>
        <v/>
      </c>
      <c r="J48" s="40" t="str">
        <f>IF($G48="","",VLOOKUP($G48,设置!B:D,2,FALSE))</f>
        <v/>
      </c>
    </row>
    <row r="49" spans="6:10">
      <c r="F49" s="40" t="str">
        <f t="shared" si="0"/>
        <v/>
      </c>
      <c r="G49" s="40" t="str">
        <f t="shared" si="1"/>
        <v/>
      </c>
      <c r="H49" s="40" t="str">
        <f t="shared" si="2"/>
        <v/>
      </c>
      <c r="I49" s="40" t="str">
        <f>IF($G49="","",VLOOKUP($G49,设置!B:D,3,FALSE))</f>
        <v/>
      </c>
      <c r="J49" s="40" t="str">
        <f>IF($G49="","",VLOOKUP($G49,设置!B:D,2,FALSE))</f>
        <v/>
      </c>
    </row>
    <row r="50" spans="6:10">
      <c r="F50" s="40" t="str">
        <f t="shared" si="0"/>
        <v/>
      </c>
      <c r="G50" s="40" t="str">
        <f t="shared" si="1"/>
        <v/>
      </c>
      <c r="H50" s="40" t="str">
        <f t="shared" si="2"/>
        <v/>
      </c>
      <c r="I50" s="40" t="str">
        <f>IF($G50="","",VLOOKUP($G50,设置!B:D,3,FALSE))</f>
        <v/>
      </c>
      <c r="J50" s="40" t="str">
        <f>IF($G50="","",VLOOKUP($G50,设置!B:D,2,FALSE))</f>
        <v/>
      </c>
    </row>
    <row r="51" spans="6:10">
      <c r="F51" s="40" t="str">
        <f t="shared" si="0"/>
        <v/>
      </c>
      <c r="G51" s="40" t="str">
        <f t="shared" si="1"/>
        <v/>
      </c>
      <c r="H51" s="40" t="str">
        <f t="shared" si="2"/>
        <v/>
      </c>
      <c r="I51" s="40" t="str">
        <f>IF($G51="","",VLOOKUP($G51,设置!B:D,3,FALSE))</f>
        <v/>
      </c>
      <c r="J51" s="40" t="str">
        <f>IF($G51="","",VLOOKUP($G51,设置!B:D,2,FALSE))</f>
        <v/>
      </c>
    </row>
    <row r="52" spans="6:10">
      <c r="F52" s="40" t="str">
        <f t="shared" si="0"/>
        <v/>
      </c>
      <c r="G52" s="40" t="str">
        <f t="shared" si="1"/>
        <v/>
      </c>
      <c r="H52" s="40" t="str">
        <f t="shared" si="2"/>
        <v/>
      </c>
      <c r="I52" s="40" t="str">
        <f>IF($G52="","",VLOOKUP($G52,设置!B:D,3,FALSE))</f>
        <v/>
      </c>
      <c r="J52" s="40" t="str">
        <f>IF($G52="","",VLOOKUP($G52,设置!B:D,2,FALSE))</f>
        <v/>
      </c>
    </row>
    <row r="53" spans="6:10">
      <c r="F53" s="40" t="str">
        <f t="shared" si="0"/>
        <v/>
      </c>
      <c r="G53" s="40" t="str">
        <f t="shared" si="1"/>
        <v/>
      </c>
      <c r="H53" s="40" t="str">
        <f t="shared" si="2"/>
        <v/>
      </c>
      <c r="I53" s="40" t="str">
        <f>IF($G53="","",VLOOKUP($G53,设置!B:D,3,FALSE))</f>
        <v/>
      </c>
      <c r="J53" s="40" t="str">
        <f>IF($G53="","",VLOOKUP($G53,设置!B:D,2,FALSE))</f>
        <v/>
      </c>
    </row>
    <row r="54" spans="6:10">
      <c r="F54" s="40" t="str">
        <f t="shared" si="0"/>
        <v/>
      </c>
      <c r="G54" s="40" t="str">
        <f t="shared" si="1"/>
        <v/>
      </c>
      <c r="H54" s="40" t="str">
        <f t="shared" si="2"/>
        <v/>
      </c>
      <c r="I54" s="40" t="str">
        <f>IF($G54="","",VLOOKUP($G54,设置!B:D,3,FALSE))</f>
        <v/>
      </c>
      <c r="J54" s="40" t="str">
        <f>IF($G54="","",VLOOKUP($G54,设置!B:D,2,FALSE))</f>
        <v/>
      </c>
    </row>
    <row r="55" spans="6:10">
      <c r="F55" s="40" t="str">
        <f t="shared" si="0"/>
        <v/>
      </c>
      <c r="G55" s="40" t="str">
        <f t="shared" si="1"/>
        <v/>
      </c>
      <c r="H55" s="40" t="str">
        <f t="shared" si="2"/>
        <v/>
      </c>
      <c r="I55" s="40" t="str">
        <f>IF($G55="","",VLOOKUP($G55,设置!B:D,3,FALSE))</f>
        <v/>
      </c>
      <c r="J55" s="40" t="str">
        <f>IF($G55="","",VLOOKUP($G55,设置!B:D,2,FALSE))</f>
        <v/>
      </c>
    </row>
    <row r="56" spans="6:10">
      <c r="F56" s="40" t="str">
        <f t="shared" si="0"/>
        <v/>
      </c>
      <c r="G56" s="40" t="str">
        <f t="shared" si="1"/>
        <v/>
      </c>
      <c r="H56" s="40" t="str">
        <f t="shared" si="2"/>
        <v/>
      </c>
      <c r="I56" s="40" t="str">
        <f>IF($G56="","",VLOOKUP($G56,设置!B:D,3,FALSE))</f>
        <v/>
      </c>
      <c r="J56" s="40" t="str">
        <f>IF($G56="","",VLOOKUP($G56,设置!B:D,2,FALSE))</f>
        <v/>
      </c>
    </row>
    <row r="57" spans="6:10">
      <c r="F57" s="40" t="str">
        <f t="shared" si="0"/>
        <v/>
      </c>
      <c r="G57" s="40" t="str">
        <f t="shared" si="1"/>
        <v/>
      </c>
      <c r="H57" s="40" t="str">
        <f t="shared" si="2"/>
        <v/>
      </c>
      <c r="I57" s="40" t="str">
        <f>IF($G57="","",VLOOKUP($G57,设置!B:D,3,FALSE))</f>
        <v/>
      </c>
      <c r="J57" s="40" t="str">
        <f>IF($G57="","",VLOOKUP($G57,设置!B:D,2,FALSE))</f>
        <v/>
      </c>
    </row>
    <row r="58" spans="6:10">
      <c r="F58" s="40" t="str">
        <f t="shared" si="0"/>
        <v/>
      </c>
      <c r="G58" s="40" t="str">
        <f t="shared" si="1"/>
        <v/>
      </c>
      <c r="H58" s="40" t="str">
        <f t="shared" si="2"/>
        <v/>
      </c>
      <c r="I58" s="40" t="str">
        <f>IF($G58="","",VLOOKUP($G58,设置!B:D,3,FALSE))</f>
        <v/>
      </c>
      <c r="J58" s="40" t="str">
        <f>IF($G58="","",VLOOKUP($G58,设置!B:D,2,FALSE))</f>
        <v/>
      </c>
    </row>
    <row r="59" spans="6:10">
      <c r="F59" s="40" t="str">
        <f t="shared" si="0"/>
        <v/>
      </c>
      <c r="G59" s="40" t="str">
        <f t="shared" si="1"/>
        <v/>
      </c>
      <c r="H59" s="40" t="str">
        <f t="shared" si="2"/>
        <v/>
      </c>
      <c r="I59" s="40" t="str">
        <f>IF($G59="","",VLOOKUP($G59,设置!B:D,3,FALSE))</f>
        <v/>
      </c>
      <c r="J59" s="40" t="str">
        <f>IF($G59="","",VLOOKUP($G59,设置!B:D,2,FALSE))</f>
        <v/>
      </c>
    </row>
    <row r="60" spans="6:10">
      <c r="F60" s="40" t="str">
        <f t="shared" si="0"/>
        <v/>
      </c>
      <c r="G60" s="40" t="str">
        <f t="shared" si="1"/>
        <v/>
      </c>
      <c r="H60" s="40" t="str">
        <f t="shared" si="2"/>
        <v/>
      </c>
      <c r="I60" s="40" t="str">
        <f>IF($G60="","",VLOOKUP($G60,设置!B:D,3,FALSE))</f>
        <v/>
      </c>
      <c r="J60" s="40" t="str">
        <f>IF($G60="","",VLOOKUP($G60,设置!B:D,2,FALSE))</f>
        <v/>
      </c>
    </row>
    <row r="61" spans="6:10">
      <c r="F61" s="40" t="str">
        <f t="shared" si="0"/>
        <v/>
      </c>
      <c r="G61" s="40" t="str">
        <f t="shared" si="1"/>
        <v/>
      </c>
      <c r="H61" s="40" t="str">
        <f t="shared" si="2"/>
        <v/>
      </c>
      <c r="I61" s="40" t="str">
        <f>IF($G61="","",VLOOKUP($G61,设置!B:D,3,FALSE))</f>
        <v/>
      </c>
      <c r="J61" s="40" t="str">
        <f>IF($G61="","",VLOOKUP($G61,设置!B:D,2,FALSE))</f>
        <v/>
      </c>
    </row>
    <row r="62" spans="6:10">
      <c r="F62" s="40" t="str">
        <f t="shared" si="0"/>
        <v/>
      </c>
      <c r="G62" s="40" t="str">
        <f t="shared" si="1"/>
        <v/>
      </c>
      <c r="H62" s="40" t="str">
        <f t="shared" si="2"/>
        <v/>
      </c>
      <c r="I62" s="40" t="str">
        <f>IF($G62="","",VLOOKUP($G62,设置!B:D,3,FALSE))</f>
        <v/>
      </c>
      <c r="J62" s="40" t="str">
        <f>IF($G62="","",VLOOKUP($G62,设置!B:D,2,FALSE))</f>
        <v/>
      </c>
    </row>
    <row r="63" spans="6:10">
      <c r="F63" s="40" t="str">
        <f t="shared" si="0"/>
        <v/>
      </c>
      <c r="G63" s="40" t="str">
        <f t="shared" si="1"/>
        <v/>
      </c>
      <c r="H63" s="40" t="str">
        <f t="shared" si="2"/>
        <v/>
      </c>
      <c r="I63" s="40" t="str">
        <f>IF($G63="","",VLOOKUP($G63,设置!B:D,3,FALSE))</f>
        <v/>
      </c>
      <c r="J63" s="40" t="str">
        <f>IF($G63="","",VLOOKUP($G63,设置!B:D,2,FALSE))</f>
        <v/>
      </c>
    </row>
    <row r="64" spans="6:10">
      <c r="F64" s="40" t="str">
        <f t="shared" si="0"/>
        <v/>
      </c>
      <c r="G64" s="40" t="str">
        <f t="shared" si="1"/>
        <v/>
      </c>
      <c r="H64" s="40" t="str">
        <f t="shared" si="2"/>
        <v/>
      </c>
      <c r="I64" s="40" t="str">
        <f>IF($G64="","",VLOOKUP($G64,设置!B:D,3,FALSE))</f>
        <v/>
      </c>
      <c r="J64" s="40" t="str">
        <f>IF($G64="","",VLOOKUP($G64,设置!B:D,2,FALSE))</f>
        <v/>
      </c>
    </row>
    <row r="65" spans="6:10">
      <c r="F65" s="40" t="str">
        <f t="shared" si="0"/>
        <v/>
      </c>
      <c r="G65" s="40" t="str">
        <f t="shared" si="1"/>
        <v/>
      </c>
      <c r="H65" s="40" t="str">
        <f t="shared" si="2"/>
        <v/>
      </c>
      <c r="I65" s="40" t="str">
        <f>IF($G65="","",VLOOKUP($G65,设置!B:D,3,FALSE))</f>
        <v/>
      </c>
      <c r="J65" s="40" t="str">
        <f>IF($G65="","",VLOOKUP($G65,设置!B:D,2,FALSE))</f>
        <v/>
      </c>
    </row>
    <row r="66" spans="6:10">
      <c r="F66" s="40" t="str">
        <f t="shared" ref="F66:F129" si="3">IF(A66="","",1)</f>
        <v/>
      </c>
      <c r="G66" s="40" t="str">
        <f t="shared" ref="G66:G129" si="4">IF(AND(B66&lt;&gt;"",C66&lt;&gt;""),B66&amp;C66,"")</f>
        <v/>
      </c>
      <c r="H66" s="40" t="str">
        <f t="shared" ref="H66:H129" si="5">IF(E66="","",ROUND(E66*2.2046,2))</f>
        <v/>
      </c>
      <c r="I66" s="40" t="str">
        <f>IF($G66="","",VLOOKUP($G66,设置!B:D,3,FALSE))</f>
        <v/>
      </c>
      <c r="J66" s="40" t="str">
        <f>IF($G66="","",VLOOKUP($G66,设置!B:D,2,FALSE))</f>
        <v/>
      </c>
    </row>
    <row r="67" spans="6:10">
      <c r="F67" s="40" t="str">
        <f t="shared" si="3"/>
        <v/>
      </c>
      <c r="G67" s="40" t="str">
        <f t="shared" si="4"/>
        <v/>
      </c>
      <c r="H67" s="40" t="str">
        <f t="shared" si="5"/>
        <v/>
      </c>
      <c r="I67" s="40" t="str">
        <f>IF($G67="","",VLOOKUP($G67,设置!B:D,3,FALSE))</f>
        <v/>
      </c>
      <c r="J67" s="40" t="str">
        <f>IF($G67="","",VLOOKUP($G67,设置!B:D,2,FALSE))</f>
        <v/>
      </c>
    </row>
    <row r="68" spans="6:10">
      <c r="F68" s="40" t="str">
        <f t="shared" si="3"/>
        <v/>
      </c>
      <c r="G68" s="40" t="str">
        <f t="shared" si="4"/>
        <v/>
      </c>
      <c r="H68" s="40" t="str">
        <f t="shared" si="5"/>
        <v/>
      </c>
      <c r="I68" s="40" t="str">
        <f>IF($G68="","",VLOOKUP($G68,设置!B:D,3,FALSE))</f>
        <v/>
      </c>
      <c r="J68" s="40" t="str">
        <f>IF($G68="","",VLOOKUP($G68,设置!B:D,2,FALSE))</f>
        <v/>
      </c>
    </row>
    <row r="69" spans="6:10">
      <c r="F69" s="40" t="str">
        <f t="shared" si="3"/>
        <v/>
      </c>
      <c r="G69" s="40" t="str">
        <f t="shared" si="4"/>
        <v/>
      </c>
      <c r="H69" s="40" t="str">
        <f t="shared" si="5"/>
        <v/>
      </c>
      <c r="I69" s="40" t="str">
        <f>IF($G69="","",VLOOKUP($G69,设置!B:D,3,FALSE))</f>
        <v/>
      </c>
      <c r="J69" s="40" t="str">
        <f>IF($G69="","",VLOOKUP($G69,设置!B:D,2,FALSE))</f>
        <v/>
      </c>
    </row>
    <row r="70" spans="6:10">
      <c r="F70" s="40" t="str">
        <f t="shared" si="3"/>
        <v/>
      </c>
      <c r="G70" s="40" t="str">
        <f t="shared" si="4"/>
        <v/>
      </c>
      <c r="H70" s="40" t="str">
        <f t="shared" si="5"/>
        <v/>
      </c>
      <c r="I70" s="40" t="str">
        <f>IF($G70="","",VLOOKUP($G70,设置!B:D,3,FALSE))</f>
        <v/>
      </c>
      <c r="J70" s="40" t="str">
        <f>IF($G70="","",VLOOKUP($G70,设置!B:D,2,FALSE))</f>
        <v/>
      </c>
    </row>
    <row r="71" spans="6:10">
      <c r="F71" s="40" t="str">
        <f t="shared" si="3"/>
        <v/>
      </c>
      <c r="G71" s="40" t="str">
        <f t="shared" si="4"/>
        <v/>
      </c>
      <c r="H71" s="40" t="str">
        <f t="shared" si="5"/>
        <v/>
      </c>
      <c r="I71" s="40" t="str">
        <f>IF($G71="","",VLOOKUP($G71,设置!B:D,3,FALSE))</f>
        <v/>
      </c>
      <c r="J71" s="40" t="str">
        <f>IF($G71="","",VLOOKUP($G71,设置!B:D,2,FALSE))</f>
        <v/>
      </c>
    </row>
    <row r="72" spans="6:10">
      <c r="F72" s="40" t="str">
        <f t="shared" si="3"/>
        <v/>
      </c>
      <c r="G72" s="40" t="str">
        <f t="shared" si="4"/>
        <v/>
      </c>
      <c r="H72" s="40" t="str">
        <f t="shared" si="5"/>
        <v/>
      </c>
      <c r="I72" s="40" t="str">
        <f>IF($G72="","",VLOOKUP($G72,设置!B:D,3,FALSE))</f>
        <v/>
      </c>
      <c r="J72" s="40" t="str">
        <f>IF($G72="","",VLOOKUP($G72,设置!B:D,2,FALSE))</f>
        <v/>
      </c>
    </row>
    <row r="73" spans="6:10">
      <c r="F73" s="40" t="str">
        <f t="shared" si="3"/>
        <v/>
      </c>
      <c r="G73" s="40" t="str">
        <f t="shared" si="4"/>
        <v/>
      </c>
      <c r="H73" s="40" t="str">
        <f t="shared" si="5"/>
        <v/>
      </c>
      <c r="I73" s="40" t="str">
        <f>IF($G73="","",VLOOKUP($G73,设置!B:D,3,FALSE))</f>
        <v/>
      </c>
      <c r="J73" s="40" t="str">
        <f>IF($G73="","",VLOOKUP($G73,设置!B:D,2,FALSE))</f>
        <v/>
      </c>
    </row>
    <row r="74" spans="6:10">
      <c r="F74" s="40" t="str">
        <f t="shared" si="3"/>
        <v/>
      </c>
      <c r="G74" s="40" t="str">
        <f t="shared" si="4"/>
        <v/>
      </c>
      <c r="H74" s="40" t="str">
        <f t="shared" si="5"/>
        <v/>
      </c>
      <c r="I74" s="40" t="str">
        <f>IF($G74="","",VLOOKUP($G74,设置!B:D,3,FALSE))</f>
        <v/>
      </c>
      <c r="J74" s="40" t="str">
        <f>IF($G74="","",VLOOKUP($G74,设置!B:D,2,FALSE))</f>
        <v/>
      </c>
    </row>
    <row r="75" spans="6:10">
      <c r="F75" s="40" t="str">
        <f t="shared" si="3"/>
        <v/>
      </c>
      <c r="G75" s="40" t="str">
        <f t="shared" si="4"/>
        <v/>
      </c>
      <c r="H75" s="40" t="str">
        <f t="shared" si="5"/>
        <v/>
      </c>
      <c r="I75" s="40" t="str">
        <f>IF($G75="","",VLOOKUP($G75,设置!B:D,3,FALSE))</f>
        <v/>
      </c>
      <c r="J75" s="40" t="str">
        <f>IF($G75="","",VLOOKUP($G75,设置!B:D,2,FALSE))</f>
        <v/>
      </c>
    </row>
    <row r="76" spans="6:10">
      <c r="F76" s="40" t="str">
        <f t="shared" si="3"/>
        <v/>
      </c>
      <c r="G76" s="40" t="str">
        <f t="shared" si="4"/>
        <v/>
      </c>
      <c r="H76" s="40" t="str">
        <f t="shared" si="5"/>
        <v/>
      </c>
      <c r="I76" s="40" t="str">
        <f>IF($G76="","",VLOOKUP($G76,设置!B:D,3,FALSE))</f>
        <v/>
      </c>
      <c r="J76" s="40" t="str">
        <f>IF($G76="","",VLOOKUP($G76,设置!B:D,2,FALSE))</f>
        <v/>
      </c>
    </row>
    <row r="77" spans="6:10">
      <c r="F77" s="40" t="str">
        <f t="shared" si="3"/>
        <v/>
      </c>
      <c r="G77" s="40" t="str">
        <f t="shared" si="4"/>
        <v/>
      </c>
      <c r="H77" s="40" t="str">
        <f t="shared" si="5"/>
        <v/>
      </c>
      <c r="I77" s="40" t="str">
        <f>IF($G77="","",VLOOKUP($G77,设置!B:D,3,FALSE))</f>
        <v/>
      </c>
      <c r="J77" s="40" t="str">
        <f>IF($G77="","",VLOOKUP($G77,设置!B:D,2,FALSE))</f>
        <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si="3"/>
        <v/>
      </c>
      <c r="G129" s="40" t="str">
        <f t="shared" si="4"/>
        <v/>
      </c>
      <c r="H129" s="40" t="str">
        <f t="shared" si="5"/>
        <v/>
      </c>
      <c r="I129" s="40" t="str">
        <f>IF($G129="","",VLOOKUP($G129,设置!B:D,3,FALSE))</f>
        <v/>
      </c>
      <c r="J129" s="40" t="str">
        <f>IF($G129="","",VLOOKUP($G129,设置!B:D,2,FALSE))</f>
        <v/>
      </c>
    </row>
    <row r="130" spans="6:10">
      <c r="F130" s="40" t="str">
        <f t="shared" ref="F130:F171" si="6">IF(A130="","",1)</f>
        <v/>
      </c>
      <c r="G130" s="40" t="str">
        <f t="shared" ref="G130:G171" si="7">IF(AND(B130&lt;&gt;"",C130&lt;&gt;""),B130&amp;C130,"")</f>
        <v/>
      </c>
      <c r="H130" s="40" t="str">
        <f t="shared" ref="H130:H171" si="8">IF(E130="","",ROUND(E130*2.2046,2))</f>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row r="171" spans="6:10">
      <c r="F171" s="40" t="str">
        <f t="shared" si="6"/>
        <v/>
      </c>
      <c r="G171" s="40" t="str">
        <f t="shared" si="7"/>
        <v/>
      </c>
      <c r="H171" s="40" t="str">
        <f t="shared" si="8"/>
        <v/>
      </c>
      <c r="I171" s="40" t="str">
        <f>IF($G171="","",VLOOKUP($G171,设置!B:D,3,FALSE))</f>
        <v/>
      </c>
      <c r="J171" s="40" t="str">
        <f>IF($G171="","",VLOOKUP($G171,设置!B:D,2,FALSE))</f>
        <v/>
      </c>
    </row>
  </sheetData>
  <autoFilter ref="A1:J171">
    <filterColumn colId="3">
      <colorFilter dxfId="4"/>
    </filterColumn>
    <extLst/>
  </autoFilter>
  <mergeCells count="2">
    <mergeCell ref="L5:M7"/>
    <mergeCell ref="L12:O15"/>
  </mergeCells>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6 B11 B17 B20 B21 B24 B25 B26 B27 B28 B29 B32 B33 B34 B35 B38 B41 B42 B43 B44 B45 B46 B47 B54 B57 B60 B63 B64 B67 B68 B69 B72 B3:B5 B7:B8 B9:B10 B12:B14 B15:B16 B18:B19 B22:B23 B30:B31 B36:B37 B39:B40 B48:B49 B50:B51 B52:B53 B55:B56 B58:B59 B61:B62 B65:B66 B70:B71 B73:B74 B75:B76 B77: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171">
      <formula1>设置!$B9:$B441</formula1>
    </dataValidation>
  </dataValidations>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01220"/>
  <dimension ref="A1:P171"/>
  <sheetViews>
    <sheetView workbookViewId="0">
      <pane xSplit="10" ySplit="1" topLeftCell="K2" activePane="bottomRight" state="frozen"/>
      <selection/>
      <selection pane="topRight"/>
      <selection pane="bottomLeft"/>
      <selection pane="bottomRight" activeCell="A1" sqref="A$1:J$1048576"/>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552</v>
      </c>
      <c r="C2">
        <v>65</v>
      </c>
      <c r="D2">
        <v>50</v>
      </c>
      <c r="E2">
        <v>21.6</v>
      </c>
      <c r="F2" s="40">
        <f t="shared" ref="F2:F65" si="0">IF(A2="","",1)</f>
        <v>1</v>
      </c>
      <c r="G2" s="40" t="str">
        <f t="shared" ref="G2:G65" si="1">IF(AND(B2&lt;&gt;"",C2&lt;&gt;""),B2&amp;C2,"")</f>
        <v>d228fen65</v>
      </c>
      <c r="H2" s="40">
        <f t="shared" ref="H2:H65" si="2">IF(E2="","",ROUND(E2*2.2046,2))</f>
        <v>47.62</v>
      </c>
      <c r="I2" s="40" t="str">
        <f>IF($G2="","",VLOOKUP($G2,设置!B:D,3,FALSE))</f>
        <v>D228粉色-65</v>
      </c>
      <c r="J2" s="40" t="str">
        <f>IF($G2="","",VLOOKUP($G2,设置!B:D,2,FALSE))</f>
        <v>D228USF-Pink-65</v>
      </c>
    </row>
    <row r="3" spans="1:10">
      <c r="A3">
        <v>1</v>
      </c>
      <c r="B3" t="s">
        <v>552</v>
      </c>
      <c r="C3">
        <v>85</v>
      </c>
      <c r="D3">
        <v>50</v>
      </c>
      <c r="F3" s="40">
        <f t="shared" si="0"/>
        <v>1</v>
      </c>
      <c r="G3" s="40" t="str">
        <f t="shared" si="1"/>
        <v>d228fen85</v>
      </c>
      <c r="H3" s="40" t="str">
        <f t="shared" si="2"/>
        <v/>
      </c>
      <c r="I3" s="40" t="str">
        <f>IF($G3="","",VLOOKUP($G3,设置!B:D,3,FALSE))</f>
        <v>D228粉色-85</v>
      </c>
      <c r="J3" s="40" t="str">
        <f>IF($G3="","",VLOOKUP($G3,设置!B:D,2,FALSE))</f>
        <v>D228USF-Pink-85</v>
      </c>
    </row>
    <row r="4" spans="1:10">
      <c r="A4">
        <v>2</v>
      </c>
      <c r="B4" t="s">
        <v>552</v>
      </c>
      <c r="C4">
        <v>80</v>
      </c>
      <c r="D4">
        <v>94</v>
      </c>
      <c r="E4">
        <v>21.7</v>
      </c>
      <c r="F4" s="40">
        <f t="shared" si="0"/>
        <v>1</v>
      </c>
      <c r="G4" s="40" t="str">
        <f t="shared" si="1"/>
        <v>d228fen80</v>
      </c>
      <c r="H4" s="40">
        <f t="shared" si="2"/>
        <v>47.84</v>
      </c>
      <c r="I4" s="40" t="str">
        <f>IF($G4="","",VLOOKUP($G4,设置!B:D,3,FALSE))</f>
        <v>D228粉色-80</v>
      </c>
      <c r="J4" s="40" t="str">
        <f>IF($G4="","",VLOOKUP($G4,设置!B:D,2,FALSE))</f>
        <v>D228USF-Pink-80</v>
      </c>
    </row>
    <row r="5" spans="1:10">
      <c r="A5">
        <v>3</v>
      </c>
      <c r="B5" t="s">
        <v>482</v>
      </c>
      <c r="C5">
        <v>85</v>
      </c>
      <c r="D5">
        <v>55</v>
      </c>
      <c r="E5">
        <v>20.8</v>
      </c>
      <c r="F5" s="40">
        <f t="shared" si="0"/>
        <v>1</v>
      </c>
      <c r="G5" s="40" t="str">
        <f t="shared" si="1"/>
        <v>d01s2(1)85</v>
      </c>
      <c r="H5" s="40">
        <f t="shared" si="2"/>
        <v>45.86</v>
      </c>
      <c r="I5" s="40" t="str">
        <f>IF($G5="","",VLOOKUP($G5,设置!B:D,3,FALSE))</f>
        <v>D001套装2(新)-85</v>
      </c>
      <c r="J5" s="40" t="str">
        <f>IF($G5="","",VLOOKUP($G5,设置!B:D,2,FALSE))</f>
        <v>D001USF-taozhuang2(1)-85</v>
      </c>
    </row>
    <row r="6" spans="1:10">
      <c r="A6">
        <v>4</v>
      </c>
      <c r="B6" t="s">
        <v>552</v>
      </c>
      <c r="C6">
        <v>75</v>
      </c>
      <c r="D6">
        <v>100</v>
      </c>
      <c r="E6">
        <v>20.9</v>
      </c>
      <c r="F6" s="40">
        <f t="shared" si="0"/>
        <v>1</v>
      </c>
      <c r="G6" s="40" t="str">
        <f t="shared" si="1"/>
        <v>d228fen75</v>
      </c>
      <c r="H6" s="40">
        <f t="shared" si="2"/>
        <v>46.08</v>
      </c>
      <c r="I6" s="40" t="str">
        <f>IF($G6="","",VLOOKUP($G6,设置!B:D,3,FALSE))</f>
        <v>D228粉色-75</v>
      </c>
      <c r="J6" s="40" t="str">
        <f>IF($G6="","",VLOOKUP($G6,设置!B:D,2,FALSE))</f>
        <v>D228USF-Pink-75</v>
      </c>
    </row>
    <row r="7" spans="1:16">
      <c r="A7">
        <v>5</v>
      </c>
      <c r="B7" t="s">
        <v>482</v>
      </c>
      <c r="C7">
        <v>85</v>
      </c>
      <c r="D7">
        <v>55</v>
      </c>
      <c r="E7">
        <v>20.8</v>
      </c>
      <c r="F7" s="40">
        <f t="shared" si="0"/>
        <v>1</v>
      </c>
      <c r="G7" s="40" t="str">
        <f t="shared" si="1"/>
        <v>d01s2(1)85</v>
      </c>
      <c r="H7" s="40">
        <f t="shared" si="2"/>
        <v>45.86</v>
      </c>
      <c r="I7" s="40" t="str">
        <f>IF($G7="","",VLOOKUP($G7,设置!B:D,3,FALSE))</f>
        <v>D001套装2(新)-85</v>
      </c>
      <c r="J7" s="40" t="str">
        <f>IF($G7="","",VLOOKUP($G7,设置!B:D,2,FALSE))</f>
        <v>D001USF-taozhuang2(1)-85</v>
      </c>
      <c r="L7" s="48" t="s">
        <v>546</v>
      </c>
      <c r="M7" s="48"/>
      <c r="N7" s="48"/>
      <c r="O7" s="48"/>
      <c r="P7" s="48"/>
    </row>
    <row r="8" s="46" customFormat="1" hidden="1" spans="1:16">
      <c r="A8" s="46">
        <v>6</v>
      </c>
      <c r="B8" s="46" t="s">
        <v>482</v>
      </c>
      <c r="C8" s="46">
        <v>85</v>
      </c>
      <c r="D8" s="46">
        <v>55</v>
      </c>
      <c r="E8" s="46">
        <v>20.8</v>
      </c>
      <c r="F8" s="46">
        <f t="shared" si="0"/>
        <v>1</v>
      </c>
      <c r="G8" s="46" t="str">
        <f t="shared" si="1"/>
        <v>d01s2(1)85</v>
      </c>
      <c r="H8" s="46">
        <f t="shared" si="2"/>
        <v>45.86</v>
      </c>
      <c r="I8" s="46" t="str">
        <f>IF($G8="","",VLOOKUP($G8,设置!B:D,3,FALSE))</f>
        <v>D001套装2(新)-85</v>
      </c>
      <c r="J8" s="46" t="str">
        <f>IF($G8="","",VLOOKUP($G8,设置!B:D,2,FALSE))</f>
        <v>D001USF-taozhuang2(1)-85</v>
      </c>
      <c r="L8" s="49"/>
      <c r="M8" s="49"/>
      <c r="N8" s="49"/>
      <c r="O8" s="49"/>
      <c r="P8" s="49"/>
    </row>
    <row r="9" spans="1:16">
      <c r="A9">
        <v>7</v>
      </c>
      <c r="B9" t="s">
        <v>482</v>
      </c>
      <c r="C9">
        <v>80</v>
      </c>
      <c r="D9">
        <v>60</v>
      </c>
      <c r="E9">
        <v>19.5</v>
      </c>
      <c r="F9" s="40">
        <f t="shared" si="0"/>
        <v>1</v>
      </c>
      <c r="G9" s="40" t="str">
        <f t="shared" si="1"/>
        <v>d01s2(1)80</v>
      </c>
      <c r="H9" s="40">
        <f t="shared" si="2"/>
        <v>42.99</v>
      </c>
      <c r="I9" s="40" t="str">
        <f>IF($G9="","",VLOOKUP($G9,设置!B:D,3,FALSE))</f>
        <v>D001套装2(新)-80</v>
      </c>
      <c r="J9" s="40" t="str">
        <f>IF($G9="","",VLOOKUP($G9,设置!B:D,2,FALSE))</f>
        <v>D001USF-taozhuang2(1)-80</v>
      </c>
      <c r="L9" s="48"/>
      <c r="M9" s="48"/>
      <c r="N9" s="48"/>
      <c r="O9" s="48"/>
      <c r="P9" s="48"/>
    </row>
    <row r="10" spans="1:16">
      <c r="A10">
        <v>8</v>
      </c>
      <c r="B10" t="s">
        <v>482</v>
      </c>
      <c r="C10">
        <v>80</v>
      </c>
      <c r="D10">
        <v>60</v>
      </c>
      <c r="E10">
        <v>19.5</v>
      </c>
      <c r="F10" s="40">
        <f t="shared" si="0"/>
        <v>1</v>
      </c>
      <c r="G10" s="40" t="str">
        <f t="shared" si="1"/>
        <v>d01s2(1)80</v>
      </c>
      <c r="H10" s="40">
        <f t="shared" si="2"/>
        <v>42.99</v>
      </c>
      <c r="I10" s="40" t="str">
        <f>IF($G10="","",VLOOKUP($G10,设置!B:D,3,FALSE))</f>
        <v>D001套装2(新)-80</v>
      </c>
      <c r="J10" s="40" t="str">
        <f>IF($G10="","",VLOOKUP($G10,设置!B:D,2,FALSE))</f>
        <v>D001USF-taozhuang2(1)-80</v>
      </c>
      <c r="L10" s="48"/>
      <c r="M10" s="48"/>
      <c r="N10" s="48"/>
      <c r="O10" s="48"/>
      <c r="P10" s="48"/>
    </row>
    <row r="11" spans="1:10">
      <c r="A11">
        <v>9</v>
      </c>
      <c r="B11" t="s">
        <v>482</v>
      </c>
      <c r="C11">
        <v>80</v>
      </c>
      <c r="D11">
        <v>60</v>
      </c>
      <c r="E11">
        <v>19.5</v>
      </c>
      <c r="F11" s="40">
        <f t="shared" si="0"/>
        <v>1</v>
      </c>
      <c r="G11" s="40" t="str">
        <f t="shared" si="1"/>
        <v>d01s2(1)80</v>
      </c>
      <c r="H11" s="40">
        <f t="shared" si="2"/>
        <v>42.99</v>
      </c>
      <c r="I11" s="40" t="str">
        <f>IF($G11="","",VLOOKUP($G11,设置!B:D,3,FALSE))</f>
        <v>D001套装2(新)-80</v>
      </c>
      <c r="J11" s="40" t="str">
        <f>IF($G11="","",VLOOKUP($G11,设置!B:D,2,FALSE))</f>
        <v>D001USF-taozhuang2(1)-80</v>
      </c>
    </row>
    <row r="12" s="47" customFormat="1" hidden="1" spans="1:10">
      <c r="A12" s="47">
        <v>10</v>
      </c>
      <c r="B12" s="47" t="s">
        <v>482</v>
      </c>
      <c r="C12" s="47">
        <v>80</v>
      </c>
      <c r="D12" s="47">
        <v>60</v>
      </c>
      <c r="E12" s="47">
        <v>19.5</v>
      </c>
      <c r="F12" s="47">
        <f t="shared" si="0"/>
        <v>1</v>
      </c>
      <c r="G12" s="47" t="str">
        <f t="shared" si="1"/>
        <v>d01s2(1)80</v>
      </c>
      <c r="H12" s="47">
        <f t="shared" si="2"/>
        <v>42.99</v>
      </c>
      <c r="I12" s="47" t="str">
        <f>IF($G12="","",VLOOKUP($G12,设置!B:D,3,FALSE))</f>
        <v>D001套装2(新)-80</v>
      </c>
      <c r="J12" s="47" t="str">
        <f>IF($G12="","",VLOOKUP($G12,设置!B:D,2,FALSE))</f>
        <v>D001USF-taozhuang2(1)-80</v>
      </c>
    </row>
    <row r="13" s="47" customFormat="1" hidden="1" spans="1:10">
      <c r="A13" s="47">
        <v>11</v>
      </c>
      <c r="B13" s="47" t="s">
        <v>482</v>
      </c>
      <c r="C13" s="47">
        <v>80</v>
      </c>
      <c r="D13" s="47">
        <v>60</v>
      </c>
      <c r="E13" s="47">
        <v>19.5</v>
      </c>
      <c r="F13" s="47">
        <f t="shared" si="0"/>
        <v>1</v>
      </c>
      <c r="G13" s="47" t="str">
        <f t="shared" si="1"/>
        <v>d01s2(1)80</v>
      </c>
      <c r="H13" s="47">
        <f t="shared" si="2"/>
        <v>42.99</v>
      </c>
      <c r="I13" s="47" t="str">
        <f>IF($G13="","",VLOOKUP($G13,设置!B:D,3,FALSE))</f>
        <v>D001套装2(新)-80</v>
      </c>
      <c r="J13" s="47" t="str">
        <f>IF($G13="","",VLOOKUP($G13,设置!B:D,2,FALSE))</f>
        <v>D001USF-taozhuang2(1)-80</v>
      </c>
    </row>
    <row r="14" s="47" customFormat="1" hidden="1" spans="1:10">
      <c r="A14" s="47">
        <v>12</v>
      </c>
      <c r="B14" s="47" t="s">
        <v>482</v>
      </c>
      <c r="C14" s="47">
        <v>80</v>
      </c>
      <c r="D14" s="47">
        <v>60</v>
      </c>
      <c r="E14" s="47">
        <v>19.5</v>
      </c>
      <c r="F14" s="47">
        <f t="shared" si="0"/>
        <v>1</v>
      </c>
      <c r="G14" s="47" t="str">
        <f t="shared" si="1"/>
        <v>d01s2(1)80</v>
      </c>
      <c r="H14" s="47">
        <f t="shared" si="2"/>
        <v>42.99</v>
      </c>
      <c r="I14" s="47" t="str">
        <f>IF($G14="","",VLOOKUP($G14,设置!B:D,3,FALSE))</f>
        <v>D001套装2(新)-80</v>
      </c>
      <c r="J14" s="47" t="str">
        <f>IF($G14="","",VLOOKUP($G14,设置!B:D,2,FALSE))</f>
        <v>D001USF-taozhuang2(1)-80</v>
      </c>
    </row>
    <row r="15" s="47" customFormat="1" hidden="1" spans="1:10">
      <c r="A15" s="47">
        <v>13</v>
      </c>
      <c r="B15" s="47" t="s">
        <v>482</v>
      </c>
      <c r="C15" s="47">
        <v>80</v>
      </c>
      <c r="D15" s="47">
        <v>60</v>
      </c>
      <c r="E15" s="47">
        <v>19.5</v>
      </c>
      <c r="F15" s="47">
        <f t="shared" si="0"/>
        <v>1</v>
      </c>
      <c r="G15" s="47" t="str">
        <f t="shared" si="1"/>
        <v>d01s2(1)80</v>
      </c>
      <c r="H15" s="47">
        <f t="shared" si="2"/>
        <v>42.99</v>
      </c>
      <c r="I15" s="47" t="str">
        <f>IF($G15="","",VLOOKUP($G15,设置!B:D,3,FALSE))</f>
        <v>D001套装2(新)-80</v>
      </c>
      <c r="J15" s="47" t="str">
        <f>IF($G15="","",VLOOKUP($G15,设置!B:D,2,FALSE))</f>
        <v>D001USF-taozhuang2(1)-80</v>
      </c>
    </row>
    <row r="16" spans="1:10">
      <c r="A16">
        <v>14</v>
      </c>
      <c r="B16" t="s">
        <v>487</v>
      </c>
      <c r="C16">
        <v>85</v>
      </c>
      <c r="D16">
        <v>60</v>
      </c>
      <c r="E16">
        <v>16.7</v>
      </c>
      <c r="F16" s="40">
        <f t="shared" si="0"/>
        <v>1</v>
      </c>
      <c r="G16" s="40" t="str">
        <f t="shared" si="1"/>
        <v>d01s1(1)85</v>
      </c>
      <c r="H16" s="40">
        <f t="shared" si="2"/>
        <v>36.82</v>
      </c>
      <c r="I16" s="40" t="str">
        <f>IF($G16="","",VLOOKUP($G16,设置!B:D,3,FALSE))</f>
        <v>D001套装1(1)-85</v>
      </c>
      <c r="J16" s="40" t="str">
        <f>IF($G16="","",VLOOKUP($G16,设置!B:D,2,FALSE))</f>
        <v>D001USF-taozhuang1(1)-85</v>
      </c>
    </row>
    <row r="17" spans="1:10">
      <c r="A17">
        <v>15</v>
      </c>
      <c r="B17" t="s">
        <v>487</v>
      </c>
      <c r="C17">
        <v>70</v>
      </c>
      <c r="D17">
        <v>100</v>
      </c>
      <c r="E17">
        <v>17.9</v>
      </c>
      <c r="F17" s="40">
        <f t="shared" si="0"/>
        <v>1</v>
      </c>
      <c r="G17" s="40" t="str">
        <f t="shared" si="1"/>
        <v>d01s1(1)70</v>
      </c>
      <c r="H17" s="40">
        <f t="shared" si="2"/>
        <v>39.46</v>
      </c>
      <c r="I17" s="40" t="str">
        <f>IF($G17="","",VLOOKUP($G17,设置!B:D,3,FALSE))</f>
        <v>D001套装1(1)-70</v>
      </c>
      <c r="J17" s="40" t="str">
        <f>IF($G17="","",VLOOKUP($G17,设置!B:D,2,FALSE))</f>
        <v>D001USF-taozhuang1(1)-70</v>
      </c>
    </row>
    <row r="18" spans="1:16">
      <c r="A18">
        <v>16</v>
      </c>
      <c r="B18" t="s">
        <v>487</v>
      </c>
      <c r="C18">
        <v>70</v>
      </c>
      <c r="D18">
        <v>100</v>
      </c>
      <c r="E18">
        <v>17.9</v>
      </c>
      <c r="F18" s="40">
        <f t="shared" si="0"/>
        <v>1</v>
      </c>
      <c r="G18" s="40" t="str">
        <f t="shared" si="1"/>
        <v>d01s1(1)70</v>
      </c>
      <c r="H18" s="40">
        <f t="shared" si="2"/>
        <v>39.46</v>
      </c>
      <c r="I18" s="40" t="str">
        <f>IF($G18="","",VLOOKUP($G18,设置!B:D,3,FALSE))</f>
        <v>D001套装1(1)-70</v>
      </c>
      <c r="J18" s="40" t="str">
        <f>IF($G18="","",VLOOKUP($G18,设置!B:D,2,FALSE))</f>
        <v>D001USF-taozhuang1(1)-70</v>
      </c>
      <c r="L18" s="49" t="s">
        <v>551</v>
      </c>
      <c r="M18" s="49"/>
      <c r="N18" s="49"/>
      <c r="O18" s="49"/>
      <c r="P18" s="49"/>
    </row>
    <row r="19" hidden="1" spans="1:16">
      <c r="A19" s="46">
        <v>17</v>
      </c>
      <c r="B19" s="46" t="s">
        <v>487</v>
      </c>
      <c r="C19" s="46">
        <v>85</v>
      </c>
      <c r="D19" s="46">
        <v>54</v>
      </c>
      <c r="E19" s="46">
        <v>15.1</v>
      </c>
      <c r="F19" s="40">
        <f t="shared" si="0"/>
        <v>1</v>
      </c>
      <c r="G19" s="40" t="str">
        <f t="shared" si="1"/>
        <v>d01s1(1)85</v>
      </c>
      <c r="H19" s="40">
        <f t="shared" si="2"/>
        <v>33.29</v>
      </c>
      <c r="I19" s="40" t="str">
        <f>IF($G19="","",VLOOKUP($G19,设置!B:D,3,FALSE))</f>
        <v>D001套装1(1)-85</v>
      </c>
      <c r="J19" s="40" t="str">
        <f>IF($G19="","",VLOOKUP($G19,设置!B:D,2,FALSE))</f>
        <v>D001USF-taozhuang1(1)-85</v>
      </c>
      <c r="L19" s="49"/>
      <c r="M19" s="49"/>
      <c r="N19" s="49"/>
      <c r="O19" s="49"/>
      <c r="P19" s="49"/>
    </row>
    <row r="20" spans="1:16">
      <c r="A20">
        <v>18</v>
      </c>
      <c r="B20" t="s">
        <v>487</v>
      </c>
      <c r="C20">
        <v>65</v>
      </c>
      <c r="D20">
        <v>100</v>
      </c>
      <c r="E20">
        <v>16.15</v>
      </c>
      <c r="F20" s="40">
        <f t="shared" si="0"/>
        <v>1</v>
      </c>
      <c r="G20" s="40" t="str">
        <f t="shared" si="1"/>
        <v>d01s1(1)65</v>
      </c>
      <c r="H20" s="40">
        <f t="shared" si="2"/>
        <v>35.6</v>
      </c>
      <c r="I20" s="40" t="str">
        <f>IF($G20="","",VLOOKUP($G20,设置!B:D,3,FALSE))</f>
        <v>D001套装1(1)-65</v>
      </c>
      <c r="J20" s="40" t="str">
        <f>IF($G20="","",VLOOKUP($G20,设置!B:D,2,FALSE))</f>
        <v>D001USF-taozhuang1(1)-65</v>
      </c>
      <c r="L20" s="49"/>
      <c r="M20" s="49"/>
      <c r="N20" s="49"/>
      <c r="O20" s="49"/>
      <c r="P20" s="49"/>
    </row>
    <row r="21" hidden="1" spans="1:16">
      <c r="A21" s="46">
        <v>19</v>
      </c>
      <c r="B21" s="46" t="s">
        <v>487</v>
      </c>
      <c r="C21" s="46">
        <v>65</v>
      </c>
      <c r="D21" s="46">
        <v>100</v>
      </c>
      <c r="E21" s="46">
        <v>16.15</v>
      </c>
      <c r="F21" s="40">
        <f t="shared" si="0"/>
        <v>1</v>
      </c>
      <c r="G21" s="40" t="str">
        <f t="shared" si="1"/>
        <v>d01s1(1)65</v>
      </c>
      <c r="H21" s="40">
        <f t="shared" si="2"/>
        <v>35.6</v>
      </c>
      <c r="I21" s="40" t="str">
        <f>IF($G21="","",VLOOKUP($G21,设置!B:D,3,FALSE))</f>
        <v>D001套装1(1)-65</v>
      </c>
      <c r="J21" s="40" t="str">
        <f>IF($G21="","",VLOOKUP($G21,设置!B:D,2,FALSE))</f>
        <v>D001USF-taozhuang1(1)-65</v>
      </c>
      <c r="L21" s="49"/>
      <c r="M21" s="49"/>
      <c r="N21" s="49"/>
      <c r="O21" s="49"/>
      <c r="P21" s="49"/>
    </row>
    <row r="22" spans="1:16">
      <c r="A22">
        <v>20</v>
      </c>
      <c r="B22" t="s">
        <v>487</v>
      </c>
      <c r="C22">
        <v>80</v>
      </c>
      <c r="D22">
        <v>90</v>
      </c>
      <c r="E22">
        <v>20.9</v>
      </c>
      <c r="F22" s="40">
        <f t="shared" si="0"/>
        <v>1</v>
      </c>
      <c r="G22" s="40" t="str">
        <f t="shared" si="1"/>
        <v>d01s1(1)80</v>
      </c>
      <c r="H22" s="40">
        <f t="shared" si="2"/>
        <v>46.08</v>
      </c>
      <c r="I22" s="40" t="str">
        <f>IF($G22="","",VLOOKUP($G22,设置!B:D,3,FALSE))</f>
        <v>D001套装1(1)-80</v>
      </c>
      <c r="J22" s="40" t="str">
        <f>IF($G22="","",VLOOKUP($G22,设置!B:D,2,FALSE))</f>
        <v>D001USF-taozhuang1(1)-80</v>
      </c>
      <c r="L22" s="49"/>
      <c r="M22" s="49"/>
      <c r="N22" s="49"/>
      <c r="O22" s="49"/>
      <c r="P22" s="49"/>
    </row>
    <row r="23" spans="1:16">
      <c r="A23">
        <v>21</v>
      </c>
      <c r="B23" t="s">
        <v>504</v>
      </c>
      <c r="C23">
        <v>80</v>
      </c>
      <c r="D23">
        <v>60</v>
      </c>
      <c r="E23">
        <v>19.45</v>
      </c>
      <c r="F23" s="40">
        <f t="shared" si="0"/>
        <v>1</v>
      </c>
      <c r="G23" s="40" t="str">
        <f t="shared" si="1"/>
        <v>d01s2480</v>
      </c>
      <c r="H23" s="40">
        <f t="shared" si="2"/>
        <v>42.88</v>
      </c>
      <c r="I23" s="40" t="str">
        <f>IF($G23="","",VLOOKUP($G23,设置!B:D,3,FALSE))</f>
        <v>D001套装24-80</v>
      </c>
      <c r="J23" s="40" t="str">
        <f>IF($G23="","",VLOOKUP($G23,设置!B:D,2,FALSE))</f>
        <v>D001USF-taozhuang24-80</v>
      </c>
      <c r="L23" s="49"/>
      <c r="M23" s="49"/>
      <c r="N23" s="49"/>
      <c r="O23" s="49"/>
      <c r="P23" s="49"/>
    </row>
    <row r="24" hidden="1" spans="1:16">
      <c r="A24" s="46">
        <v>22</v>
      </c>
      <c r="B24" s="46" t="s">
        <v>487</v>
      </c>
      <c r="C24" s="46">
        <v>70</v>
      </c>
      <c r="D24" s="46">
        <v>90</v>
      </c>
      <c r="E24" s="46">
        <v>16.7</v>
      </c>
      <c r="F24" s="40">
        <f t="shared" si="0"/>
        <v>1</v>
      </c>
      <c r="G24" s="40" t="str">
        <f t="shared" si="1"/>
        <v>d01s1(1)70</v>
      </c>
      <c r="H24" s="40">
        <f t="shared" si="2"/>
        <v>36.82</v>
      </c>
      <c r="I24" s="40" t="str">
        <f>IF($G24="","",VLOOKUP($G24,设置!B:D,3,FALSE))</f>
        <v>D001套装1(1)-70</v>
      </c>
      <c r="J24" s="40" t="str">
        <f>IF($G24="","",VLOOKUP($G24,设置!B:D,2,FALSE))</f>
        <v>D001USF-taozhuang1(1)-70</v>
      </c>
      <c r="L24" s="49"/>
      <c r="M24" s="49"/>
      <c r="N24" s="49"/>
      <c r="O24" s="49"/>
      <c r="P24" s="49"/>
    </row>
    <row r="25" hidden="1" spans="1:10">
      <c r="A25" s="46">
        <v>23</v>
      </c>
      <c r="B25" s="46" t="s">
        <v>487</v>
      </c>
      <c r="C25" s="46">
        <v>70</v>
      </c>
      <c r="D25" s="46">
        <v>100</v>
      </c>
      <c r="E25" s="46">
        <v>17.85</v>
      </c>
      <c r="F25" s="40">
        <f t="shared" si="0"/>
        <v>1</v>
      </c>
      <c r="G25" s="40" t="str">
        <f t="shared" si="1"/>
        <v>d01s1(1)70</v>
      </c>
      <c r="H25" s="40">
        <f t="shared" si="2"/>
        <v>39.35</v>
      </c>
      <c r="I25" s="40" t="str">
        <f>IF($G25="","",VLOOKUP($G25,设置!B:D,3,FALSE))</f>
        <v>D001套装1(1)-70</v>
      </c>
      <c r="J25" s="40" t="str">
        <f>IF($G25="","",VLOOKUP($G25,设置!B:D,2,FALSE))</f>
        <v>D001USF-taozhuang1(1)-70</v>
      </c>
    </row>
    <row r="26" spans="1:10">
      <c r="A26">
        <v>24</v>
      </c>
      <c r="B26" t="s">
        <v>504</v>
      </c>
      <c r="C26">
        <v>80</v>
      </c>
      <c r="D26">
        <v>51</v>
      </c>
      <c r="E26">
        <v>19.15</v>
      </c>
      <c r="F26" s="40">
        <f t="shared" si="0"/>
        <v>1</v>
      </c>
      <c r="G26" s="40" t="str">
        <f t="shared" si="1"/>
        <v>d01s2480</v>
      </c>
      <c r="H26" s="40">
        <f t="shared" si="2"/>
        <v>42.22</v>
      </c>
      <c r="I26" s="40" t="str">
        <f>IF($G26="","",VLOOKUP($G26,设置!B:D,3,FALSE))</f>
        <v>D001套装24-80</v>
      </c>
      <c r="J26" s="40" t="str">
        <f>IF($G26="","",VLOOKUP($G26,设置!B:D,2,FALSE))</f>
        <v>D001USF-taozhuang24-80</v>
      </c>
    </row>
    <row r="27" spans="1:10">
      <c r="A27">
        <v>24</v>
      </c>
      <c r="B27" t="s">
        <v>487</v>
      </c>
      <c r="C27">
        <v>75</v>
      </c>
      <c r="D27">
        <v>13</v>
      </c>
      <c r="E27">
        <v>19.15</v>
      </c>
      <c r="F27" s="40">
        <f t="shared" si="0"/>
        <v>1</v>
      </c>
      <c r="G27" s="40" t="str">
        <f t="shared" si="1"/>
        <v>d01s1(1)75</v>
      </c>
      <c r="H27" s="40">
        <f t="shared" si="2"/>
        <v>42.22</v>
      </c>
      <c r="I27" s="40" t="str">
        <f>IF($G27="","",VLOOKUP($G27,设置!B:D,3,FALSE))</f>
        <v>D001套装1(1)-75</v>
      </c>
      <c r="J27" s="40" t="str">
        <f>IF($G27="","",VLOOKUP($G27,设置!B:D,2,FALSE))</f>
        <v>D001USF-taozhuang1(1)-75</v>
      </c>
    </row>
    <row r="28" s="47" customFormat="1" hidden="1" spans="1:10">
      <c r="A28" s="47">
        <v>25</v>
      </c>
      <c r="B28" s="47" t="s">
        <v>504</v>
      </c>
      <c r="C28" s="47">
        <v>80</v>
      </c>
      <c r="D28" s="47">
        <v>60</v>
      </c>
      <c r="E28" s="47">
        <v>19.5</v>
      </c>
      <c r="F28" s="47">
        <f t="shared" si="0"/>
        <v>1</v>
      </c>
      <c r="G28" s="47" t="str">
        <f t="shared" si="1"/>
        <v>d01s2480</v>
      </c>
      <c r="H28" s="47">
        <f t="shared" si="2"/>
        <v>42.99</v>
      </c>
      <c r="I28" s="47" t="str">
        <f>IF($G28="","",VLOOKUP($G28,设置!B:D,3,FALSE))</f>
        <v>D001套装24-80</v>
      </c>
      <c r="J28" s="47" t="str">
        <f>IF($G28="","",VLOOKUP($G28,设置!B:D,2,FALSE))</f>
        <v>D001USF-taozhuang24-80</v>
      </c>
    </row>
    <row r="29" s="47" customFormat="1" hidden="1" spans="1:10">
      <c r="A29" s="47">
        <v>26</v>
      </c>
      <c r="B29" s="47" t="s">
        <v>504</v>
      </c>
      <c r="C29" s="47">
        <v>80</v>
      </c>
      <c r="D29" s="47">
        <v>60</v>
      </c>
      <c r="E29" s="47">
        <v>19.5</v>
      </c>
      <c r="F29" s="47">
        <f t="shared" si="0"/>
        <v>1</v>
      </c>
      <c r="G29" s="47" t="str">
        <f t="shared" si="1"/>
        <v>d01s2480</v>
      </c>
      <c r="H29" s="47">
        <f t="shared" si="2"/>
        <v>42.99</v>
      </c>
      <c r="I29" s="47" t="str">
        <f>IF($G29="","",VLOOKUP($G29,设置!B:D,3,FALSE))</f>
        <v>D001套装24-80</v>
      </c>
      <c r="J29" s="47" t="str">
        <f>IF($G29="","",VLOOKUP($G29,设置!B:D,2,FALSE))</f>
        <v>D001USF-taozhuang24-80</v>
      </c>
    </row>
    <row r="30" spans="1:10">
      <c r="A30">
        <v>27</v>
      </c>
      <c r="B30" t="s">
        <v>504</v>
      </c>
      <c r="C30">
        <v>70</v>
      </c>
      <c r="D30">
        <v>85</v>
      </c>
      <c r="E30">
        <v>21.6</v>
      </c>
      <c r="F30" s="40">
        <f t="shared" si="0"/>
        <v>1</v>
      </c>
      <c r="G30" s="40" t="str">
        <f t="shared" si="1"/>
        <v>d01s2470</v>
      </c>
      <c r="H30" s="40">
        <f t="shared" si="2"/>
        <v>47.62</v>
      </c>
      <c r="I30" s="40" t="str">
        <f>IF($G30="","",VLOOKUP($G30,设置!B:D,3,FALSE))</f>
        <v>D001套装24-70(New)</v>
      </c>
      <c r="J30" s="40" t="str">
        <f>IF($G30="","",VLOOKUP($G30,设置!B:D,2,FALSE))</f>
        <v>D001usf-taozhuang24-70</v>
      </c>
    </row>
    <row r="31" spans="1:10">
      <c r="A31">
        <v>28</v>
      </c>
      <c r="B31" t="s">
        <v>504</v>
      </c>
      <c r="C31">
        <v>70</v>
      </c>
      <c r="D31">
        <v>85</v>
      </c>
      <c r="E31">
        <v>21.6</v>
      </c>
      <c r="F31" s="40">
        <f t="shared" si="0"/>
        <v>1</v>
      </c>
      <c r="G31" s="40" t="str">
        <f t="shared" si="1"/>
        <v>d01s2470</v>
      </c>
      <c r="H31" s="40">
        <f t="shared" si="2"/>
        <v>47.62</v>
      </c>
      <c r="I31" s="40" t="str">
        <f>IF($G31="","",VLOOKUP($G31,设置!B:D,3,FALSE))</f>
        <v>D001套装24-70(New)</v>
      </c>
      <c r="J31" s="40" t="str">
        <f>IF($G31="","",VLOOKUP($G31,设置!B:D,2,FALSE))</f>
        <v>D001usf-taozhuang24-70</v>
      </c>
    </row>
    <row r="32" spans="1:10">
      <c r="A32">
        <v>29</v>
      </c>
      <c r="B32" t="s">
        <v>504</v>
      </c>
      <c r="C32">
        <v>70</v>
      </c>
      <c r="D32">
        <v>85</v>
      </c>
      <c r="E32">
        <v>21.6</v>
      </c>
      <c r="F32" s="40">
        <f t="shared" si="0"/>
        <v>1</v>
      </c>
      <c r="G32" s="40" t="str">
        <f t="shared" si="1"/>
        <v>d01s2470</v>
      </c>
      <c r="H32" s="40">
        <f t="shared" si="2"/>
        <v>47.62</v>
      </c>
      <c r="I32" s="40" t="str">
        <f>IF($G32="","",VLOOKUP($G32,设置!B:D,3,FALSE))</f>
        <v>D001套装24-70(New)</v>
      </c>
      <c r="J32" s="40" t="str">
        <f>IF($G32="","",VLOOKUP($G32,设置!B:D,2,FALSE))</f>
        <v>D001usf-taozhuang24-70</v>
      </c>
    </row>
    <row r="33" s="47" customFormat="1" hidden="1" spans="1:10">
      <c r="A33" s="47">
        <v>30</v>
      </c>
      <c r="B33" s="47" t="s">
        <v>504</v>
      </c>
      <c r="C33" s="47">
        <v>70</v>
      </c>
      <c r="D33" s="47">
        <v>85</v>
      </c>
      <c r="E33" s="47">
        <v>21.6</v>
      </c>
      <c r="F33" s="47">
        <f t="shared" si="0"/>
        <v>1</v>
      </c>
      <c r="G33" s="47" t="str">
        <f t="shared" si="1"/>
        <v>d01s2470</v>
      </c>
      <c r="H33" s="47">
        <f t="shared" si="2"/>
        <v>47.62</v>
      </c>
      <c r="I33" s="47" t="str">
        <f>IF($G33="","",VLOOKUP($G33,设置!B:D,3,FALSE))</f>
        <v>D001套装24-70(New)</v>
      </c>
      <c r="J33" s="47" t="str">
        <f>IF($G33="","",VLOOKUP($G33,设置!B:D,2,FALSE))</f>
        <v>D001usf-taozhuang24-70</v>
      </c>
    </row>
    <row r="34" hidden="1" spans="1:10">
      <c r="A34" s="46">
        <v>31</v>
      </c>
      <c r="B34" s="46" t="s">
        <v>487</v>
      </c>
      <c r="C34" s="46">
        <v>80</v>
      </c>
      <c r="D34" s="46">
        <v>56</v>
      </c>
      <c r="E34" s="46">
        <v>17.9</v>
      </c>
      <c r="F34" s="40">
        <f t="shared" si="0"/>
        <v>1</v>
      </c>
      <c r="G34" s="40" t="str">
        <f t="shared" si="1"/>
        <v>d01s1(1)80</v>
      </c>
      <c r="H34" s="40">
        <f t="shared" si="2"/>
        <v>39.46</v>
      </c>
      <c r="I34" s="40" t="str">
        <f>IF($G34="","",VLOOKUP($G34,设置!B:D,3,FALSE))</f>
        <v>D001套装1(1)-80</v>
      </c>
      <c r="J34" s="40" t="str">
        <f>IF($G34="","",VLOOKUP($G34,设置!B:D,2,FALSE))</f>
        <v>D001USF-taozhuang1(1)-80</v>
      </c>
    </row>
    <row r="35" spans="1:10">
      <c r="A35">
        <v>31</v>
      </c>
      <c r="B35" t="s">
        <v>504</v>
      </c>
      <c r="C35">
        <v>70</v>
      </c>
      <c r="D35">
        <v>20</v>
      </c>
      <c r="F35" s="40">
        <f t="shared" si="0"/>
        <v>1</v>
      </c>
      <c r="G35" s="40" t="str">
        <f t="shared" si="1"/>
        <v>d01s2470</v>
      </c>
      <c r="H35" s="40" t="str">
        <f t="shared" si="2"/>
        <v/>
      </c>
      <c r="I35" s="40" t="str">
        <f>IF($G35="","",VLOOKUP($G35,设置!B:D,3,FALSE))</f>
        <v>D001套装24-70(New)</v>
      </c>
      <c r="J35" s="40" t="str">
        <f>IF($G35="","",VLOOKUP($G35,设置!B:D,2,FALSE))</f>
        <v>D001usf-taozhuang24-70</v>
      </c>
    </row>
    <row r="36" s="47" customFormat="1" hidden="1" spans="1:10">
      <c r="A36" s="47">
        <v>32</v>
      </c>
      <c r="B36" s="47" t="s">
        <v>504</v>
      </c>
      <c r="C36" s="47">
        <v>70</v>
      </c>
      <c r="D36" s="47">
        <v>85</v>
      </c>
      <c r="E36" s="47">
        <v>21.7</v>
      </c>
      <c r="F36" s="47">
        <f t="shared" si="0"/>
        <v>1</v>
      </c>
      <c r="G36" s="47" t="str">
        <f t="shared" si="1"/>
        <v>d01s2470</v>
      </c>
      <c r="H36" s="47">
        <f t="shared" si="2"/>
        <v>47.84</v>
      </c>
      <c r="I36" s="47" t="str">
        <f>IF($G36="","",VLOOKUP($G36,设置!B:D,3,FALSE))</f>
        <v>D001套装24-70(New)</v>
      </c>
      <c r="J36" s="47" t="str">
        <f>IF($G36="","",VLOOKUP($G36,设置!B:D,2,FALSE))</f>
        <v>D001usf-taozhuang24-70</v>
      </c>
    </row>
    <row r="37" spans="1:10">
      <c r="A37">
        <v>33</v>
      </c>
      <c r="B37" t="s">
        <v>504</v>
      </c>
      <c r="C37">
        <v>75</v>
      </c>
      <c r="D37">
        <v>70</v>
      </c>
      <c r="E37">
        <v>20.5</v>
      </c>
      <c r="F37" s="40">
        <f t="shared" si="0"/>
        <v>1</v>
      </c>
      <c r="G37" s="40" t="str">
        <f t="shared" si="1"/>
        <v>d01s2475</v>
      </c>
      <c r="H37" s="40">
        <f t="shared" si="2"/>
        <v>45.19</v>
      </c>
      <c r="I37" s="40" t="str">
        <f>IF($G37="","",VLOOKUP($G37,设置!B:D,3,FALSE))</f>
        <v>D001套装24-75</v>
      </c>
      <c r="J37" s="40" t="str">
        <f>IF($G37="","",VLOOKUP($G37,设置!B:D,2,FALSE))</f>
        <v>D001USF-taozhuang24-75</v>
      </c>
    </row>
    <row r="38" s="47" customFormat="1" hidden="1" spans="1:10">
      <c r="A38" s="47">
        <v>34</v>
      </c>
      <c r="B38" s="47" t="s">
        <v>504</v>
      </c>
      <c r="C38" s="47">
        <v>70</v>
      </c>
      <c r="D38" s="47">
        <v>85</v>
      </c>
      <c r="E38" s="47">
        <v>21.4</v>
      </c>
      <c r="F38" s="47">
        <f t="shared" si="0"/>
        <v>1</v>
      </c>
      <c r="G38" s="47" t="str">
        <f t="shared" si="1"/>
        <v>d01s2470</v>
      </c>
      <c r="H38" s="47">
        <f t="shared" si="2"/>
        <v>47.18</v>
      </c>
      <c r="I38" s="47" t="str">
        <f>IF($G38="","",VLOOKUP($G38,设置!B:D,3,FALSE))</f>
        <v>D001套装24-70(New)</v>
      </c>
      <c r="J38" s="47" t="str">
        <f>IF($G38="","",VLOOKUP($G38,设置!B:D,2,FALSE))</f>
        <v>D001usf-taozhuang24-70</v>
      </c>
    </row>
    <row r="39" s="47" customFormat="1" hidden="1" spans="1:10">
      <c r="A39" s="47">
        <v>35</v>
      </c>
      <c r="B39" s="47" t="s">
        <v>504</v>
      </c>
      <c r="C39" s="47">
        <v>70</v>
      </c>
      <c r="D39" s="47">
        <v>85</v>
      </c>
      <c r="E39" s="47">
        <v>21.4</v>
      </c>
      <c r="F39" s="47">
        <f t="shared" si="0"/>
        <v>1</v>
      </c>
      <c r="G39" s="47" t="str">
        <f t="shared" si="1"/>
        <v>d01s2470</v>
      </c>
      <c r="H39" s="47">
        <f t="shared" si="2"/>
        <v>47.18</v>
      </c>
      <c r="I39" s="47" t="str">
        <f>IF($G39="","",VLOOKUP($G39,设置!B:D,3,FALSE))</f>
        <v>D001套装24-70(New)</v>
      </c>
      <c r="J39" s="47" t="str">
        <f>IF($G39="","",VLOOKUP($G39,设置!B:D,2,FALSE))</f>
        <v>D001usf-taozhuang24-70</v>
      </c>
    </row>
    <row r="40" spans="1:10">
      <c r="A40">
        <v>36</v>
      </c>
      <c r="B40" t="s">
        <v>504</v>
      </c>
      <c r="C40">
        <v>75</v>
      </c>
      <c r="D40">
        <v>70</v>
      </c>
      <c r="E40">
        <v>20.5</v>
      </c>
      <c r="F40" s="40">
        <f t="shared" si="0"/>
        <v>1</v>
      </c>
      <c r="G40" s="40" t="str">
        <f t="shared" si="1"/>
        <v>d01s2475</v>
      </c>
      <c r="H40" s="40">
        <f t="shared" si="2"/>
        <v>45.19</v>
      </c>
      <c r="I40" s="40" t="str">
        <f>IF($G40="","",VLOOKUP($G40,设置!B:D,3,FALSE))</f>
        <v>D001套装24-75</v>
      </c>
      <c r="J40" s="40" t="str">
        <f>IF($G40="","",VLOOKUP($G40,设置!B:D,2,FALSE))</f>
        <v>D001USF-taozhuang24-75</v>
      </c>
    </row>
    <row r="41" spans="1:10">
      <c r="A41">
        <v>37</v>
      </c>
      <c r="B41" t="s">
        <v>504</v>
      </c>
      <c r="C41">
        <v>75</v>
      </c>
      <c r="D41">
        <v>70</v>
      </c>
      <c r="E41">
        <v>20.5</v>
      </c>
      <c r="F41" s="40">
        <f t="shared" si="0"/>
        <v>1</v>
      </c>
      <c r="G41" s="40" t="str">
        <f t="shared" si="1"/>
        <v>d01s2475</v>
      </c>
      <c r="H41" s="40">
        <f t="shared" si="2"/>
        <v>45.19</v>
      </c>
      <c r="I41" s="40" t="str">
        <f>IF($G41="","",VLOOKUP($G41,设置!B:D,3,FALSE))</f>
        <v>D001套装24-75</v>
      </c>
      <c r="J41" s="40" t="str">
        <f>IF($G41="","",VLOOKUP($G41,设置!B:D,2,FALSE))</f>
        <v>D001USF-taozhuang24-75</v>
      </c>
    </row>
    <row r="42" s="46" customFormat="1" hidden="1" spans="1:10">
      <c r="A42" s="46">
        <v>38</v>
      </c>
      <c r="B42" s="46" t="s">
        <v>504</v>
      </c>
      <c r="C42" s="46">
        <v>75</v>
      </c>
      <c r="D42" s="46">
        <v>70</v>
      </c>
      <c r="E42" s="46">
        <v>20.5</v>
      </c>
      <c r="F42" s="46">
        <f t="shared" si="0"/>
        <v>1</v>
      </c>
      <c r="G42" s="46" t="str">
        <f t="shared" si="1"/>
        <v>d01s2475</v>
      </c>
      <c r="H42" s="46">
        <f t="shared" si="2"/>
        <v>45.19</v>
      </c>
      <c r="I42" s="46" t="str">
        <f>IF($G42="","",VLOOKUP($G42,设置!B:D,3,FALSE))</f>
        <v>D001套装24-75</v>
      </c>
      <c r="J42" s="46" t="str">
        <f>IF($G42="","",VLOOKUP($G42,设置!B:D,2,FALSE))</f>
        <v>D001USF-taozhuang24-75</v>
      </c>
    </row>
    <row r="43" s="46" customFormat="1" hidden="1" spans="1:10">
      <c r="A43" s="46">
        <v>39</v>
      </c>
      <c r="B43" s="46" t="s">
        <v>504</v>
      </c>
      <c r="C43" s="46">
        <v>75</v>
      </c>
      <c r="D43" s="46">
        <v>75</v>
      </c>
      <c r="E43" s="46">
        <v>21.7</v>
      </c>
      <c r="F43" s="46">
        <f t="shared" si="0"/>
        <v>1</v>
      </c>
      <c r="G43" s="46" t="str">
        <f t="shared" si="1"/>
        <v>d01s2475</v>
      </c>
      <c r="H43" s="46">
        <f t="shared" si="2"/>
        <v>47.84</v>
      </c>
      <c r="I43" s="46" t="str">
        <f>IF($G43="","",VLOOKUP($G43,设置!B:D,3,FALSE))</f>
        <v>D001套装24-75</v>
      </c>
      <c r="J43" s="46" t="str">
        <f>IF($G43="","",VLOOKUP($G43,设置!B:D,2,FALSE))</f>
        <v>D001USF-taozhuang24-75</v>
      </c>
    </row>
    <row r="44" s="47" customFormat="1" hidden="1" spans="1:10">
      <c r="A44" s="47">
        <v>40</v>
      </c>
      <c r="B44" s="47" t="s">
        <v>504</v>
      </c>
      <c r="C44" s="47">
        <v>70</v>
      </c>
      <c r="D44" s="47">
        <v>75</v>
      </c>
      <c r="E44" s="47">
        <v>21.9</v>
      </c>
      <c r="F44" s="47">
        <f t="shared" si="0"/>
        <v>1</v>
      </c>
      <c r="G44" s="47" t="str">
        <f t="shared" si="1"/>
        <v>d01s2470</v>
      </c>
      <c r="H44" s="47">
        <f t="shared" si="2"/>
        <v>48.28</v>
      </c>
      <c r="I44" s="47" t="str">
        <f>IF($G44="","",VLOOKUP($G44,设置!B:D,3,FALSE))</f>
        <v>D001套装24-70(New)</v>
      </c>
      <c r="J44" s="47" t="str">
        <f>IF($G44="","",VLOOKUP($G44,设置!B:D,2,FALSE))</f>
        <v>D001usf-taozhuang24-70</v>
      </c>
    </row>
    <row r="45" s="47" customFormat="1" hidden="1" spans="1:10">
      <c r="A45" s="47">
        <v>40</v>
      </c>
      <c r="B45" s="47" t="s">
        <v>504</v>
      </c>
      <c r="C45" s="47">
        <v>75</v>
      </c>
      <c r="D45" s="47">
        <v>10</v>
      </c>
      <c r="F45" s="47">
        <f t="shared" si="0"/>
        <v>1</v>
      </c>
      <c r="G45" s="47" t="str">
        <f t="shared" si="1"/>
        <v>d01s2475</v>
      </c>
      <c r="H45" s="47" t="str">
        <f t="shared" si="2"/>
        <v/>
      </c>
      <c r="I45" s="47" t="str">
        <f>IF($G45="","",VLOOKUP($G45,设置!B:D,3,FALSE))</f>
        <v>D001套装24-75</v>
      </c>
      <c r="J45" s="47" t="str">
        <f>IF($G45="","",VLOOKUP($G45,设置!B:D,2,FALSE))</f>
        <v>D001USF-taozhuang24-75</v>
      </c>
    </row>
    <row r="46" s="47" customFormat="1" hidden="1" spans="1:10">
      <c r="A46" s="47">
        <v>41</v>
      </c>
      <c r="B46" s="47" t="s">
        <v>504</v>
      </c>
      <c r="C46" s="47">
        <v>75</v>
      </c>
      <c r="D46" s="47">
        <v>70</v>
      </c>
      <c r="E46" s="47">
        <v>20.5</v>
      </c>
      <c r="F46" s="47">
        <f t="shared" si="0"/>
        <v>1</v>
      </c>
      <c r="G46" s="47" t="str">
        <f t="shared" si="1"/>
        <v>d01s2475</v>
      </c>
      <c r="H46" s="47">
        <f t="shared" si="2"/>
        <v>45.19</v>
      </c>
      <c r="I46" s="47" t="str">
        <f>IF($G46="","",VLOOKUP($G46,设置!B:D,3,FALSE))</f>
        <v>D001套装24-75</v>
      </c>
      <c r="J46" s="47" t="str">
        <f>IF($G46="","",VLOOKUP($G46,设置!B:D,2,FALSE))</f>
        <v>D001USF-taozhuang24-75</v>
      </c>
    </row>
    <row r="47" s="47" customFormat="1" hidden="1" spans="1:10">
      <c r="A47" s="47">
        <v>42</v>
      </c>
      <c r="B47" s="47" t="s">
        <v>504</v>
      </c>
      <c r="C47" s="47">
        <v>85</v>
      </c>
      <c r="D47" s="47">
        <v>34</v>
      </c>
      <c r="E47" s="47">
        <v>20.8</v>
      </c>
      <c r="F47" s="47">
        <f t="shared" si="0"/>
        <v>1</v>
      </c>
      <c r="G47" s="47" t="str">
        <f t="shared" si="1"/>
        <v>d01s2485</v>
      </c>
      <c r="H47" s="47">
        <f t="shared" si="2"/>
        <v>45.86</v>
      </c>
      <c r="I47" s="47" t="str">
        <f>IF($G47="","",VLOOKUP($G47,设置!B:D,3,FALSE))</f>
        <v>D001套装24-85</v>
      </c>
      <c r="J47" s="47" t="str">
        <f>IF($G47="","",VLOOKUP($G47,设置!B:D,2,FALSE))</f>
        <v>D001usf-taozhuang24-85</v>
      </c>
    </row>
    <row r="48" s="47" customFormat="1" hidden="1" spans="1:10">
      <c r="A48" s="47">
        <v>42</v>
      </c>
      <c r="B48" s="47" t="s">
        <v>504</v>
      </c>
      <c r="C48" s="47">
        <v>75</v>
      </c>
      <c r="D48" s="47">
        <v>29</v>
      </c>
      <c r="F48" s="47">
        <f t="shared" si="0"/>
        <v>1</v>
      </c>
      <c r="G48" s="47" t="str">
        <f t="shared" si="1"/>
        <v>d01s2475</v>
      </c>
      <c r="H48" s="47" t="str">
        <f t="shared" si="2"/>
        <v/>
      </c>
      <c r="I48" s="47" t="str">
        <f>IF($G48="","",VLOOKUP($G48,设置!B:D,3,FALSE))</f>
        <v>D001套装24-75</v>
      </c>
      <c r="J48" s="47" t="str">
        <f>IF($G48="","",VLOOKUP($G48,设置!B:D,2,FALSE))</f>
        <v>D001USF-taozhuang24-75</v>
      </c>
    </row>
    <row r="49" s="47" customFormat="1" hidden="1" spans="1:10">
      <c r="A49" s="47">
        <v>43</v>
      </c>
      <c r="B49" s="47" t="s">
        <v>504</v>
      </c>
      <c r="C49" s="47">
        <v>85</v>
      </c>
      <c r="D49" s="47">
        <v>57</v>
      </c>
      <c r="E49" s="47">
        <v>21.85</v>
      </c>
      <c r="F49" s="47">
        <f t="shared" si="0"/>
        <v>1</v>
      </c>
      <c r="G49" s="47" t="str">
        <f t="shared" si="1"/>
        <v>d01s2485</v>
      </c>
      <c r="H49" s="47">
        <f t="shared" si="2"/>
        <v>48.17</v>
      </c>
      <c r="I49" s="47" t="str">
        <f>IF($G49="","",VLOOKUP($G49,设置!B:D,3,FALSE))</f>
        <v>D001套装24-85</v>
      </c>
      <c r="J49" s="47" t="str">
        <f>IF($G49="","",VLOOKUP($G49,设置!B:D,2,FALSE))</f>
        <v>D001usf-taozhuang24-85</v>
      </c>
    </row>
    <row r="50" spans="1:10">
      <c r="A50">
        <v>44</v>
      </c>
      <c r="B50" t="s">
        <v>553</v>
      </c>
      <c r="C50">
        <v>85</v>
      </c>
      <c r="D50">
        <v>10</v>
      </c>
      <c r="E50">
        <v>20</v>
      </c>
      <c r="F50" s="40">
        <f t="shared" si="0"/>
        <v>1</v>
      </c>
      <c r="G50" s="40" t="str">
        <f t="shared" si="1"/>
        <v>d228zang85</v>
      </c>
      <c r="H50" s="40">
        <f t="shared" si="2"/>
        <v>44.09</v>
      </c>
      <c r="I50" s="40" t="str">
        <f>IF($G50="","",VLOOKUP($G50,设置!B:D,3,FALSE))</f>
        <v>D228藏蓝-85</v>
      </c>
      <c r="J50" s="40" t="str">
        <f>IF($G50="","",VLOOKUP($G50,设置!B:D,2,FALSE))</f>
        <v>D228USF-Navy-85</v>
      </c>
    </row>
    <row r="51" spans="1:10">
      <c r="A51">
        <v>44</v>
      </c>
      <c r="B51" t="s">
        <v>553</v>
      </c>
      <c r="C51">
        <v>80</v>
      </c>
      <c r="D51">
        <v>23</v>
      </c>
      <c r="F51" s="40">
        <f t="shared" si="0"/>
        <v>1</v>
      </c>
      <c r="G51" s="40" t="str">
        <f t="shared" si="1"/>
        <v>d228zang80</v>
      </c>
      <c r="H51" s="40" t="str">
        <f t="shared" si="2"/>
        <v/>
      </c>
      <c r="I51" s="40" t="str">
        <f>IF($G51="","",VLOOKUP($G51,设置!B:D,3,FALSE))</f>
        <v>D228藏蓝-80</v>
      </c>
      <c r="J51" s="40" t="str">
        <f>IF($G51="","",VLOOKUP($G51,设置!B:D,2,FALSE))</f>
        <v>D228USF-Navy-80</v>
      </c>
    </row>
    <row r="52" spans="1:10">
      <c r="A52">
        <v>44</v>
      </c>
      <c r="B52" t="s">
        <v>504</v>
      </c>
      <c r="C52">
        <v>65</v>
      </c>
      <c r="D52">
        <v>22</v>
      </c>
      <c r="F52" s="40">
        <f t="shared" si="0"/>
        <v>1</v>
      </c>
      <c r="G52" s="40" t="str">
        <f t="shared" si="1"/>
        <v>d01s2465</v>
      </c>
      <c r="H52" s="40" t="str">
        <f t="shared" si="2"/>
        <v/>
      </c>
      <c r="I52" s="40" t="str">
        <f>IF($G52="","",VLOOKUP($G52,设置!B:D,3,FALSE))</f>
        <v>D001套装24-65</v>
      </c>
      <c r="J52" s="40" t="str">
        <f>IF($G52="","",VLOOKUP($G52,设置!B:D,2,FALSE))</f>
        <v>D001USF-taozhuang24-65</v>
      </c>
    </row>
    <row r="53" spans="1:10">
      <c r="A53">
        <v>44</v>
      </c>
      <c r="B53" t="s">
        <v>504</v>
      </c>
      <c r="C53">
        <v>85</v>
      </c>
      <c r="D53">
        <v>22</v>
      </c>
      <c r="F53" s="40">
        <f t="shared" si="0"/>
        <v>1</v>
      </c>
      <c r="G53" s="40" t="str">
        <f t="shared" si="1"/>
        <v>d01s2485</v>
      </c>
      <c r="H53" s="40" t="str">
        <f t="shared" si="2"/>
        <v/>
      </c>
      <c r="I53" s="40" t="str">
        <f>IF($G53="","",VLOOKUP($G53,设置!B:D,3,FALSE))</f>
        <v>D001套装24-85</v>
      </c>
      <c r="J53" s="40" t="str">
        <f>IF($G53="","",VLOOKUP($G53,设置!B:D,2,FALSE))</f>
        <v>D001usf-taozhuang24-85</v>
      </c>
    </row>
    <row r="54" spans="1:10">
      <c r="A54">
        <v>45</v>
      </c>
      <c r="B54" t="s">
        <v>553</v>
      </c>
      <c r="C54">
        <v>70</v>
      </c>
      <c r="D54">
        <v>111</v>
      </c>
      <c r="E54">
        <v>20.75</v>
      </c>
      <c r="F54" s="40">
        <f t="shared" si="0"/>
        <v>1</v>
      </c>
      <c r="G54" s="40" t="str">
        <f t="shared" si="1"/>
        <v>d228zang70</v>
      </c>
      <c r="H54" s="40">
        <f t="shared" si="2"/>
        <v>45.75</v>
      </c>
      <c r="I54" s="40" t="str">
        <f>IF($G54="","",VLOOKUP($G54,设置!B:D,3,FALSE))</f>
        <v>D228藏蓝-70</v>
      </c>
      <c r="J54" s="40" t="str">
        <f>IF($G54="","",VLOOKUP($G54,设置!B:D,2,FALSE))</f>
        <v>D228USF-Navy-70</v>
      </c>
    </row>
    <row r="55" spans="1:10">
      <c r="A55">
        <v>46</v>
      </c>
      <c r="B55" t="s">
        <v>504</v>
      </c>
      <c r="C55">
        <v>85</v>
      </c>
      <c r="D55">
        <v>57</v>
      </c>
      <c r="E55">
        <v>21.85</v>
      </c>
      <c r="F55" s="40">
        <f t="shared" si="0"/>
        <v>1</v>
      </c>
      <c r="G55" s="40" t="str">
        <f t="shared" si="1"/>
        <v>d01s2485</v>
      </c>
      <c r="H55" s="40">
        <f t="shared" si="2"/>
        <v>48.17</v>
      </c>
      <c r="I55" s="40" t="str">
        <f>IF($G55="","",VLOOKUP($G55,设置!B:D,3,FALSE))</f>
        <v>D001套装24-85</v>
      </c>
      <c r="J55" s="40" t="str">
        <f>IF($G55="","",VLOOKUP($G55,设置!B:D,2,FALSE))</f>
        <v>D001usf-taozhuang24-85</v>
      </c>
    </row>
    <row r="56" spans="1:10">
      <c r="A56">
        <v>47</v>
      </c>
      <c r="B56" t="s">
        <v>504</v>
      </c>
      <c r="C56">
        <v>85</v>
      </c>
      <c r="D56">
        <v>57</v>
      </c>
      <c r="E56">
        <v>21.85</v>
      </c>
      <c r="F56" s="40">
        <f t="shared" si="0"/>
        <v>1</v>
      </c>
      <c r="G56" s="40" t="str">
        <f t="shared" si="1"/>
        <v>d01s2485</v>
      </c>
      <c r="H56" s="40">
        <f t="shared" si="2"/>
        <v>48.17</v>
      </c>
      <c r="I56" s="40" t="str">
        <f>IF($G56="","",VLOOKUP($G56,设置!B:D,3,FALSE))</f>
        <v>D001套装24-85</v>
      </c>
      <c r="J56" s="40" t="str">
        <f>IF($G56="","",VLOOKUP($G56,设置!B:D,2,FALSE))</f>
        <v>D001usf-taozhuang24-85</v>
      </c>
    </row>
    <row r="57" spans="1:10">
      <c r="A57">
        <v>48</v>
      </c>
      <c r="B57" t="s">
        <v>553</v>
      </c>
      <c r="C57">
        <v>65</v>
      </c>
      <c r="D57">
        <v>56</v>
      </c>
      <c r="E57">
        <v>21.1</v>
      </c>
      <c r="F57" s="40">
        <f t="shared" si="0"/>
        <v>1</v>
      </c>
      <c r="G57" s="40" t="str">
        <f t="shared" si="1"/>
        <v>d228zang65</v>
      </c>
      <c r="H57" s="40">
        <f t="shared" si="2"/>
        <v>46.52</v>
      </c>
      <c r="I57" s="40" t="str">
        <f>IF($G57="","",VLOOKUP($G57,设置!B:D,3,FALSE))</f>
        <v>D228藏蓝-65</v>
      </c>
      <c r="J57" s="40" t="str">
        <f>IF($G57="","",VLOOKUP($G57,设置!B:D,2,FALSE))</f>
        <v>D228USF-Navy-65</v>
      </c>
    </row>
    <row r="58" spans="1:10">
      <c r="A58">
        <v>48</v>
      </c>
      <c r="B58" t="s">
        <v>553</v>
      </c>
      <c r="C58">
        <v>85</v>
      </c>
      <c r="D58">
        <v>44</v>
      </c>
      <c r="F58" s="40">
        <f t="shared" si="0"/>
        <v>1</v>
      </c>
      <c r="G58" s="40" t="str">
        <f t="shared" si="1"/>
        <v>d228zang85</v>
      </c>
      <c r="H58" s="40" t="str">
        <f t="shared" si="2"/>
        <v/>
      </c>
      <c r="I58" s="40" t="str">
        <f>IF($G58="","",VLOOKUP($G58,设置!B:D,3,FALSE))</f>
        <v>D228藏蓝-85</v>
      </c>
      <c r="J58" s="40" t="str">
        <f>IF($G58="","",VLOOKUP($G58,设置!B:D,2,FALSE))</f>
        <v>D228USF-Navy-85</v>
      </c>
    </row>
    <row r="59" spans="1:10">
      <c r="A59">
        <v>49</v>
      </c>
      <c r="B59" t="s">
        <v>553</v>
      </c>
      <c r="C59">
        <v>80</v>
      </c>
      <c r="D59">
        <v>90</v>
      </c>
      <c r="E59">
        <v>21.4</v>
      </c>
      <c r="F59" s="40">
        <f t="shared" si="0"/>
        <v>1</v>
      </c>
      <c r="G59" s="40" t="str">
        <f t="shared" si="1"/>
        <v>d228zang80</v>
      </c>
      <c r="H59" s="40">
        <f t="shared" si="2"/>
        <v>47.18</v>
      </c>
      <c r="I59" s="40" t="str">
        <f>IF($G59="","",VLOOKUP($G59,设置!B:D,3,FALSE))</f>
        <v>D228藏蓝-80</v>
      </c>
      <c r="J59" s="40" t="str">
        <f>IF($G59="","",VLOOKUP($G59,设置!B:D,2,FALSE))</f>
        <v>D228USF-Navy-80</v>
      </c>
    </row>
    <row r="60" spans="1:10">
      <c r="A60">
        <v>50</v>
      </c>
      <c r="B60" t="s">
        <v>504</v>
      </c>
      <c r="C60">
        <v>65</v>
      </c>
      <c r="D60">
        <v>93</v>
      </c>
      <c r="E60">
        <v>21.6</v>
      </c>
      <c r="F60" s="40">
        <f t="shared" si="0"/>
        <v>1</v>
      </c>
      <c r="G60" s="40" t="str">
        <f t="shared" si="1"/>
        <v>d01s2465</v>
      </c>
      <c r="H60" s="40">
        <f t="shared" si="2"/>
        <v>47.62</v>
      </c>
      <c r="I60" s="40" t="str">
        <f>IF($G60="","",VLOOKUP($G60,设置!B:D,3,FALSE))</f>
        <v>D001套装24-65</v>
      </c>
      <c r="J60" s="40" t="str">
        <f>IF($G60="","",VLOOKUP($G60,设置!B:D,2,FALSE))</f>
        <v>D001USF-taozhuang24-65</v>
      </c>
    </row>
    <row r="61" spans="1:10">
      <c r="A61">
        <v>51</v>
      </c>
      <c r="B61" t="s">
        <v>482</v>
      </c>
      <c r="C61">
        <v>75</v>
      </c>
      <c r="D61">
        <v>75</v>
      </c>
      <c r="E61">
        <v>21.85</v>
      </c>
      <c r="F61" s="40">
        <f t="shared" si="0"/>
        <v>1</v>
      </c>
      <c r="G61" s="40" t="str">
        <f t="shared" si="1"/>
        <v>d01s2(1)75</v>
      </c>
      <c r="H61" s="40">
        <f t="shared" si="2"/>
        <v>48.17</v>
      </c>
      <c r="I61" s="40" t="str">
        <f>IF($G61="","",VLOOKUP($G61,设置!B:D,3,FALSE))</f>
        <v>D001套装2(新)-75</v>
      </c>
      <c r="J61" s="40" t="str">
        <f>IF($G61="","",VLOOKUP($G61,设置!B:D,2,FALSE))</f>
        <v>D001USF-taozhuang2(1)-75</v>
      </c>
    </row>
    <row r="62" spans="1:10">
      <c r="A62">
        <v>52</v>
      </c>
      <c r="B62" t="s">
        <v>482</v>
      </c>
      <c r="C62">
        <v>75</v>
      </c>
      <c r="D62">
        <v>75</v>
      </c>
      <c r="E62">
        <v>21.85</v>
      </c>
      <c r="F62" s="40">
        <f t="shared" si="0"/>
        <v>1</v>
      </c>
      <c r="G62" s="40" t="str">
        <f t="shared" si="1"/>
        <v>d01s2(1)75</v>
      </c>
      <c r="H62" s="40">
        <f t="shared" si="2"/>
        <v>48.17</v>
      </c>
      <c r="I62" s="40" t="str">
        <f>IF($G62="","",VLOOKUP($G62,设置!B:D,3,FALSE))</f>
        <v>D001套装2(新)-75</v>
      </c>
      <c r="J62" s="40" t="str">
        <f>IF($G62="","",VLOOKUP($G62,设置!B:D,2,FALSE))</f>
        <v>D001USF-taozhuang2(1)-75</v>
      </c>
    </row>
    <row r="63" spans="1:10">
      <c r="A63">
        <v>53</v>
      </c>
      <c r="B63" t="s">
        <v>553</v>
      </c>
      <c r="C63">
        <v>75</v>
      </c>
      <c r="D63">
        <v>102</v>
      </c>
      <c r="E63">
        <v>21.3</v>
      </c>
      <c r="F63" s="40">
        <f t="shared" si="0"/>
        <v>1</v>
      </c>
      <c r="G63" s="40" t="str">
        <f t="shared" si="1"/>
        <v>d228zang75</v>
      </c>
      <c r="H63" s="40">
        <f t="shared" si="2"/>
        <v>46.96</v>
      </c>
      <c r="I63" s="40" t="str">
        <f>IF($G63="","",VLOOKUP($G63,设置!B:D,3,FALSE))</f>
        <v>D228藏蓝-75</v>
      </c>
      <c r="J63" s="40" t="str">
        <f>IF($G63="","",VLOOKUP($G63,设置!B:D,2,FALSE))</f>
        <v>D228USF-Navy-75</v>
      </c>
    </row>
    <row r="64" spans="1:10">
      <c r="A64">
        <v>54</v>
      </c>
      <c r="B64" t="s">
        <v>482</v>
      </c>
      <c r="C64">
        <v>75</v>
      </c>
      <c r="D64">
        <v>75</v>
      </c>
      <c r="E64">
        <v>21.85</v>
      </c>
      <c r="F64" s="40">
        <f t="shared" si="0"/>
        <v>1</v>
      </c>
      <c r="G64" s="40" t="str">
        <f t="shared" si="1"/>
        <v>d01s2(1)75</v>
      </c>
      <c r="H64" s="40">
        <f t="shared" si="2"/>
        <v>48.17</v>
      </c>
      <c r="I64" s="40" t="str">
        <f>IF($G64="","",VLOOKUP($G64,设置!B:D,3,FALSE))</f>
        <v>D001套装2(新)-75</v>
      </c>
      <c r="J64" s="40" t="str">
        <f>IF($G64="","",VLOOKUP($G64,设置!B:D,2,FALSE))</f>
        <v>D001USF-taozhuang2(1)-75</v>
      </c>
    </row>
    <row r="65" spans="1:10">
      <c r="A65">
        <v>55</v>
      </c>
      <c r="B65" t="s">
        <v>482</v>
      </c>
      <c r="C65">
        <v>70</v>
      </c>
      <c r="D65">
        <v>85</v>
      </c>
      <c r="E65">
        <v>21.65</v>
      </c>
      <c r="F65" s="40">
        <f t="shared" si="0"/>
        <v>1</v>
      </c>
      <c r="G65" s="40" t="str">
        <f t="shared" si="1"/>
        <v>d01s2(1)70</v>
      </c>
      <c r="H65" s="40">
        <f t="shared" si="2"/>
        <v>47.73</v>
      </c>
      <c r="I65" s="40" t="str">
        <f>IF($G65="","",VLOOKUP($G65,设置!B:D,3,FALSE))</f>
        <v>D001套装2(新)-70</v>
      </c>
      <c r="J65" s="40" t="str">
        <f>IF($G65="","",VLOOKUP($G65,设置!B:D,2,FALSE))</f>
        <v>D001USF-taozhuang2(1)-70</v>
      </c>
    </row>
    <row r="66" spans="1:10">
      <c r="A66">
        <v>56</v>
      </c>
      <c r="B66" t="s">
        <v>482</v>
      </c>
      <c r="C66">
        <v>70</v>
      </c>
      <c r="D66">
        <v>85</v>
      </c>
      <c r="E66">
        <v>21.65</v>
      </c>
      <c r="F66" s="40">
        <f t="shared" ref="F66:F129" si="3">IF(A66="","",1)</f>
        <v>1</v>
      </c>
      <c r="G66" s="40" t="str">
        <f t="shared" ref="G66:G129" si="4">IF(AND(B66&lt;&gt;"",C66&lt;&gt;""),B66&amp;C66,"")</f>
        <v>d01s2(1)70</v>
      </c>
      <c r="H66" s="40">
        <f t="shared" ref="H66:H129" si="5">IF(E66="","",ROUND(E66*2.2046,2))</f>
        <v>47.73</v>
      </c>
      <c r="I66" s="40" t="str">
        <f>IF($G66="","",VLOOKUP($G66,设置!B:D,3,FALSE))</f>
        <v>D001套装2(新)-70</v>
      </c>
      <c r="J66" s="40" t="str">
        <f>IF($G66="","",VLOOKUP($G66,设置!B:D,2,FALSE))</f>
        <v>D001USF-taozhuang2(1)-70</v>
      </c>
    </row>
    <row r="67" spans="1:10">
      <c r="A67">
        <v>57</v>
      </c>
      <c r="B67" t="s">
        <v>482</v>
      </c>
      <c r="C67">
        <v>65</v>
      </c>
      <c r="D67">
        <v>90</v>
      </c>
      <c r="E67">
        <v>21.1</v>
      </c>
      <c r="F67" s="40">
        <f t="shared" si="3"/>
        <v>1</v>
      </c>
      <c r="G67" s="40" t="str">
        <f t="shared" si="4"/>
        <v>d01s2(1)65</v>
      </c>
      <c r="H67" s="40">
        <f t="shared" si="5"/>
        <v>46.52</v>
      </c>
      <c r="I67" s="40" t="str">
        <f>IF($G67="","",VLOOKUP($G67,设置!B:D,3,FALSE))</f>
        <v>D001套装2(新)-65</v>
      </c>
      <c r="J67" s="40" t="str">
        <f>IF($G67="","",VLOOKUP($G67,设置!B:D,2,FALSE))</f>
        <v>D001USF-taozhuang2(1)-65</v>
      </c>
    </row>
    <row r="68" spans="1:10">
      <c r="A68">
        <v>58</v>
      </c>
      <c r="B68" t="s">
        <v>482</v>
      </c>
      <c r="C68">
        <v>65</v>
      </c>
      <c r="D68">
        <v>90</v>
      </c>
      <c r="E68">
        <v>21.1</v>
      </c>
      <c r="F68" s="40">
        <f t="shared" si="3"/>
        <v>1</v>
      </c>
      <c r="G68" s="40" t="str">
        <f t="shared" si="4"/>
        <v>d01s2(1)65</v>
      </c>
      <c r="H68" s="40">
        <f t="shared" si="5"/>
        <v>46.52</v>
      </c>
      <c r="I68" s="40" t="str">
        <f>IF($G68="","",VLOOKUP($G68,设置!B:D,3,FALSE))</f>
        <v>D001套装2(新)-65</v>
      </c>
      <c r="J68" s="40" t="str">
        <f>IF($G68="","",VLOOKUP($G68,设置!B:D,2,FALSE))</f>
        <v>D001USF-taozhuang2(1)-65</v>
      </c>
    </row>
    <row r="69" spans="1:10">
      <c r="A69">
        <v>59</v>
      </c>
      <c r="B69" t="s">
        <v>482</v>
      </c>
      <c r="C69">
        <v>70</v>
      </c>
      <c r="D69">
        <v>85</v>
      </c>
      <c r="E69">
        <v>21.65</v>
      </c>
      <c r="F69" s="40">
        <f t="shared" si="3"/>
        <v>1</v>
      </c>
      <c r="G69" s="40" t="str">
        <f t="shared" si="4"/>
        <v>d01s2(1)70</v>
      </c>
      <c r="H69" s="40">
        <f t="shared" si="5"/>
        <v>47.73</v>
      </c>
      <c r="I69" s="40" t="str">
        <f>IF($G69="","",VLOOKUP($G69,设置!B:D,3,FALSE))</f>
        <v>D001套装2(新)-70</v>
      </c>
      <c r="J69" s="40" t="str">
        <f>IF($G69="","",VLOOKUP($G69,设置!B:D,2,FALSE))</f>
        <v>D001USF-taozhuang2(1)-70</v>
      </c>
    </row>
    <row r="70" s="46" customFormat="1" hidden="1" spans="1:10">
      <c r="A70" s="46">
        <v>60</v>
      </c>
      <c r="B70" s="46" t="s">
        <v>482</v>
      </c>
      <c r="C70" s="46">
        <v>85</v>
      </c>
      <c r="D70" s="46">
        <v>33</v>
      </c>
      <c r="E70" s="46">
        <v>21.8</v>
      </c>
      <c r="F70" s="46">
        <f t="shared" si="3"/>
        <v>1</v>
      </c>
      <c r="G70" s="46" t="str">
        <f t="shared" si="4"/>
        <v>d01s2(1)85</v>
      </c>
      <c r="H70" s="46">
        <f t="shared" si="5"/>
        <v>48.06</v>
      </c>
      <c r="I70" s="46" t="str">
        <f>IF($G70="","",VLOOKUP($G70,设置!B:D,3,FALSE))</f>
        <v>D001套装2(新)-85</v>
      </c>
      <c r="J70" s="46" t="str">
        <f>IF($G70="","",VLOOKUP($G70,设置!B:D,2,FALSE))</f>
        <v>D001USF-taozhuang2(1)-85</v>
      </c>
    </row>
    <row r="71" s="46" customFormat="1" hidden="1" spans="1:10">
      <c r="A71" s="46">
        <v>60</v>
      </c>
      <c r="B71" s="46" t="s">
        <v>482</v>
      </c>
      <c r="C71" s="46">
        <v>80</v>
      </c>
      <c r="D71" s="46">
        <v>11</v>
      </c>
      <c r="F71" s="46">
        <f t="shared" si="3"/>
        <v>1</v>
      </c>
      <c r="G71" s="46" t="str">
        <f t="shared" si="4"/>
        <v>d01s2(1)80</v>
      </c>
      <c r="H71" s="46" t="str">
        <f t="shared" si="5"/>
        <v/>
      </c>
      <c r="I71" s="46" t="str">
        <f>IF($G71="","",VLOOKUP($G71,设置!B:D,3,FALSE))</f>
        <v>D001套装2(新)-80</v>
      </c>
      <c r="J71" s="46" t="str">
        <f>IF($G71="","",VLOOKUP($G71,设置!B:D,2,FALSE))</f>
        <v>D001USF-taozhuang2(1)-80</v>
      </c>
    </row>
    <row r="72" s="46" customFormat="1" hidden="1" spans="1:10">
      <c r="A72" s="46">
        <v>60</v>
      </c>
      <c r="B72" s="46" t="s">
        <v>482</v>
      </c>
      <c r="C72" s="46">
        <v>65</v>
      </c>
      <c r="D72" s="46">
        <v>26</v>
      </c>
      <c r="F72" s="46">
        <f t="shared" si="3"/>
        <v>1</v>
      </c>
      <c r="G72" s="46" t="str">
        <f t="shared" si="4"/>
        <v>d01s2(1)65</v>
      </c>
      <c r="H72" s="46" t="str">
        <f t="shared" si="5"/>
        <v/>
      </c>
      <c r="I72" s="46" t="str">
        <f>IF($G72="","",VLOOKUP($G72,设置!B:D,3,FALSE))</f>
        <v>D001套装2(新)-65</v>
      </c>
      <c r="J72" s="46" t="str">
        <f>IF($G72="","",VLOOKUP($G72,设置!B:D,2,FALSE))</f>
        <v>D001USF-taozhuang2(1)-65</v>
      </c>
    </row>
    <row r="73" spans="1:10">
      <c r="A73">
        <v>61</v>
      </c>
      <c r="B73" t="s">
        <v>482</v>
      </c>
      <c r="C73">
        <v>65</v>
      </c>
      <c r="D73">
        <v>90</v>
      </c>
      <c r="E73">
        <v>21.1</v>
      </c>
      <c r="F73" s="40">
        <f t="shared" si="3"/>
        <v>1</v>
      </c>
      <c r="G73" s="40" t="str">
        <f t="shared" si="4"/>
        <v>d01s2(1)65</v>
      </c>
      <c r="H73" s="40">
        <f t="shared" si="5"/>
        <v>46.52</v>
      </c>
      <c r="I73" s="40" t="str">
        <f>IF($G73="","",VLOOKUP($G73,设置!B:D,3,FALSE))</f>
        <v>D001套装2(新)-65</v>
      </c>
      <c r="J73" s="40" t="str">
        <f>IF($G73="","",VLOOKUP($G73,设置!B:D,2,FALSE))</f>
        <v>D001USF-taozhuang2(1)-65</v>
      </c>
    </row>
    <row r="74" s="46" customFormat="1" hidden="1" spans="1:10">
      <c r="A74" s="46">
        <v>62</v>
      </c>
      <c r="B74" s="46" t="s">
        <v>482</v>
      </c>
      <c r="C74" s="46">
        <v>65</v>
      </c>
      <c r="D74" s="46">
        <v>90</v>
      </c>
      <c r="E74" s="46">
        <v>21.1</v>
      </c>
      <c r="F74" s="46">
        <f t="shared" si="3"/>
        <v>1</v>
      </c>
      <c r="G74" s="46" t="str">
        <f t="shared" si="4"/>
        <v>d01s2(1)65</v>
      </c>
      <c r="H74" s="46">
        <f t="shared" si="5"/>
        <v>46.52</v>
      </c>
      <c r="I74" s="46" t="str">
        <f>IF($G74="","",VLOOKUP($G74,设置!B:D,3,FALSE))</f>
        <v>D001套装2(新)-65</v>
      </c>
      <c r="J74" s="46" t="str">
        <f>IF($G74="","",VLOOKUP($G74,设置!B:D,2,FALSE))</f>
        <v>D001USF-taozhuang2(1)-65</v>
      </c>
    </row>
    <row r="75" spans="1:10">
      <c r="A75">
        <v>63</v>
      </c>
      <c r="B75" t="s">
        <v>552</v>
      </c>
      <c r="C75">
        <v>80</v>
      </c>
      <c r="D75">
        <v>6</v>
      </c>
      <c r="E75">
        <v>21.6</v>
      </c>
      <c r="F75" s="40">
        <f t="shared" si="3"/>
        <v>1</v>
      </c>
      <c r="G75" s="40" t="str">
        <f t="shared" si="4"/>
        <v>d228fen80</v>
      </c>
      <c r="H75" s="40">
        <f t="shared" si="5"/>
        <v>47.62</v>
      </c>
      <c r="I75" s="40" t="str">
        <f>IF($G75="","",VLOOKUP($G75,设置!B:D,3,FALSE))</f>
        <v>D228粉色-80</v>
      </c>
      <c r="J75" s="40" t="str">
        <f>IF($G75="","",VLOOKUP($G75,设置!B:D,2,FALSE))</f>
        <v>D228USF-Pink-80</v>
      </c>
    </row>
    <row r="76" spans="1:10">
      <c r="A76">
        <v>63</v>
      </c>
      <c r="B76" t="s">
        <v>552</v>
      </c>
      <c r="C76">
        <v>70</v>
      </c>
      <c r="D76">
        <v>100</v>
      </c>
      <c r="F76" s="40">
        <f t="shared" si="3"/>
        <v>1</v>
      </c>
      <c r="G76" s="40" t="str">
        <f t="shared" si="4"/>
        <v>d228fen70</v>
      </c>
      <c r="H76" s="40" t="str">
        <f t="shared" si="5"/>
        <v/>
      </c>
      <c r="I76" s="40" t="str">
        <f>IF($G76="","",VLOOKUP($G76,设置!B:D,3,FALSE))</f>
        <v>D228粉色-70</v>
      </c>
      <c r="J76" s="40" t="str">
        <f>IF($G76="","",VLOOKUP($G76,设置!B:D,2,FALSE))</f>
        <v>D228USF-Pink-70</v>
      </c>
    </row>
    <row r="77" spans="1:10">
      <c r="A77">
        <v>63</v>
      </c>
      <c r="B77" t="s">
        <v>482</v>
      </c>
      <c r="C77">
        <v>65</v>
      </c>
      <c r="D77">
        <v>8</v>
      </c>
      <c r="F77" s="40">
        <f t="shared" si="3"/>
        <v>1</v>
      </c>
      <c r="G77" s="40" t="str">
        <f t="shared" si="4"/>
        <v>d01s2(1)65</v>
      </c>
      <c r="H77" s="40" t="str">
        <f t="shared" si="5"/>
        <v/>
      </c>
      <c r="I77" s="40" t="str">
        <f>IF($G77="","",VLOOKUP($G77,设置!B:D,3,FALSE))</f>
        <v>D001套装2(新)-65</v>
      </c>
      <c r="J77" s="40" t="str">
        <f>IF($G77="","",VLOOKUP($G77,设置!B:D,2,FALSE))</f>
        <v>D001USF-taozhuang2(1)-65</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si="3"/>
        <v/>
      </c>
      <c r="G129" s="40" t="str">
        <f t="shared" si="4"/>
        <v/>
      </c>
      <c r="H129" s="40" t="str">
        <f t="shared" si="5"/>
        <v/>
      </c>
      <c r="I129" s="40" t="str">
        <f>IF($G129="","",VLOOKUP($G129,设置!B:D,3,FALSE))</f>
        <v/>
      </c>
      <c r="J129" s="40" t="str">
        <f>IF($G129="","",VLOOKUP($G129,设置!B:D,2,FALSE))</f>
        <v/>
      </c>
    </row>
    <row r="130" spans="6:10">
      <c r="F130" s="40" t="str">
        <f t="shared" ref="F130:F171" si="6">IF(A130="","",1)</f>
        <v/>
      </c>
      <c r="G130" s="40" t="str">
        <f t="shared" ref="G130:G171" si="7">IF(AND(B130&lt;&gt;"",C130&lt;&gt;""),B130&amp;C130,"")</f>
        <v/>
      </c>
      <c r="H130" s="40" t="str">
        <f t="shared" ref="H130:H171" si="8">IF(E130="","",ROUND(E130*2.2046,2))</f>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row r="171" spans="6:10">
      <c r="F171" s="40" t="str">
        <f t="shared" si="6"/>
        <v/>
      </c>
      <c r="G171" s="40" t="str">
        <f t="shared" si="7"/>
        <v/>
      </c>
      <c r="H171" s="40" t="str">
        <f t="shared" si="8"/>
        <v/>
      </c>
      <c r="I171" s="40" t="str">
        <f>IF($G171="","",VLOOKUP($G171,设置!B:D,3,FALSE))</f>
        <v/>
      </c>
      <c r="J171" s="40" t="str">
        <f>IF($G171="","",VLOOKUP($G171,设置!B:D,2,FALSE))</f>
        <v/>
      </c>
    </row>
  </sheetData>
  <autoFilter ref="A1:J171">
    <filterColumn colId="0">
      <colorFilter dxfId="5"/>
    </filterColumn>
    <extLst/>
  </autoFilter>
  <mergeCells count="2">
    <mergeCell ref="L7:P10"/>
    <mergeCell ref="L18:P24"/>
  </mergeCells>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7 B8 B16 B17 B20 B23 B28 B29 B30 B31 B34 B35 B36 B37 B38 B39 B42 B43 B44 B45 B46 B47 B54 B57 B60 B63 B64 B67 B68 B69 B72 B2:B4 B5:B6 B9:B15 B18:B19 B21:B22 B24:B25 B26:B27 B32:B33 B40:B41 B48:B49 B50:B51 B52:B53 B55:B56 B58:B59 B61:B62 B65:B66 B70:B71 B73:B74 B75:B76 B77: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171">
      <formula1>设置!$B9:$B441</formula1>
    </dataValidation>
  </dataValidations>
  <pageMargins left="0.75" right="0.75" top="1" bottom="1" header="0.5" footer="0.5"/>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3"/>
  <dimension ref="A1:J171"/>
  <sheetViews>
    <sheetView workbookViewId="0">
      <pane xSplit="10" ySplit="1" topLeftCell="K2" activePane="bottomRight" state="frozen"/>
      <selection/>
      <selection pane="topRight"/>
      <selection pane="bottomLeft"/>
      <selection pane="bottomRight" activeCell="C24" sqref="C24"/>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487</v>
      </c>
      <c r="C2">
        <v>65</v>
      </c>
      <c r="D2">
        <v>110</v>
      </c>
      <c r="E2">
        <v>17.6</v>
      </c>
      <c r="F2" s="40">
        <f t="shared" ref="F2:F65" si="0">IF(A2="","",1)</f>
        <v>1</v>
      </c>
      <c r="G2" s="40" t="str">
        <f t="shared" ref="G2:G65" si="1">IF(AND(B2&lt;&gt;"",C2&lt;&gt;""),B2&amp;C2,"")</f>
        <v>d01s1(1)65</v>
      </c>
      <c r="H2" s="40">
        <f t="shared" ref="H2:H65" si="2">IF(E2="","",ROUND(E2*2.2046,2))</f>
        <v>38.8</v>
      </c>
      <c r="I2" s="40" t="str">
        <f>IF($G2="","",VLOOKUP($G2,设置!B:D,3,FALSE))</f>
        <v>D001套装1(1)-65</v>
      </c>
      <c r="J2" s="40" t="str">
        <f>IF($G2="","",VLOOKUP($G2,设置!B:D,2,FALSE))</f>
        <v>D001USF-taozhuang1(1)-65</v>
      </c>
    </row>
    <row r="3" spans="1:10">
      <c r="A3">
        <v>2</v>
      </c>
      <c r="B3" t="s">
        <v>487</v>
      </c>
      <c r="C3">
        <v>65</v>
      </c>
      <c r="D3">
        <v>110</v>
      </c>
      <c r="E3">
        <v>17.6</v>
      </c>
      <c r="F3" s="40">
        <f t="shared" si="0"/>
        <v>1</v>
      </c>
      <c r="G3" s="40" t="str">
        <f t="shared" si="1"/>
        <v>d01s1(1)65</v>
      </c>
      <c r="H3" s="40">
        <f t="shared" si="2"/>
        <v>38.8</v>
      </c>
      <c r="I3" s="40" t="str">
        <f>IF($G3="","",VLOOKUP($G3,设置!B:D,3,FALSE))</f>
        <v>D001套装1(1)-65</v>
      </c>
      <c r="J3" s="40" t="str">
        <f>IF($G3="","",VLOOKUP($G3,设置!B:D,2,FALSE))</f>
        <v>D001USF-taozhuang1(1)-65</v>
      </c>
    </row>
    <row r="4" spans="1:10">
      <c r="A4">
        <v>3</v>
      </c>
      <c r="B4" t="s">
        <v>487</v>
      </c>
      <c r="C4">
        <v>65</v>
      </c>
      <c r="D4">
        <v>110</v>
      </c>
      <c r="E4">
        <v>17.6</v>
      </c>
      <c r="F4" s="40">
        <f t="shared" si="0"/>
        <v>1</v>
      </c>
      <c r="G4" s="40" t="str">
        <f t="shared" si="1"/>
        <v>d01s1(1)65</v>
      </c>
      <c r="H4" s="40">
        <f t="shared" si="2"/>
        <v>38.8</v>
      </c>
      <c r="I4" s="40" t="str">
        <f>IF($G4="","",VLOOKUP($G4,设置!B:D,3,FALSE))</f>
        <v>D001套装1(1)-65</v>
      </c>
      <c r="J4" s="40" t="str">
        <f>IF($G4="","",VLOOKUP($G4,设置!B:D,2,FALSE))</f>
        <v>D001USF-taozhuang1(1)-65</v>
      </c>
    </row>
    <row r="5" spans="1:10">
      <c r="A5">
        <v>4</v>
      </c>
      <c r="B5" t="s">
        <v>487</v>
      </c>
      <c r="C5">
        <v>85</v>
      </c>
      <c r="D5">
        <v>70</v>
      </c>
      <c r="E5">
        <v>18.75</v>
      </c>
      <c r="F5" s="40">
        <f t="shared" si="0"/>
        <v>1</v>
      </c>
      <c r="G5" s="40" t="str">
        <f t="shared" si="1"/>
        <v>d01s1(1)85</v>
      </c>
      <c r="H5" s="40">
        <f t="shared" si="2"/>
        <v>41.34</v>
      </c>
      <c r="I5" s="40" t="str">
        <f>IF($G5="","",VLOOKUP($G5,设置!B:D,3,FALSE))</f>
        <v>D001套装1(1)-85</v>
      </c>
      <c r="J5" s="40" t="str">
        <f>IF($G5="","",VLOOKUP($G5,设置!B:D,2,FALSE))</f>
        <v>D001USF-taozhuang1(1)-85</v>
      </c>
    </row>
    <row r="6" spans="1:10">
      <c r="A6">
        <v>5</v>
      </c>
      <c r="B6" t="s">
        <v>487</v>
      </c>
      <c r="C6">
        <v>85</v>
      </c>
      <c r="D6">
        <v>70</v>
      </c>
      <c r="E6">
        <v>18.75</v>
      </c>
      <c r="F6" s="40">
        <f t="shared" si="0"/>
        <v>1</v>
      </c>
      <c r="G6" s="40" t="str">
        <f t="shared" si="1"/>
        <v>d01s1(1)85</v>
      </c>
      <c r="H6" s="40">
        <f t="shared" si="2"/>
        <v>41.34</v>
      </c>
      <c r="I6" s="40" t="str">
        <f>IF($G6="","",VLOOKUP($G6,设置!B:D,3,FALSE))</f>
        <v>D001套装1(1)-85</v>
      </c>
      <c r="J6" s="40" t="str">
        <f>IF($G6="","",VLOOKUP($G6,设置!B:D,2,FALSE))</f>
        <v>D001USF-taozhuang1(1)-85</v>
      </c>
    </row>
    <row r="7" spans="1:10">
      <c r="A7">
        <v>6</v>
      </c>
      <c r="B7" t="s">
        <v>487</v>
      </c>
      <c r="C7">
        <v>85</v>
      </c>
      <c r="D7">
        <v>70</v>
      </c>
      <c r="E7">
        <v>18.75</v>
      </c>
      <c r="F7" s="40">
        <f t="shared" si="0"/>
        <v>1</v>
      </c>
      <c r="G7" s="40" t="str">
        <f t="shared" si="1"/>
        <v>d01s1(1)85</v>
      </c>
      <c r="H7" s="40">
        <f t="shared" si="2"/>
        <v>41.34</v>
      </c>
      <c r="I7" s="40" t="str">
        <f>IF($G7="","",VLOOKUP($G7,设置!B:D,3,FALSE))</f>
        <v>D001套装1(1)-85</v>
      </c>
      <c r="J7" s="40" t="str">
        <f>IF($G7="","",VLOOKUP($G7,设置!B:D,2,FALSE))</f>
        <v>D001USF-taozhuang1(1)-85</v>
      </c>
    </row>
    <row r="8" spans="1:10">
      <c r="A8">
        <v>7</v>
      </c>
      <c r="B8" t="s">
        <v>487</v>
      </c>
      <c r="C8">
        <v>85</v>
      </c>
      <c r="D8">
        <v>70</v>
      </c>
      <c r="E8">
        <v>18.75</v>
      </c>
      <c r="F8" s="40">
        <f t="shared" si="0"/>
        <v>1</v>
      </c>
      <c r="G8" s="40" t="str">
        <f t="shared" si="1"/>
        <v>d01s1(1)85</v>
      </c>
      <c r="H8" s="40">
        <f t="shared" si="2"/>
        <v>41.34</v>
      </c>
      <c r="I8" s="40" t="str">
        <f>IF($G8="","",VLOOKUP($G8,设置!B:D,3,FALSE))</f>
        <v>D001套装1(1)-85</v>
      </c>
      <c r="J8" s="40" t="str">
        <f>IF($G8="","",VLOOKUP($G8,设置!B:D,2,FALSE))</f>
        <v>D001USF-taozhuang1(1)-85</v>
      </c>
    </row>
    <row r="9" spans="1:10">
      <c r="A9">
        <v>8</v>
      </c>
      <c r="B9" t="s">
        <v>487</v>
      </c>
      <c r="C9">
        <v>70</v>
      </c>
      <c r="D9">
        <v>110</v>
      </c>
      <c r="E9">
        <v>19.3</v>
      </c>
      <c r="F9" s="40">
        <f t="shared" si="0"/>
        <v>1</v>
      </c>
      <c r="G9" s="40" t="str">
        <f t="shared" si="1"/>
        <v>d01s1(1)70</v>
      </c>
      <c r="H9" s="40">
        <f t="shared" si="2"/>
        <v>42.55</v>
      </c>
      <c r="I9" s="40" t="str">
        <f>IF($G9="","",VLOOKUP($G9,设置!B:D,3,FALSE))</f>
        <v>D001套装1(1)-70</v>
      </c>
      <c r="J9" s="40" t="str">
        <f>IF($G9="","",VLOOKUP($G9,设置!B:D,2,FALSE))</f>
        <v>D001USF-taozhuang1(1)-70</v>
      </c>
    </row>
    <row r="10" spans="1:10">
      <c r="A10">
        <v>9</v>
      </c>
      <c r="B10" t="s">
        <v>487</v>
      </c>
      <c r="C10">
        <v>70</v>
      </c>
      <c r="D10">
        <v>110</v>
      </c>
      <c r="E10">
        <v>19.3</v>
      </c>
      <c r="F10" s="40">
        <f t="shared" si="0"/>
        <v>1</v>
      </c>
      <c r="G10" s="40" t="str">
        <f t="shared" si="1"/>
        <v>d01s1(1)70</v>
      </c>
      <c r="H10" s="40">
        <f t="shared" si="2"/>
        <v>42.55</v>
      </c>
      <c r="I10" s="40" t="str">
        <f>IF($G10="","",VLOOKUP($G10,设置!B:D,3,FALSE))</f>
        <v>D001套装1(1)-70</v>
      </c>
      <c r="J10" s="40" t="str">
        <f>IF($G10="","",VLOOKUP($G10,设置!B:D,2,FALSE))</f>
        <v>D001USF-taozhuang1(1)-70</v>
      </c>
    </row>
    <row r="11" spans="1:10">
      <c r="A11">
        <v>10</v>
      </c>
      <c r="B11" t="s">
        <v>487</v>
      </c>
      <c r="C11">
        <v>70</v>
      </c>
      <c r="D11">
        <v>110</v>
      </c>
      <c r="E11">
        <v>19.3</v>
      </c>
      <c r="F11" s="40">
        <f t="shared" si="0"/>
        <v>1</v>
      </c>
      <c r="G11" s="40" t="str">
        <f t="shared" si="1"/>
        <v>d01s1(1)70</v>
      </c>
      <c r="H11" s="40">
        <f t="shared" si="2"/>
        <v>42.55</v>
      </c>
      <c r="I11" s="40" t="str">
        <f>IF($G11="","",VLOOKUP($G11,设置!B:D,3,FALSE))</f>
        <v>D001套装1(1)-70</v>
      </c>
      <c r="J11" s="40" t="str">
        <f>IF($G11="","",VLOOKUP($G11,设置!B:D,2,FALSE))</f>
        <v>D001USF-taozhuang1(1)-70</v>
      </c>
    </row>
    <row r="12" spans="1:10">
      <c r="A12">
        <v>11</v>
      </c>
      <c r="B12" t="s">
        <v>487</v>
      </c>
      <c r="C12">
        <v>70</v>
      </c>
      <c r="D12">
        <v>110</v>
      </c>
      <c r="E12">
        <v>19.3</v>
      </c>
      <c r="F12" s="40">
        <f t="shared" si="0"/>
        <v>1</v>
      </c>
      <c r="G12" s="40" t="str">
        <f t="shared" si="1"/>
        <v>d01s1(1)70</v>
      </c>
      <c r="H12" s="40">
        <f t="shared" si="2"/>
        <v>42.55</v>
      </c>
      <c r="I12" s="40" t="str">
        <f>IF($G12="","",VLOOKUP($G12,设置!B:D,3,FALSE))</f>
        <v>D001套装1(1)-70</v>
      </c>
      <c r="J12" s="40" t="str">
        <f>IF($G12="","",VLOOKUP($G12,设置!B:D,2,FALSE))</f>
        <v>D001USF-taozhuang1(1)-70</v>
      </c>
    </row>
    <row r="13" spans="1:10">
      <c r="A13">
        <v>12</v>
      </c>
      <c r="B13" t="s">
        <v>487</v>
      </c>
      <c r="C13">
        <v>70</v>
      </c>
      <c r="D13">
        <v>110</v>
      </c>
      <c r="E13">
        <v>19.3</v>
      </c>
      <c r="F13" s="40">
        <f t="shared" si="0"/>
        <v>1</v>
      </c>
      <c r="G13" s="40" t="str">
        <f t="shared" si="1"/>
        <v>d01s1(1)70</v>
      </c>
      <c r="H13" s="40">
        <f t="shared" si="2"/>
        <v>42.55</v>
      </c>
      <c r="I13" s="40" t="str">
        <f>IF($G13="","",VLOOKUP($G13,设置!B:D,3,FALSE))</f>
        <v>D001套装1(1)-70</v>
      </c>
      <c r="J13" s="40" t="str">
        <f>IF($G13="","",VLOOKUP($G13,设置!B:D,2,FALSE))</f>
        <v>D001USF-taozhuang1(1)-70</v>
      </c>
    </row>
    <row r="14" spans="1:10">
      <c r="A14">
        <v>13</v>
      </c>
      <c r="B14" t="s">
        <v>487</v>
      </c>
      <c r="C14">
        <v>70</v>
      </c>
      <c r="D14">
        <v>110</v>
      </c>
      <c r="E14">
        <v>19.3</v>
      </c>
      <c r="F14" s="40">
        <f t="shared" si="0"/>
        <v>1</v>
      </c>
      <c r="G14" s="40" t="str">
        <f t="shared" si="1"/>
        <v>d01s1(1)70</v>
      </c>
      <c r="H14" s="40">
        <f t="shared" si="2"/>
        <v>42.55</v>
      </c>
      <c r="I14" s="40" t="str">
        <f>IF($G14="","",VLOOKUP($G14,设置!B:D,3,FALSE))</f>
        <v>D001套装1(1)-70</v>
      </c>
      <c r="J14" s="40" t="str">
        <f>IF($G14="","",VLOOKUP($G14,设置!B:D,2,FALSE))</f>
        <v>D001USF-taozhuang1(1)-70</v>
      </c>
    </row>
    <row r="15" spans="1:10">
      <c r="A15">
        <v>14</v>
      </c>
      <c r="B15" t="s">
        <v>487</v>
      </c>
      <c r="C15">
        <v>85</v>
      </c>
      <c r="D15">
        <v>70</v>
      </c>
      <c r="E15">
        <v>18.75</v>
      </c>
      <c r="F15" s="40">
        <f t="shared" si="0"/>
        <v>1</v>
      </c>
      <c r="G15" s="40" t="str">
        <f t="shared" si="1"/>
        <v>d01s1(1)85</v>
      </c>
      <c r="H15" s="40">
        <f t="shared" si="2"/>
        <v>41.34</v>
      </c>
      <c r="I15" s="40" t="str">
        <f>IF($G15="","",VLOOKUP($G15,设置!B:D,3,FALSE))</f>
        <v>D001套装1(1)-85</v>
      </c>
      <c r="J15" s="40" t="str">
        <f>IF($G15="","",VLOOKUP($G15,设置!B:D,2,FALSE))</f>
        <v>D001USF-taozhuang1(1)-85</v>
      </c>
    </row>
    <row r="16" spans="1:10">
      <c r="A16">
        <v>15</v>
      </c>
      <c r="B16" t="s">
        <v>487</v>
      </c>
      <c r="C16">
        <v>70</v>
      </c>
      <c r="D16">
        <v>110</v>
      </c>
      <c r="E16">
        <v>19.3</v>
      </c>
      <c r="F16" s="40">
        <f t="shared" si="0"/>
        <v>1</v>
      </c>
      <c r="G16" s="40" t="str">
        <f t="shared" si="1"/>
        <v>d01s1(1)70</v>
      </c>
      <c r="H16" s="40">
        <f t="shared" si="2"/>
        <v>42.55</v>
      </c>
      <c r="I16" s="40" t="str">
        <f>IF($G16="","",VLOOKUP($G16,设置!B:D,3,FALSE))</f>
        <v>D001套装1(1)-70</v>
      </c>
      <c r="J16" s="40" t="str">
        <f>IF($G16="","",VLOOKUP($G16,设置!B:D,2,FALSE))</f>
        <v>D001USF-taozhuang1(1)-70</v>
      </c>
    </row>
    <row r="17" spans="1:10">
      <c r="A17">
        <v>16</v>
      </c>
      <c r="B17" t="s">
        <v>487</v>
      </c>
      <c r="C17">
        <v>70</v>
      </c>
      <c r="D17">
        <v>110</v>
      </c>
      <c r="E17">
        <v>19.3</v>
      </c>
      <c r="F17" s="40">
        <f t="shared" si="0"/>
        <v>1</v>
      </c>
      <c r="G17" s="40" t="str">
        <f t="shared" si="1"/>
        <v>d01s1(1)70</v>
      </c>
      <c r="H17" s="40">
        <f t="shared" si="2"/>
        <v>42.55</v>
      </c>
      <c r="I17" s="40" t="str">
        <f>IF($G17="","",VLOOKUP($G17,设置!B:D,3,FALSE))</f>
        <v>D001套装1(1)-70</v>
      </c>
      <c r="J17" s="40" t="str">
        <f>IF($G17="","",VLOOKUP($G17,设置!B:D,2,FALSE))</f>
        <v>D001USF-taozhuang1(1)-70</v>
      </c>
    </row>
    <row r="18" spans="1:10">
      <c r="A18">
        <v>17</v>
      </c>
      <c r="B18" t="s">
        <v>487</v>
      </c>
      <c r="C18">
        <v>70</v>
      </c>
      <c r="D18">
        <v>110</v>
      </c>
      <c r="E18">
        <v>19.3</v>
      </c>
      <c r="F18" s="40">
        <f t="shared" si="0"/>
        <v>1</v>
      </c>
      <c r="G18" s="40" t="str">
        <f t="shared" si="1"/>
        <v>d01s1(1)70</v>
      </c>
      <c r="H18" s="40">
        <f t="shared" si="2"/>
        <v>42.55</v>
      </c>
      <c r="I18" s="40" t="str">
        <f>IF($G18="","",VLOOKUP($G18,设置!B:D,3,FALSE))</f>
        <v>D001套装1(1)-70</v>
      </c>
      <c r="J18" s="40" t="str">
        <f>IF($G18="","",VLOOKUP($G18,设置!B:D,2,FALSE))</f>
        <v>D001USF-taozhuang1(1)-70</v>
      </c>
    </row>
    <row r="19" spans="1:10">
      <c r="A19">
        <v>18</v>
      </c>
      <c r="B19" t="s">
        <v>487</v>
      </c>
      <c r="C19">
        <v>70</v>
      </c>
      <c r="D19">
        <v>110</v>
      </c>
      <c r="E19">
        <v>19.3</v>
      </c>
      <c r="F19" s="40">
        <f t="shared" si="0"/>
        <v>1</v>
      </c>
      <c r="G19" s="40" t="str">
        <f t="shared" si="1"/>
        <v>d01s1(1)70</v>
      </c>
      <c r="H19" s="40">
        <f t="shared" si="2"/>
        <v>42.55</v>
      </c>
      <c r="I19" s="40" t="str">
        <f>IF($G19="","",VLOOKUP($G19,设置!B:D,3,FALSE))</f>
        <v>D001套装1(1)-70</v>
      </c>
      <c r="J19" s="40" t="str">
        <f>IF($G19="","",VLOOKUP($G19,设置!B:D,2,FALSE))</f>
        <v>D001USF-taozhuang1(1)-70</v>
      </c>
    </row>
    <row r="20" spans="1:10">
      <c r="A20">
        <v>19</v>
      </c>
      <c r="B20" t="s">
        <v>487</v>
      </c>
      <c r="C20">
        <v>70</v>
      </c>
      <c r="D20">
        <v>100</v>
      </c>
      <c r="E20">
        <v>17.6</v>
      </c>
      <c r="F20" s="40">
        <f t="shared" si="0"/>
        <v>1</v>
      </c>
      <c r="G20" s="40" t="str">
        <f t="shared" si="1"/>
        <v>d01s1(1)70</v>
      </c>
      <c r="H20" s="40">
        <f t="shared" si="2"/>
        <v>38.8</v>
      </c>
      <c r="I20" s="40" t="str">
        <f>IF($G20="","",VLOOKUP($G20,设置!B:D,3,FALSE))</f>
        <v>D001套装1(1)-70</v>
      </c>
      <c r="J20" s="40" t="str">
        <f>IF($G20="","",VLOOKUP($G20,设置!B:D,2,FALSE))</f>
        <v>D001USF-taozhuang1(1)-70</v>
      </c>
    </row>
    <row r="21" spans="1:10">
      <c r="A21">
        <v>20</v>
      </c>
      <c r="B21" t="s">
        <v>554</v>
      </c>
      <c r="C21">
        <v>80</v>
      </c>
      <c r="D21">
        <v>89</v>
      </c>
      <c r="E21">
        <v>20.45</v>
      </c>
      <c r="F21" s="40">
        <f t="shared" si="0"/>
        <v>1</v>
      </c>
      <c r="G21" s="40" t="str">
        <f t="shared" si="1"/>
        <v>d228hui80</v>
      </c>
      <c r="H21" s="40">
        <f t="shared" si="2"/>
        <v>45.08</v>
      </c>
      <c r="I21" s="40" t="str">
        <f>IF($G21="","",VLOOKUP($G21,设置!B:D,3,FALSE))</f>
        <v>D228灰色-80</v>
      </c>
      <c r="J21" s="40" t="str">
        <f>IF($G21="","",VLOOKUP($G21,设置!B:D,2,FALSE))</f>
        <v>D228USF-Grey-80</v>
      </c>
    </row>
    <row r="22" spans="1:10">
      <c r="A22">
        <v>21</v>
      </c>
      <c r="B22" t="s">
        <v>554</v>
      </c>
      <c r="C22">
        <v>75</v>
      </c>
      <c r="D22">
        <v>101</v>
      </c>
      <c r="E22">
        <v>18.95</v>
      </c>
      <c r="F22" s="40">
        <f t="shared" si="0"/>
        <v>1</v>
      </c>
      <c r="G22" s="40" t="str">
        <f t="shared" si="1"/>
        <v>d228hui75</v>
      </c>
      <c r="H22" s="40">
        <f t="shared" si="2"/>
        <v>41.78</v>
      </c>
      <c r="I22" s="40" t="str">
        <f>IF($G22="","",VLOOKUP($G22,设置!B:D,3,FALSE))</f>
        <v>D228灰色-75</v>
      </c>
      <c r="J22" s="40" t="str">
        <f>IF($G22="","",VLOOKUP($G22,设置!B:D,2,FALSE))</f>
        <v>D228USF-Grey-75</v>
      </c>
    </row>
    <row r="23" spans="1:10">
      <c r="A23">
        <v>22</v>
      </c>
      <c r="B23" t="s">
        <v>554</v>
      </c>
      <c r="C23">
        <v>80</v>
      </c>
      <c r="D23">
        <v>10</v>
      </c>
      <c r="E23">
        <v>20.4</v>
      </c>
      <c r="F23" s="40">
        <f t="shared" si="0"/>
        <v>1</v>
      </c>
      <c r="G23" s="40" t="str">
        <f t="shared" si="1"/>
        <v>d228hui80</v>
      </c>
      <c r="H23" s="40">
        <f t="shared" si="2"/>
        <v>44.97</v>
      </c>
      <c r="I23" s="40" t="str">
        <f>IF($G23="","",VLOOKUP($G23,设置!B:D,3,FALSE))</f>
        <v>D228灰色-80</v>
      </c>
      <c r="J23" s="40" t="str">
        <f>IF($G23="","",VLOOKUP($G23,设置!B:D,2,FALSE))</f>
        <v>D228USF-Grey-80</v>
      </c>
    </row>
    <row r="24" spans="1:10">
      <c r="A24">
        <v>22</v>
      </c>
      <c r="B24" t="s">
        <v>554</v>
      </c>
      <c r="C24">
        <v>85</v>
      </c>
      <c r="D24">
        <v>49</v>
      </c>
      <c r="F24" s="40">
        <f t="shared" si="0"/>
        <v>1</v>
      </c>
      <c r="G24" s="40" t="str">
        <f t="shared" si="1"/>
        <v>d228hui85</v>
      </c>
      <c r="H24" s="40" t="str">
        <f t="shared" si="2"/>
        <v/>
      </c>
      <c r="I24" s="40" t="str">
        <f>IF($G24="","",VLOOKUP($G24,设置!B:D,3,FALSE))</f>
        <v>D228灰色-85</v>
      </c>
      <c r="J24" s="40" t="str">
        <f>IF($G24="","",VLOOKUP($G24,设置!B:D,2,FALSE))</f>
        <v>D228USF-Grey-85</v>
      </c>
    </row>
    <row r="25" spans="1:10">
      <c r="A25">
        <v>22</v>
      </c>
      <c r="B25" t="s">
        <v>554</v>
      </c>
      <c r="C25">
        <v>65</v>
      </c>
      <c r="D25">
        <v>34</v>
      </c>
      <c r="F25" s="40">
        <f t="shared" si="0"/>
        <v>1</v>
      </c>
      <c r="G25" s="40" t="str">
        <f t="shared" si="1"/>
        <v>d228hui65</v>
      </c>
      <c r="H25" s="40" t="str">
        <f t="shared" si="2"/>
        <v/>
      </c>
      <c r="I25" s="40" t="str">
        <f>IF($G25="","",VLOOKUP($G25,设置!B:D,3,FALSE))</f>
        <v>D228灰色-65</v>
      </c>
      <c r="J25" s="40" t="str">
        <f>IF($G25="","",VLOOKUP($G25,设置!B:D,2,FALSE))</f>
        <v>D228USF-Grey-65</v>
      </c>
    </row>
    <row r="26" spans="1:10">
      <c r="A26">
        <v>23</v>
      </c>
      <c r="B26" t="s">
        <v>554</v>
      </c>
      <c r="C26">
        <v>70</v>
      </c>
      <c r="D26">
        <v>98</v>
      </c>
      <c r="E26">
        <v>20.4</v>
      </c>
      <c r="F26" s="40">
        <f t="shared" si="0"/>
        <v>1</v>
      </c>
      <c r="G26" s="40" t="str">
        <f t="shared" si="1"/>
        <v>d228hui70</v>
      </c>
      <c r="H26" s="40">
        <f t="shared" si="2"/>
        <v>44.97</v>
      </c>
      <c r="I26" s="40" t="str">
        <f>IF($G26="","",VLOOKUP($G26,设置!B:D,3,FALSE))</f>
        <v>D228灰色-70</v>
      </c>
      <c r="J26" s="40" t="str">
        <f>IF($G26="","",VLOOKUP($G26,设置!B:D,2,FALSE))</f>
        <v>D228USF-Grey-70</v>
      </c>
    </row>
    <row r="27" spans="1:10">
      <c r="A27">
        <v>23</v>
      </c>
      <c r="B27" t="s">
        <v>554</v>
      </c>
      <c r="C27">
        <v>65</v>
      </c>
      <c r="D27">
        <v>17</v>
      </c>
      <c r="F27" s="40">
        <f t="shared" si="0"/>
        <v>1</v>
      </c>
      <c r="G27" s="40" t="str">
        <f t="shared" si="1"/>
        <v>d228hui65</v>
      </c>
      <c r="H27" s="40" t="str">
        <f t="shared" si="2"/>
        <v/>
      </c>
      <c r="I27" s="40" t="str">
        <f>IF($G27="","",VLOOKUP($G27,设置!B:D,3,FALSE))</f>
        <v>D228灰色-65</v>
      </c>
      <c r="J27" s="40" t="str">
        <f>IF($G27="","",VLOOKUP($G27,设置!B:D,2,FALSE))</f>
        <v>D228USF-Grey-65</v>
      </c>
    </row>
    <row r="28" spans="1:10">
      <c r="A28">
        <v>24</v>
      </c>
      <c r="B28" t="s">
        <v>487</v>
      </c>
      <c r="C28">
        <v>80</v>
      </c>
      <c r="D28">
        <v>80</v>
      </c>
      <c r="E28">
        <v>19</v>
      </c>
      <c r="F28" s="40">
        <f t="shared" si="0"/>
        <v>1</v>
      </c>
      <c r="G28" s="40" t="str">
        <f t="shared" si="1"/>
        <v>d01s1(1)80</v>
      </c>
      <c r="H28" s="40">
        <f t="shared" si="2"/>
        <v>41.89</v>
      </c>
      <c r="I28" s="40" t="str">
        <f>IF($G28="","",VLOOKUP($G28,设置!B:D,3,FALSE))</f>
        <v>D001套装1(1)-80</v>
      </c>
      <c r="J28" s="40" t="str">
        <f>IF($G28="","",VLOOKUP($G28,设置!B:D,2,FALSE))</f>
        <v>D001USF-taozhuang1(1)-80</v>
      </c>
    </row>
    <row r="29" spans="1:10">
      <c r="A29">
        <v>25</v>
      </c>
      <c r="B29" t="s">
        <v>487</v>
      </c>
      <c r="C29">
        <v>80</v>
      </c>
      <c r="D29">
        <v>80</v>
      </c>
      <c r="E29">
        <v>19</v>
      </c>
      <c r="F29" s="40">
        <f t="shared" si="0"/>
        <v>1</v>
      </c>
      <c r="G29" s="40" t="str">
        <f t="shared" si="1"/>
        <v>d01s1(1)80</v>
      </c>
      <c r="H29" s="40">
        <f t="shared" si="2"/>
        <v>41.89</v>
      </c>
      <c r="I29" s="40" t="str">
        <f>IF($G29="","",VLOOKUP($G29,设置!B:D,3,FALSE))</f>
        <v>D001套装1(1)-80</v>
      </c>
      <c r="J29" s="40" t="str">
        <f>IF($G29="","",VLOOKUP($G29,设置!B:D,2,FALSE))</f>
        <v>D001USF-taozhuang1(1)-80</v>
      </c>
    </row>
    <row r="30" spans="1:10">
      <c r="A30">
        <v>26</v>
      </c>
      <c r="B30" t="s">
        <v>487</v>
      </c>
      <c r="C30">
        <v>80</v>
      </c>
      <c r="D30">
        <v>80</v>
      </c>
      <c r="E30">
        <v>19</v>
      </c>
      <c r="F30" s="40">
        <f t="shared" si="0"/>
        <v>1</v>
      </c>
      <c r="G30" s="40" t="str">
        <f t="shared" si="1"/>
        <v>d01s1(1)80</v>
      </c>
      <c r="H30" s="40">
        <f t="shared" si="2"/>
        <v>41.89</v>
      </c>
      <c r="I30" s="40" t="str">
        <f>IF($G30="","",VLOOKUP($G30,设置!B:D,3,FALSE))</f>
        <v>D001套装1(1)-80</v>
      </c>
      <c r="J30" s="40" t="str">
        <f>IF($G30="","",VLOOKUP($G30,设置!B:D,2,FALSE))</f>
        <v>D001USF-taozhuang1(1)-80</v>
      </c>
    </row>
    <row r="31" spans="1:10">
      <c r="A31">
        <v>27</v>
      </c>
      <c r="B31" t="s">
        <v>487</v>
      </c>
      <c r="C31">
        <v>80</v>
      </c>
      <c r="D31">
        <v>80</v>
      </c>
      <c r="E31">
        <v>19</v>
      </c>
      <c r="F31" s="40">
        <f t="shared" si="0"/>
        <v>1</v>
      </c>
      <c r="G31" s="40" t="str">
        <f t="shared" si="1"/>
        <v>d01s1(1)80</v>
      </c>
      <c r="H31" s="40">
        <f t="shared" si="2"/>
        <v>41.89</v>
      </c>
      <c r="I31" s="40" t="str">
        <f>IF($G31="","",VLOOKUP($G31,设置!B:D,3,FALSE))</f>
        <v>D001套装1(1)-80</v>
      </c>
      <c r="J31" s="40" t="str">
        <f>IF($G31="","",VLOOKUP($G31,设置!B:D,2,FALSE))</f>
        <v>D001USF-taozhuang1(1)-80</v>
      </c>
    </row>
    <row r="32" spans="1:10">
      <c r="A32">
        <v>28</v>
      </c>
      <c r="B32" t="s">
        <v>487</v>
      </c>
      <c r="C32">
        <v>80</v>
      </c>
      <c r="D32">
        <v>80</v>
      </c>
      <c r="E32">
        <v>19</v>
      </c>
      <c r="F32" s="40">
        <f t="shared" si="0"/>
        <v>1</v>
      </c>
      <c r="G32" s="40" t="str">
        <f t="shared" si="1"/>
        <v>d01s1(1)80</v>
      </c>
      <c r="H32" s="40">
        <f t="shared" si="2"/>
        <v>41.89</v>
      </c>
      <c r="I32" s="40" t="str">
        <f>IF($G32="","",VLOOKUP($G32,设置!B:D,3,FALSE))</f>
        <v>D001套装1(1)-80</v>
      </c>
      <c r="J32" s="40" t="str">
        <f>IF($G32="","",VLOOKUP($G32,设置!B:D,2,FALSE))</f>
        <v>D001USF-taozhuang1(1)-80</v>
      </c>
    </row>
    <row r="33" spans="1:10">
      <c r="A33">
        <v>29</v>
      </c>
      <c r="B33" t="s">
        <v>487</v>
      </c>
      <c r="C33">
        <v>80</v>
      </c>
      <c r="D33">
        <v>80</v>
      </c>
      <c r="E33">
        <v>19</v>
      </c>
      <c r="F33" s="40">
        <f t="shared" si="0"/>
        <v>1</v>
      </c>
      <c r="G33" s="40" t="str">
        <f t="shared" si="1"/>
        <v>d01s1(1)80</v>
      </c>
      <c r="H33" s="40">
        <f t="shared" si="2"/>
        <v>41.89</v>
      </c>
      <c r="I33" s="40" t="str">
        <f>IF($G33="","",VLOOKUP($G33,设置!B:D,3,FALSE))</f>
        <v>D001套装1(1)-80</v>
      </c>
      <c r="J33" s="40" t="str">
        <f>IF($G33="","",VLOOKUP($G33,设置!B:D,2,FALSE))</f>
        <v>D001USF-taozhuang1(1)-80</v>
      </c>
    </row>
    <row r="34" spans="1:10">
      <c r="A34">
        <v>30</v>
      </c>
      <c r="B34" t="s">
        <v>487</v>
      </c>
      <c r="C34">
        <v>80</v>
      </c>
      <c r="D34">
        <v>80</v>
      </c>
      <c r="E34">
        <v>19</v>
      </c>
      <c r="F34" s="40">
        <f t="shared" si="0"/>
        <v>1</v>
      </c>
      <c r="G34" s="40" t="str">
        <f t="shared" si="1"/>
        <v>d01s1(1)80</v>
      </c>
      <c r="H34" s="40">
        <f t="shared" si="2"/>
        <v>41.89</v>
      </c>
      <c r="I34" s="40" t="str">
        <f>IF($G34="","",VLOOKUP($G34,设置!B:D,3,FALSE))</f>
        <v>D001套装1(1)-80</v>
      </c>
      <c r="J34" s="40" t="str">
        <f>IF($G34="","",VLOOKUP($G34,设置!B:D,2,FALSE))</f>
        <v>D001USF-taozhuang1(1)-80</v>
      </c>
    </row>
    <row r="35" spans="1:10">
      <c r="A35">
        <v>31</v>
      </c>
      <c r="B35" t="s">
        <v>487</v>
      </c>
      <c r="C35">
        <v>80</v>
      </c>
      <c r="D35">
        <v>80</v>
      </c>
      <c r="E35">
        <v>19</v>
      </c>
      <c r="F35" s="40">
        <f t="shared" si="0"/>
        <v>1</v>
      </c>
      <c r="G35" s="40" t="str">
        <f t="shared" si="1"/>
        <v>d01s1(1)80</v>
      </c>
      <c r="H35" s="40">
        <f t="shared" si="2"/>
        <v>41.89</v>
      </c>
      <c r="I35" s="40" t="str">
        <f>IF($G35="","",VLOOKUP($G35,设置!B:D,3,FALSE))</f>
        <v>D001套装1(1)-80</v>
      </c>
      <c r="J35" s="40" t="str">
        <f>IF($G35="","",VLOOKUP($G35,设置!B:D,2,FALSE))</f>
        <v>D001USF-taozhuang1(1)-80</v>
      </c>
    </row>
    <row r="36" spans="1:10">
      <c r="A36">
        <v>32</v>
      </c>
      <c r="B36" t="s">
        <v>487</v>
      </c>
      <c r="C36">
        <v>80</v>
      </c>
      <c r="D36">
        <v>80</v>
      </c>
      <c r="E36">
        <v>19</v>
      </c>
      <c r="F36" s="40">
        <f t="shared" si="0"/>
        <v>1</v>
      </c>
      <c r="G36" s="40" t="str">
        <f t="shared" si="1"/>
        <v>d01s1(1)80</v>
      </c>
      <c r="H36" s="40">
        <f t="shared" si="2"/>
        <v>41.89</v>
      </c>
      <c r="I36" s="40" t="str">
        <f>IF($G36="","",VLOOKUP($G36,设置!B:D,3,FALSE))</f>
        <v>D001套装1(1)-80</v>
      </c>
      <c r="J36" s="40" t="str">
        <f>IF($G36="","",VLOOKUP($G36,设置!B:D,2,FALSE))</f>
        <v>D001USF-taozhuang1(1)-80</v>
      </c>
    </row>
    <row r="37" spans="1:10">
      <c r="A37">
        <v>33</v>
      </c>
      <c r="B37" t="s">
        <v>487</v>
      </c>
      <c r="C37">
        <v>80</v>
      </c>
      <c r="D37">
        <v>80</v>
      </c>
      <c r="E37">
        <v>19</v>
      </c>
      <c r="F37" s="40">
        <f t="shared" si="0"/>
        <v>1</v>
      </c>
      <c r="G37" s="40" t="str">
        <f t="shared" si="1"/>
        <v>d01s1(1)80</v>
      </c>
      <c r="H37" s="40">
        <f t="shared" si="2"/>
        <v>41.89</v>
      </c>
      <c r="I37" s="40" t="str">
        <f>IF($G37="","",VLOOKUP($G37,设置!B:D,3,FALSE))</f>
        <v>D001套装1(1)-80</v>
      </c>
      <c r="J37" s="40" t="str">
        <f>IF($G37="","",VLOOKUP($G37,设置!B:D,2,FALSE))</f>
        <v>D001USF-taozhuang1(1)-80</v>
      </c>
    </row>
    <row r="38" spans="1:10">
      <c r="A38">
        <v>34</v>
      </c>
      <c r="B38" t="s">
        <v>487</v>
      </c>
      <c r="C38">
        <v>80</v>
      </c>
      <c r="D38">
        <v>80</v>
      </c>
      <c r="E38">
        <v>19</v>
      </c>
      <c r="F38" s="40">
        <f t="shared" si="0"/>
        <v>1</v>
      </c>
      <c r="G38" s="40" t="str">
        <f t="shared" si="1"/>
        <v>d01s1(1)80</v>
      </c>
      <c r="H38" s="40">
        <f t="shared" si="2"/>
        <v>41.89</v>
      </c>
      <c r="I38" s="40" t="str">
        <f>IF($G38="","",VLOOKUP($G38,设置!B:D,3,FALSE))</f>
        <v>D001套装1(1)-80</v>
      </c>
      <c r="J38" s="40" t="str">
        <f>IF($G38="","",VLOOKUP($G38,设置!B:D,2,FALSE))</f>
        <v>D001USF-taozhuang1(1)-80</v>
      </c>
    </row>
    <row r="39" spans="1:10">
      <c r="A39">
        <v>35</v>
      </c>
      <c r="B39" t="s">
        <v>487</v>
      </c>
      <c r="C39">
        <v>80</v>
      </c>
      <c r="D39">
        <v>80</v>
      </c>
      <c r="E39">
        <v>19</v>
      </c>
      <c r="F39" s="40">
        <f t="shared" si="0"/>
        <v>1</v>
      </c>
      <c r="G39" s="40" t="str">
        <f t="shared" si="1"/>
        <v>d01s1(1)80</v>
      </c>
      <c r="H39" s="40">
        <f t="shared" si="2"/>
        <v>41.89</v>
      </c>
      <c r="I39" s="40" t="str">
        <f>IF($G39="","",VLOOKUP($G39,设置!B:D,3,FALSE))</f>
        <v>D001套装1(1)-80</v>
      </c>
      <c r="J39" s="40" t="str">
        <f>IF($G39="","",VLOOKUP($G39,设置!B:D,2,FALSE))</f>
        <v>D001USF-taozhuang1(1)-80</v>
      </c>
    </row>
    <row r="40" spans="1:10">
      <c r="A40">
        <v>36</v>
      </c>
      <c r="B40" t="s">
        <v>487</v>
      </c>
      <c r="C40">
        <v>80</v>
      </c>
      <c r="D40">
        <v>80</v>
      </c>
      <c r="E40">
        <v>19</v>
      </c>
      <c r="F40" s="40">
        <f t="shared" si="0"/>
        <v>1</v>
      </c>
      <c r="G40" s="40" t="str">
        <f t="shared" si="1"/>
        <v>d01s1(1)80</v>
      </c>
      <c r="H40" s="40">
        <f t="shared" si="2"/>
        <v>41.89</v>
      </c>
      <c r="I40" s="40" t="str">
        <f>IF($G40="","",VLOOKUP($G40,设置!B:D,3,FALSE))</f>
        <v>D001套装1(1)-80</v>
      </c>
      <c r="J40" s="40" t="str">
        <f>IF($G40="","",VLOOKUP($G40,设置!B:D,2,FALSE))</f>
        <v>D001USF-taozhuang1(1)-80</v>
      </c>
    </row>
    <row r="41" spans="1:10">
      <c r="A41">
        <v>37</v>
      </c>
      <c r="B41" t="s">
        <v>487</v>
      </c>
      <c r="C41">
        <v>80</v>
      </c>
      <c r="D41">
        <v>80</v>
      </c>
      <c r="E41">
        <v>19</v>
      </c>
      <c r="F41" s="40">
        <f t="shared" si="0"/>
        <v>1</v>
      </c>
      <c r="G41" s="40" t="str">
        <f t="shared" si="1"/>
        <v>d01s1(1)80</v>
      </c>
      <c r="H41" s="40">
        <f t="shared" si="2"/>
        <v>41.89</v>
      </c>
      <c r="I41" s="40" t="str">
        <f>IF($G41="","",VLOOKUP($G41,设置!B:D,3,FALSE))</f>
        <v>D001套装1(1)-80</v>
      </c>
      <c r="J41" s="40" t="str">
        <f>IF($G41="","",VLOOKUP($G41,设置!B:D,2,FALSE))</f>
        <v>D001USF-taozhuang1(1)-80</v>
      </c>
    </row>
    <row r="42" spans="1:10">
      <c r="A42">
        <v>38</v>
      </c>
      <c r="B42" t="s">
        <v>487</v>
      </c>
      <c r="C42">
        <v>75</v>
      </c>
      <c r="D42">
        <v>89</v>
      </c>
      <c r="E42">
        <v>18</v>
      </c>
      <c r="F42" s="40">
        <f t="shared" si="0"/>
        <v>1</v>
      </c>
      <c r="G42" s="40" t="str">
        <f t="shared" si="1"/>
        <v>d01s1(1)75</v>
      </c>
      <c r="H42" s="40">
        <f t="shared" si="2"/>
        <v>39.68</v>
      </c>
      <c r="I42" s="40" t="str">
        <f>IF($G42="","",VLOOKUP($G42,设置!B:D,3,FALSE))</f>
        <v>D001套装1(1)-75</v>
      </c>
      <c r="J42" s="40" t="str">
        <f>IF($G42="","",VLOOKUP($G42,设置!B:D,2,FALSE))</f>
        <v>D001USF-taozhuang1(1)-75</v>
      </c>
    </row>
    <row r="43" spans="1:10">
      <c r="A43">
        <v>39</v>
      </c>
      <c r="B43" t="s">
        <v>487</v>
      </c>
      <c r="C43">
        <v>75</v>
      </c>
      <c r="D43">
        <v>90</v>
      </c>
      <c r="E43">
        <v>18.2</v>
      </c>
      <c r="F43" s="40">
        <f t="shared" si="0"/>
        <v>1</v>
      </c>
      <c r="G43" s="40" t="str">
        <f t="shared" si="1"/>
        <v>d01s1(1)75</v>
      </c>
      <c r="H43" s="40">
        <f t="shared" si="2"/>
        <v>40.12</v>
      </c>
      <c r="I43" s="40" t="str">
        <f>IF($G43="","",VLOOKUP($G43,设置!B:D,3,FALSE))</f>
        <v>D001套装1(1)-75</v>
      </c>
      <c r="J43" s="40" t="str">
        <f>IF($G43="","",VLOOKUP($G43,设置!B:D,2,FALSE))</f>
        <v>D001USF-taozhuang1(1)-75</v>
      </c>
    </row>
    <row r="44" spans="1:10">
      <c r="A44">
        <v>40</v>
      </c>
      <c r="B44" t="s">
        <v>487</v>
      </c>
      <c r="C44">
        <v>75</v>
      </c>
      <c r="D44">
        <v>90</v>
      </c>
      <c r="E44">
        <v>18.2</v>
      </c>
      <c r="F44" s="40">
        <f t="shared" si="0"/>
        <v>1</v>
      </c>
      <c r="G44" s="40" t="str">
        <f t="shared" si="1"/>
        <v>d01s1(1)75</v>
      </c>
      <c r="H44" s="40">
        <f t="shared" si="2"/>
        <v>40.12</v>
      </c>
      <c r="I44" s="40" t="str">
        <f>IF($G44="","",VLOOKUP($G44,设置!B:D,3,FALSE))</f>
        <v>D001套装1(1)-75</v>
      </c>
      <c r="J44" s="40" t="str">
        <f>IF($G44="","",VLOOKUP($G44,设置!B:D,2,FALSE))</f>
        <v>D001USF-taozhuang1(1)-75</v>
      </c>
    </row>
    <row r="45" spans="1:10">
      <c r="A45">
        <v>41</v>
      </c>
      <c r="B45" t="s">
        <v>487</v>
      </c>
      <c r="C45">
        <v>80</v>
      </c>
      <c r="D45">
        <v>80</v>
      </c>
      <c r="E45">
        <v>18.8</v>
      </c>
      <c r="F45" s="40">
        <f t="shared" si="0"/>
        <v>1</v>
      </c>
      <c r="G45" s="40" t="str">
        <f t="shared" si="1"/>
        <v>d01s1(1)80</v>
      </c>
      <c r="H45" s="40">
        <f t="shared" si="2"/>
        <v>41.45</v>
      </c>
      <c r="I45" s="40" t="str">
        <f>IF($G45="","",VLOOKUP($G45,设置!B:D,3,FALSE))</f>
        <v>D001套装1(1)-80</v>
      </c>
      <c r="J45" s="40" t="str">
        <f>IF($G45="","",VLOOKUP($G45,设置!B:D,2,FALSE))</f>
        <v>D001USF-taozhuang1(1)-80</v>
      </c>
    </row>
    <row r="46" spans="1:10">
      <c r="A46">
        <v>42</v>
      </c>
      <c r="B46" t="s">
        <v>487</v>
      </c>
      <c r="C46">
        <v>80</v>
      </c>
      <c r="D46">
        <v>80</v>
      </c>
      <c r="E46">
        <v>18.8</v>
      </c>
      <c r="F46" s="40">
        <f t="shared" si="0"/>
        <v>1</v>
      </c>
      <c r="G46" s="40" t="str">
        <f t="shared" si="1"/>
        <v>d01s1(1)80</v>
      </c>
      <c r="H46" s="40">
        <f t="shared" si="2"/>
        <v>41.45</v>
      </c>
      <c r="I46" s="40" t="str">
        <f>IF($G46="","",VLOOKUP($G46,设置!B:D,3,FALSE))</f>
        <v>D001套装1(1)-80</v>
      </c>
      <c r="J46" s="40" t="str">
        <f>IF($G46="","",VLOOKUP($G46,设置!B:D,2,FALSE))</f>
        <v>D001USF-taozhuang1(1)-80</v>
      </c>
    </row>
    <row r="47" spans="1:10">
      <c r="A47">
        <v>43</v>
      </c>
      <c r="B47" t="s">
        <v>487</v>
      </c>
      <c r="C47">
        <v>80</v>
      </c>
      <c r="D47">
        <v>80</v>
      </c>
      <c r="E47">
        <v>18.8</v>
      </c>
      <c r="F47" s="40">
        <f t="shared" si="0"/>
        <v>1</v>
      </c>
      <c r="G47" s="40" t="str">
        <f t="shared" si="1"/>
        <v>d01s1(1)80</v>
      </c>
      <c r="H47" s="40">
        <f t="shared" si="2"/>
        <v>41.45</v>
      </c>
      <c r="I47" s="40" t="str">
        <f>IF($G47="","",VLOOKUP($G47,设置!B:D,3,FALSE))</f>
        <v>D001套装1(1)-80</v>
      </c>
      <c r="J47" s="40" t="str">
        <f>IF($G47="","",VLOOKUP($G47,设置!B:D,2,FALSE))</f>
        <v>D001USF-taozhuang1(1)-80</v>
      </c>
    </row>
    <row r="48" spans="1:10">
      <c r="A48">
        <v>44</v>
      </c>
      <c r="B48" t="s">
        <v>487</v>
      </c>
      <c r="C48">
        <v>80</v>
      </c>
      <c r="D48">
        <v>80</v>
      </c>
      <c r="E48">
        <v>18.8</v>
      </c>
      <c r="F48" s="40">
        <f t="shared" si="0"/>
        <v>1</v>
      </c>
      <c r="G48" s="40" t="str">
        <f t="shared" si="1"/>
        <v>d01s1(1)80</v>
      </c>
      <c r="H48" s="40">
        <f t="shared" si="2"/>
        <v>41.45</v>
      </c>
      <c r="I48" s="40" t="str">
        <f>IF($G48="","",VLOOKUP($G48,设置!B:D,3,FALSE))</f>
        <v>D001套装1(1)-80</v>
      </c>
      <c r="J48" s="40" t="str">
        <f>IF($G48="","",VLOOKUP($G48,设置!B:D,2,FALSE))</f>
        <v>D001USF-taozhuang1(1)-80</v>
      </c>
    </row>
    <row r="49" spans="1:10">
      <c r="A49">
        <v>45</v>
      </c>
      <c r="B49" t="s">
        <v>487</v>
      </c>
      <c r="C49">
        <v>80</v>
      </c>
      <c r="D49">
        <v>80</v>
      </c>
      <c r="E49">
        <v>18.8</v>
      </c>
      <c r="F49" s="40">
        <f t="shared" si="0"/>
        <v>1</v>
      </c>
      <c r="G49" s="40" t="str">
        <f t="shared" si="1"/>
        <v>d01s1(1)80</v>
      </c>
      <c r="H49" s="40">
        <f t="shared" si="2"/>
        <v>41.45</v>
      </c>
      <c r="I49" s="40" t="str">
        <f>IF($G49="","",VLOOKUP($G49,设置!B:D,3,FALSE))</f>
        <v>D001套装1(1)-80</v>
      </c>
      <c r="J49" s="40" t="str">
        <f>IF($G49="","",VLOOKUP($G49,设置!B:D,2,FALSE))</f>
        <v>D001USF-taozhuang1(1)-80</v>
      </c>
    </row>
    <row r="50" spans="1:10">
      <c r="A50">
        <v>46</v>
      </c>
      <c r="B50" t="s">
        <v>487</v>
      </c>
      <c r="C50">
        <v>80</v>
      </c>
      <c r="D50">
        <v>80</v>
      </c>
      <c r="E50">
        <v>18.8</v>
      </c>
      <c r="F50" s="40">
        <f t="shared" si="0"/>
        <v>1</v>
      </c>
      <c r="G50" s="40" t="str">
        <f t="shared" si="1"/>
        <v>d01s1(1)80</v>
      </c>
      <c r="H50" s="40">
        <f t="shared" si="2"/>
        <v>41.45</v>
      </c>
      <c r="I50" s="40" t="str">
        <f>IF($G50="","",VLOOKUP($G50,设置!B:D,3,FALSE))</f>
        <v>D001套装1(1)-80</v>
      </c>
      <c r="J50" s="40" t="str">
        <f>IF($G50="","",VLOOKUP($G50,设置!B:D,2,FALSE))</f>
        <v>D001USF-taozhuang1(1)-80</v>
      </c>
    </row>
    <row r="51" spans="1:10">
      <c r="A51">
        <v>47</v>
      </c>
      <c r="B51" t="s">
        <v>487</v>
      </c>
      <c r="C51">
        <v>80</v>
      </c>
      <c r="D51">
        <v>80</v>
      </c>
      <c r="E51">
        <v>18.8</v>
      </c>
      <c r="F51" s="40">
        <f t="shared" si="0"/>
        <v>1</v>
      </c>
      <c r="G51" s="40" t="str">
        <f t="shared" si="1"/>
        <v>d01s1(1)80</v>
      </c>
      <c r="H51" s="40">
        <f t="shared" si="2"/>
        <v>41.45</v>
      </c>
      <c r="I51" s="40" t="str">
        <f>IF($G51="","",VLOOKUP($G51,设置!B:D,3,FALSE))</f>
        <v>D001套装1(1)-80</v>
      </c>
      <c r="J51" s="40" t="str">
        <f>IF($G51="","",VLOOKUP($G51,设置!B:D,2,FALSE))</f>
        <v>D001USF-taozhuang1(1)-80</v>
      </c>
    </row>
    <row r="52" spans="1:10">
      <c r="A52">
        <v>48</v>
      </c>
      <c r="B52" t="s">
        <v>487</v>
      </c>
      <c r="C52">
        <v>80</v>
      </c>
      <c r="D52">
        <v>80</v>
      </c>
      <c r="E52">
        <v>18.8</v>
      </c>
      <c r="F52" s="40">
        <f t="shared" si="0"/>
        <v>1</v>
      </c>
      <c r="G52" s="40" t="str">
        <f t="shared" si="1"/>
        <v>d01s1(1)80</v>
      </c>
      <c r="H52" s="40">
        <f t="shared" si="2"/>
        <v>41.45</v>
      </c>
      <c r="I52" s="40" t="str">
        <f>IF($G52="","",VLOOKUP($G52,设置!B:D,3,FALSE))</f>
        <v>D001套装1(1)-80</v>
      </c>
      <c r="J52" s="40" t="str">
        <f>IF($G52="","",VLOOKUP($G52,设置!B:D,2,FALSE))</f>
        <v>D001USF-taozhuang1(1)-80</v>
      </c>
    </row>
    <row r="53" spans="1:10">
      <c r="A53">
        <v>49</v>
      </c>
      <c r="B53" t="s">
        <v>487</v>
      </c>
      <c r="C53">
        <v>75</v>
      </c>
      <c r="D53">
        <v>90</v>
      </c>
      <c r="E53">
        <v>18.2</v>
      </c>
      <c r="F53" s="40">
        <f t="shared" si="0"/>
        <v>1</v>
      </c>
      <c r="G53" s="40" t="str">
        <f t="shared" si="1"/>
        <v>d01s1(1)75</v>
      </c>
      <c r="H53" s="40">
        <f t="shared" si="2"/>
        <v>40.12</v>
      </c>
      <c r="I53" s="40" t="str">
        <f>IF($G53="","",VLOOKUP($G53,设置!B:D,3,FALSE))</f>
        <v>D001套装1(1)-75</v>
      </c>
      <c r="J53" s="40" t="str">
        <f>IF($G53="","",VLOOKUP($G53,设置!B:D,2,FALSE))</f>
        <v>D001USF-taozhuang1(1)-75</v>
      </c>
    </row>
    <row r="54" spans="1:10">
      <c r="A54">
        <v>50</v>
      </c>
      <c r="B54" t="s">
        <v>487</v>
      </c>
      <c r="C54">
        <v>75</v>
      </c>
      <c r="D54">
        <v>90</v>
      </c>
      <c r="E54">
        <v>18.2</v>
      </c>
      <c r="F54" s="40">
        <f t="shared" si="0"/>
        <v>1</v>
      </c>
      <c r="G54" s="40" t="str">
        <f t="shared" si="1"/>
        <v>d01s1(1)75</v>
      </c>
      <c r="H54" s="40">
        <f t="shared" si="2"/>
        <v>40.12</v>
      </c>
      <c r="I54" s="40" t="str">
        <f>IF($G54="","",VLOOKUP($G54,设置!B:D,3,FALSE))</f>
        <v>D001套装1(1)-75</v>
      </c>
      <c r="J54" s="40" t="str">
        <f>IF($G54="","",VLOOKUP($G54,设置!B:D,2,FALSE))</f>
        <v>D001USF-taozhuang1(1)-75</v>
      </c>
    </row>
    <row r="55" spans="1:10">
      <c r="A55">
        <v>51</v>
      </c>
      <c r="B55" t="s">
        <v>487</v>
      </c>
      <c r="C55">
        <v>75</v>
      </c>
      <c r="D55">
        <v>90</v>
      </c>
      <c r="E55">
        <v>18.2</v>
      </c>
      <c r="F55" s="40">
        <f t="shared" si="0"/>
        <v>1</v>
      </c>
      <c r="G55" s="40" t="str">
        <f t="shared" si="1"/>
        <v>d01s1(1)75</v>
      </c>
      <c r="H55" s="40">
        <f t="shared" si="2"/>
        <v>40.12</v>
      </c>
      <c r="I55" s="40" t="str">
        <f>IF($G55="","",VLOOKUP($G55,设置!B:D,3,FALSE))</f>
        <v>D001套装1(1)-75</v>
      </c>
      <c r="J55" s="40" t="str">
        <f>IF($G55="","",VLOOKUP($G55,设置!B:D,2,FALSE))</f>
        <v>D001USF-taozhuang1(1)-75</v>
      </c>
    </row>
    <row r="56" spans="1:10">
      <c r="A56">
        <v>52</v>
      </c>
      <c r="B56" t="s">
        <v>487</v>
      </c>
      <c r="C56">
        <v>75</v>
      </c>
      <c r="D56">
        <v>90</v>
      </c>
      <c r="E56">
        <v>18.2</v>
      </c>
      <c r="F56" s="40">
        <f t="shared" si="0"/>
        <v>1</v>
      </c>
      <c r="G56" s="40" t="str">
        <f t="shared" si="1"/>
        <v>d01s1(1)75</v>
      </c>
      <c r="H56" s="40">
        <f t="shared" si="2"/>
        <v>40.12</v>
      </c>
      <c r="I56" s="40" t="str">
        <f>IF($G56="","",VLOOKUP($G56,设置!B:D,3,FALSE))</f>
        <v>D001套装1(1)-75</v>
      </c>
      <c r="J56" s="40" t="str">
        <f>IF($G56="","",VLOOKUP($G56,设置!B:D,2,FALSE))</f>
        <v>D001USF-taozhuang1(1)-75</v>
      </c>
    </row>
    <row r="57" spans="1:10">
      <c r="A57">
        <v>53</v>
      </c>
      <c r="B57" t="s">
        <v>487</v>
      </c>
      <c r="C57">
        <v>75</v>
      </c>
      <c r="D57">
        <v>90</v>
      </c>
      <c r="E57">
        <v>18.2</v>
      </c>
      <c r="F57" s="40">
        <f t="shared" si="0"/>
        <v>1</v>
      </c>
      <c r="G57" s="40" t="str">
        <f t="shared" si="1"/>
        <v>d01s1(1)75</v>
      </c>
      <c r="H57" s="40">
        <f t="shared" si="2"/>
        <v>40.12</v>
      </c>
      <c r="I57" s="40" t="str">
        <f>IF($G57="","",VLOOKUP($G57,设置!B:D,3,FALSE))</f>
        <v>D001套装1(1)-75</v>
      </c>
      <c r="J57" s="40" t="str">
        <f>IF($G57="","",VLOOKUP($G57,设置!B:D,2,FALSE))</f>
        <v>D001USF-taozhuang1(1)-75</v>
      </c>
    </row>
    <row r="58" spans="1:10">
      <c r="A58">
        <v>54</v>
      </c>
      <c r="B58" t="s">
        <v>487</v>
      </c>
      <c r="C58">
        <v>75</v>
      </c>
      <c r="D58">
        <v>90</v>
      </c>
      <c r="E58">
        <v>18.2</v>
      </c>
      <c r="F58" s="40">
        <f t="shared" si="0"/>
        <v>1</v>
      </c>
      <c r="G58" s="40" t="str">
        <f t="shared" si="1"/>
        <v>d01s1(1)75</v>
      </c>
      <c r="H58" s="40">
        <f t="shared" si="2"/>
        <v>40.12</v>
      </c>
      <c r="I58" s="40" t="str">
        <f>IF($G58="","",VLOOKUP($G58,设置!B:D,3,FALSE))</f>
        <v>D001套装1(1)-75</v>
      </c>
      <c r="J58" s="40" t="str">
        <f>IF($G58="","",VLOOKUP($G58,设置!B:D,2,FALSE))</f>
        <v>D001USF-taozhuang1(1)-75</v>
      </c>
    </row>
    <row r="59" spans="1:10">
      <c r="A59">
        <v>55</v>
      </c>
      <c r="B59" t="s">
        <v>487</v>
      </c>
      <c r="C59">
        <v>75</v>
      </c>
      <c r="D59">
        <v>90</v>
      </c>
      <c r="E59">
        <v>18.2</v>
      </c>
      <c r="F59" s="40">
        <f t="shared" si="0"/>
        <v>1</v>
      </c>
      <c r="G59" s="40" t="str">
        <f t="shared" si="1"/>
        <v>d01s1(1)75</v>
      </c>
      <c r="H59" s="40">
        <f t="shared" si="2"/>
        <v>40.12</v>
      </c>
      <c r="I59" s="40" t="str">
        <f>IF($G59="","",VLOOKUP($G59,设置!B:D,3,FALSE))</f>
        <v>D001套装1(1)-75</v>
      </c>
      <c r="J59" s="40" t="str">
        <f>IF($G59="","",VLOOKUP($G59,设置!B:D,2,FALSE))</f>
        <v>D001USF-taozhuang1(1)-75</v>
      </c>
    </row>
    <row r="60" spans="1:10">
      <c r="A60">
        <v>56</v>
      </c>
      <c r="B60" t="s">
        <v>487</v>
      </c>
      <c r="C60">
        <v>75</v>
      </c>
      <c r="D60">
        <v>90</v>
      </c>
      <c r="E60">
        <v>18.2</v>
      </c>
      <c r="F60" s="40">
        <f t="shared" si="0"/>
        <v>1</v>
      </c>
      <c r="G60" s="40" t="str">
        <f t="shared" si="1"/>
        <v>d01s1(1)75</v>
      </c>
      <c r="H60" s="40">
        <f t="shared" si="2"/>
        <v>40.12</v>
      </c>
      <c r="I60" s="40" t="str">
        <f>IF($G60="","",VLOOKUP($G60,设置!B:D,3,FALSE))</f>
        <v>D001套装1(1)-75</v>
      </c>
      <c r="J60" s="40" t="str">
        <f>IF($G60="","",VLOOKUP($G60,设置!B:D,2,FALSE))</f>
        <v>D001USF-taozhuang1(1)-75</v>
      </c>
    </row>
    <row r="61" spans="1:10">
      <c r="A61">
        <v>57</v>
      </c>
      <c r="B61" t="s">
        <v>487</v>
      </c>
      <c r="C61">
        <v>65</v>
      </c>
      <c r="D61">
        <v>20</v>
      </c>
      <c r="E61">
        <v>11.5</v>
      </c>
      <c r="F61" s="40">
        <f t="shared" si="0"/>
        <v>1</v>
      </c>
      <c r="G61" s="40" t="str">
        <f t="shared" si="1"/>
        <v>d01s1(1)65</v>
      </c>
      <c r="H61" s="40">
        <f t="shared" si="2"/>
        <v>25.35</v>
      </c>
      <c r="I61" s="40" t="str">
        <f>IF($G61="","",VLOOKUP($G61,设置!B:D,3,FALSE))</f>
        <v>D001套装1(1)-65</v>
      </c>
      <c r="J61" s="40" t="str">
        <f>IF($G61="","",VLOOKUP($G61,设置!B:D,2,FALSE))</f>
        <v>D001USF-taozhuang1(1)-65</v>
      </c>
    </row>
    <row r="62" spans="1:10">
      <c r="A62">
        <v>57</v>
      </c>
      <c r="B62" t="s">
        <v>487</v>
      </c>
      <c r="C62">
        <v>85</v>
      </c>
      <c r="D62">
        <v>30</v>
      </c>
      <c r="F62" s="40">
        <f t="shared" si="0"/>
        <v>1</v>
      </c>
      <c r="G62" s="40" t="str">
        <f t="shared" si="1"/>
        <v>d01s1(1)85</v>
      </c>
      <c r="H62" s="40" t="str">
        <f t="shared" si="2"/>
        <v/>
      </c>
      <c r="I62" s="40" t="str">
        <f>IF($G62="","",VLOOKUP($G62,设置!B:D,3,FALSE))</f>
        <v>D001套装1(1)-85</v>
      </c>
      <c r="J62" s="40" t="str">
        <f>IF($G62="","",VLOOKUP($G62,设置!B:D,2,FALSE))</f>
        <v>D001USF-taozhuang1(1)-85</v>
      </c>
    </row>
    <row r="63" spans="6:10">
      <c r="F63" s="40" t="str">
        <f t="shared" si="0"/>
        <v/>
      </c>
      <c r="G63" s="40" t="str">
        <f t="shared" si="1"/>
        <v/>
      </c>
      <c r="H63" s="40" t="str">
        <f t="shared" si="2"/>
        <v/>
      </c>
      <c r="I63" s="40" t="str">
        <f>IF($G63="","",VLOOKUP($G63,设置!B:D,3,FALSE))</f>
        <v/>
      </c>
      <c r="J63" s="40" t="str">
        <f>IF($G63="","",VLOOKUP($G63,设置!B:D,2,FALSE))</f>
        <v/>
      </c>
    </row>
    <row r="64" spans="6:10">
      <c r="F64" s="40" t="str">
        <f t="shared" si="0"/>
        <v/>
      </c>
      <c r="G64" s="40" t="str">
        <f t="shared" si="1"/>
        <v/>
      </c>
      <c r="H64" s="40" t="str">
        <f t="shared" si="2"/>
        <v/>
      </c>
      <c r="I64" s="40" t="str">
        <f>IF($G64="","",VLOOKUP($G64,设置!B:D,3,FALSE))</f>
        <v/>
      </c>
      <c r="J64" s="40" t="str">
        <f>IF($G64="","",VLOOKUP($G64,设置!B:D,2,FALSE))</f>
        <v/>
      </c>
    </row>
    <row r="65" spans="6:10">
      <c r="F65" s="40" t="str">
        <f t="shared" si="0"/>
        <v/>
      </c>
      <c r="G65" s="40" t="str">
        <f t="shared" si="1"/>
        <v/>
      </c>
      <c r="H65" s="40" t="str">
        <f t="shared" si="2"/>
        <v/>
      </c>
      <c r="I65" s="40" t="str">
        <f>IF($G65="","",VLOOKUP($G65,设置!B:D,3,FALSE))</f>
        <v/>
      </c>
      <c r="J65" s="40" t="str">
        <f>IF($G65="","",VLOOKUP($G65,设置!B:D,2,FALSE))</f>
        <v/>
      </c>
    </row>
    <row r="66" spans="6:10">
      <c r="F66" s="40" t="str">
        <f t="shared" ref="F66:F129" si="3">IF(A66="","",1)</f>
        <v/>
      </c>
      <c r="G66" s="40" t="str">
        <f t="shared" ref="G66:G129" si="4">IF(AND(B66&lt;&gt;"",C66&lt;&gt;""),B66&amp;C66,"")</f>
        <v/>
      </c>
      <c r="H66" s="40" t="str">
        <f t="shared" ref="H66:H129" si="5">IF(E66="","",ROUND(E66*2.2046,2))</f>
        <v/>
      </c>
      <c r="I66" s="40" t="str">
        <f>IF($G66="","",VLOOKUP($G66,设置!B:D,3,FALSE))</f>
        <v/>
      </c>
      <c r="J66" s="40" t="str">
        <f>IF($G66="","",VLOOKUP($G66,设置!B:D,2,FALSE))</f>
        <v/>
      </c>
    </row>
    <row r="67" spans="6:10">
      <c r="F67" s="40" t="str">
        <f t="shared" si="3"/>
        <v/>
      </c>
      <c r="G67" s="40" t="str">
        <f t="shared" si="4"/>
        <v/>
      </c>
      <c r="H67" s="40" t="str">
        <f t="shared" si="5"/>
        <v/>
      </c>
      <c r="I67" s="40" t="str">
        <f>IF($G67="","",VLOOKUP($G67,设置!B:D,3,FALSE))</f>
        <v/>
      </c>
      <c r="J67" s="40" t="str">
        <f>IF($G67="","",VLOOKUP($G67,设置!B:D,2,FALSE))</f>
        <v/>
      </c>
    </row>
    <row r="68" spans="6:10">
      <c r="F68" s="40" t="str">
        <f t="shared" si="3"/>
        <v/>
      </c>
      <c r="G68" s="40" t="str">
        <f t="shared" si="4"/>
        <v/>
      </c>
      <c r="H68" s="40" t="str">
        <f t="shared" si="5"/>
        <v/>
      </c>
      <c r="I68" s="40" t="str">
        <f>IF($G68="","",VLOOKUP($G68,设置!B:D,3,FALSE))</f>
        <v/>
      </c>
      <c r="J68" s="40" t="str">
        <f>IF($G68="","",VLOOKUP($G68,设置!B:D,2,FALSE))</f>
        <v/>
      </c>
    </row>
    <row r="69" spans="6:10">
      <c r="F69" s="40" t="str">
        <f t="shared" si="3"/>
        <v/>
      </c>
      <c r="G69" s="40" t="str">
        <f t="shared" si="4"/>
        <v/>
      </c>
      <c r="H69" s="40" t="str">
        <f t="shared" si="5"/>
        <v/>
      </c>
      <c r="I69" s="40" t="str">
        <f>IF($G69="","",VLOOKUP($G69,设置!B:D,3,FALSE))</f>
        <v/>
      </c>
      <c r="J69" s="40" t="str">
        <f>IF($G69="","",VLOOKUP($G69,设置!B:D,2,FALSE))</f>
        <v/>
      </c>
    </row>
    <row r="70" spans="6:10">
      <c r="F70" s="40" t="str">
        <f t="shared" si="3"/>
        <v/>
      </c>
      <c r="G70" s="40" t="str">
        <f t="shared" si="4"/>
        <v/>
      </c>
      <c r="H70" s="40" t="str">
        <f t="shared" si="5"/>
        <v/>
      </c>
      <c r="I70" s="40" t="str">
        <f>IF($G70="","",VLOOKUP($G70,设置!B:D,3,FALSE))</f>
        <v/>
      </c>
      <c r="J70" s="40" t="str">
        <f>IF($G70="","",VLOOKUP($G70,设置!B:D,2,FALSE))</f>
        <v/>
      </c>
    </row>
    <row r="71" spans="6:10">
      <c r="F71" s="40" t="str">
        <f t="shared" si="3"/>
        <v/>
      </c>
      <c r="G71" s="40" t="str">
        <f t="shared" si="4"/>
        <v/>
      </c>
      <c r="H71" s="40" t="str">
        <f t="shared" si="5"/>
        <v/>
      </c>
      <c r="I71" s="40" t="str">
        <f>IF($G71="","",VLOOKUP($G71,设置!B:D,3,FALSE))</f>
        <v/>
      </c>
      <c r="J71" s="40" t="str">
        <f>IF($G71="","",VLOOKUP($G71,设置!B:D,2,FALSE))</f>
        <v/>
      </c>
    </row>
    <row r="72" spans="6:10">
      <c r="F72" s="40" t="str">
        <f t="shared" si="3"/>
        <v/>
      </c>
      <c r="G72" s="40" t="str">
        <f t="shared" si="4"/>
        <v/>
      </c>
      <c r="H72" s="40" t="str">
        <f t="shared" si="5"/>
        <v/>
      </c>
      <c r="I72" s="40" t="str">
        <f>IF($G72="","",VLOOKUP($G72,设置!B:D,3,FALSE))</f>
        <v/>
      </c>
      <c r="J72" s="40" t="str">
        <f>IF($G72="","",VLOOKUP($G72,设置!B:D,2,FALSE))</f>
        <v/>
      </c>
    </row>
    <row r="73" spans="6:10">
      <c r="F73" s="40" t="str">
        <f t="shared" si="3"/>
        <v/>
      </c>
      <c r="G73" s="40" t="str">
        <f t="shared" si="4"/>
        <v/>
      </c>
      <c r="H73" s="40" t="str">
        <f t="shared" si="5"/>
        <v/>
      </c>
      <c r="I73" s="40" t="str">
        <f>IF($G73="","",VLOOKUP($G73,设置!B:D,3,FALSE))</f>
        <v/>
      </c>
      <c r="J73" s="40" t="str">
        <f>IF($G73="","",VLOOKUP($G73,设置!B:D,2,FALSE))</f>
        <v/>
      </c>
    </row>
    <row r="74" spans="6:10">
      <c r="F74" s="40" t="str">
        <f t="shared" si="3"/>
        <v/>
      </c>
      <c r="G74" s="40" t="str">
        <f t="shared" si="4"/>
        <v/>
      </c>
      <c r="H74" s="40" t="str">
        <f t="shared" si="5"/>
        <v/>
      </c>
      <c r="I74" s="40" t="str">
        <f>IF($G74="","",VLOOKUP($G74,设置!B:D,3,FALSE))</f>
        <v/>
      </c>
      <c r="J74" s="40" t="str">
        <f>IF($G74="","",VLOOKUP($G74,设置!B:D,2,FALSE))</f>
        <v/>
      </c>
    </row>
    <row r="75" spans="6:10">
      <c r="F75" s="40" t="str">
        <f t="shared" si="3"/>
        <v/>
      </c>
      <c r="G75" s="40" t="str">
        <f t="shared" si="4"/>
        <v/>
      </c>
      <c r="H75" s="40" t="str">
        <f t="shared" si="5"/>
        <v/>
      </c>
      <c r="I75" s="40" t="str">
        <f>IF($G75="","",VLOOKUP($G75,设置!B:D,3,FALSE))</f>
        <v/>
      </c>
      <c r="J75" s="40" t="str">
        <f>IF($G75="","",VLOOKUP($G75,设置!B:D,2,FALSE))</f>
        <v/>
      </c>
    </row>
    <row r="76" spans="6:10">
      <c r="F76" s="40" t="str">
        <f t="shared" si="3"/>
        <v/>
      </c>
      <c r="G76" s="40" t="str">
        <f t="shared" si="4"/>
        <v/>
      </c>
      <c r="H76" s="40" t="str">
        <f t="shared" si="5"/>
        <v/>
      </c>
      <c r="I76" s="40" t="str">
        <f>IF($G76="","",VLOOKUP($G76,设置!B:D,3,FALSE))</f>
        <v/>
      </c>
      <c r="J76" s="40" t="str">
        <f>IF($G76="","",VLOOKUP($G76,设置!B:D,2,FALSE))</f>
        <v/>
      </c>
    </row>
    <row r="77" spans="6:10">
      <c r="F77" s="40" t="str">
        <f t="shared" si="3"/>
        <v/>
      </c>
      <c r="G77" s="40" t="str">
        <f t="shared" si="4"/>
        <v/>
      </c>
      <c r="H77" s="40" t="str">
        <f t="shared" si="5"/>
        <v/>
      </c>
      <c r="I77" s="40" t="str">
        <f>IF($G77="","",VLOOKUP($G77,设置!B:D,3,FALSE))</f>
        <v/>
      </c>
      <c r="J77" s="40" t="str">
        <f>IF($G77="","",VLOOKUP($G77,设置!B:D,2,FALSE))</f>
        <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si="3"/>
        <v/>
      </c>
      <c r="G129" s="40" t="str">
        <f t="shared" si="4"/>
        <v/>
      </c>
      <c r="H129" s="40" t="str">
        <f t="shared" si="5"/>
        <v/>
      </c>
      <c r="I129" s="40" t="str">
        <f>IF($G129="","",VLOOKUP($G129,设置!B:D,3,FALSE))</f>
        <v/>
      </c>
      <c r="J129" s="40" t="str">
        <f>IF($G129="","",VLOOKUP($G129,设置!B:D,2,FALSE))</f>
        <v/>
      </c>
    </row>
    <row r="130" spans="6:10">
      <c r="F130" s="40" t="str">
        <f t="shared" ref="F130:F171" si="6">IF(A130="","",1)</f>
        <v/>
      </c>
      <c r="G130" s="40" t="str">
        <f t="shared" ref="G130:G171" si="7">IF(AND(B130&lt;&gt;"",C130&lt;&gt;""),B130&amp;C130,"")</f>
        <v/>
      </c>
      <c r="H130" s="40" t="str">
        <f t="shared" ref="H130:H171" si="8">IF(E130="","",ROUND(E130*2.2046,2))</f>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row r="171" spans="6:10">
      <c r="F171" s="40" t="str">
        <f t="shared" si="6"/>
        <v/>
      </c>
      <c r="G171" s="40" t="str">
        <f t="shared" si="7"/>
        <v/>
      </c>
      <c r="H171" s="40" t="str">
        <f t="shared" si="8"/>
        <v/>
      </c>
      <c r="I171" s="40" t="str">
        <f>IF($G171="","",VLOOKUP($G171,设置!B:D,3,FALSE))</f>
        <v/>
      </c>
      <c r="J171" s="40" t="str">
        <f>IF($G171="","",VLOOKUP($G171,设置!B:D,2,FALSE))</f>
        <v/>
      </c>
    </row>
  </sheetData>
  <autoFilter ref="A1:J171">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3 B4 B8 B14 B15 B21 B22 B41 B42 B43 B44 B52 B60 B63 B5:B7 B9:B13 B16:B18 B19:B20 B23:B25 B26:B27 B28:B40 B45:B51 B53:B59 B61:B62 B64:B67 B68: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171">
      <formula1>设置!$B9:$B441</formula1>
    </dataValidation>
  </dataValidations>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14"/>
  <dimension ref="A1:J171"/>
  <sheetViews>
    <sheetView workbookViewId="0">
      <pane xSplit="10" ySplit="1" topLeftCell="K26" activePane="bottomRight" state="frozen"/>
      <selection/>
      <selection pane="topRight"/>
      <selection pane="bottomLeft"/>
      <selection pane="bottomRight" activeCell="I37" sqref="I37"/>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555</v>
      </c>
      <c r="C2">
        <v>80</v>
      </c>
      <c r="D2">
        <v>70</v>
      </c>
      <c r="E2">
        <v>17.2</v>
      </c>
      <c r="F2" s="40">
        <f t="shared" ref="F2:F65" si="0">IF(A2="","",1)</f>
        <v>1</v>
      </c>
      <c r="G2" s="40" t="str">
        <f t="shared" ref="G2:G65" si="1">IF(AND(B2&lt;&gt;"",C2&lt;&gt;""),B2&amp;C2,"")</f>
        <v>d01s1(2)80</v>
      </c>
      <c r="H2" s="40">
        <f t="shared" ref="H2:H65" si="2">IF(E2="","",ROUND(E2*2.2046,2))</f>
        <v>37.92</v>
      </c>
      <c r="I2" s="40" t="str">
        <f>IF($G2="","",VLOOKUP($G2,设置!B:D,3,FALSE))</f>
        <v>D001套装1(2)-80</v>
      </c>
      <c r="J2" s="40" t="str">
        <f>IF($G2="","",VLOOKUP($G2,设置!B:D,2,FALSE))</f>
        <v>D001USF-taozhuang1(2)-80</v>
      </c>
    </row>
    <row r="3" spans="1:10">
      <c r="A3">
        <v>2</v>
      </c>
      <c r="B3" t="s">
        <v>555</v>
      </c>
      <c r="C3">
        <v>80</v>
      </c>
      <c r="D3">
        <v>70</v>
      </c>
      <c r="E3">
        <v>17.2</v>
      </c>
      <c r="F3" s="40">
        <f t="shared" si="0"/>
        <v>1</v>
      </c>
      <c r="G3" s="40" t="str">
        <f t="shared" si="1"/>
        <v>d01s1(2)80</v>
      </c>
      <c r="H3" s="40">
        <f t="shared" si="2"/>
        <v>37.92</v>
      </c>
      <c r="I3" s="40" t="str">
        <f>IF($G3="","",VLOOKUP($G3,设置!B:D,3,FALSE))</f>
        <v>D001套装1(2)-80</v>
      </c>
      <c r="J3" s="40" t="str">
        <f>IF($G3="","",VLOOKUP($G3,设置!B:D,2,FALSE))</f>
        <v>D001USF-taozhuang1(2)-80</v>
      </c>
    </row>
    <row r="4" spans="1:10">
      <c r="A4">
        <v>3</v>
      </c>
      <c r="B4" t="s">
        <v>555</v>
      </c>
      <c r="C4">
        <v>80</v>
      </c>
      <c r="D4">
        <v>70</v>
      </c>
      <c r="E4">
        <v>17.2</v>
      </c>
      <c r="F4" s="40">
        <f t="shared" si="0"/>
        <v>1</v>
      </c>
      <c r="G4" s="40" t="str">
        <f t="shared" si="1"/>
        <v>d01s1(2)80</v>
      </c>
      <c r="H4" s="40">
        <f t="shared" si="2"/>
        <v>37.92</v>
      </c>
      <c r="I4" s="40" t="str">
        <f>IF($G4="","",VLOOKUP($G4,设置!B:D,3,FALSE))</f>
        <v>D001套装1(2)-80</v>
      </c>
      <c r="J4" s="40" t="str">
        <f>IF($G4="","",VLOOKUP($G4,设置!B:D,2,FALSE))</f>
        <v>D001USF-taozhuang1(2)-80</v>
      </c>
    </row>
    <row r="5" spans="1:10">
      <c r="A5">
        <v>4</v>
      </c>
      <c r="B5" t="s">
        <v>555</v>
      </c>
      <c r="C5">
        <v>80</v>
      </c>
      <c r="D5">
        <v>70</v>
      </c>
      <c r="E5">
        <v>17.2</v>
      </c>
      <c r="F5" s="40">
        <f t="shared" si="0"/>
        <v>1</v>
      </c>
      <c r="G5" s="40" t="str">
        <f t="shared" si="1"/>
        <v>d01s1(2)80</v>
      </c>
      <c r="H5" s="40">
        <f t="shared" si="2"/>
        <v>37.92</v>
      </c>
      <c r="I5" s="40" t="str">
        <f>IF($G5="","",VLOOKUP($G5,设置!B:D,3,FALSE))</f>
        <v>D001套装1(2)-80</v>
      </c>
      <c r="J5" s="40" t="str">
        <f>IF($G5="","",VLOOKUP($G5,设置!B:D,2,FALSE))</f>
        <v>D001USF-taozhuang1(2)-80</v>
      </c>
    </row>
    <row r="6" spans="1:10">
      <c r="A6">
        <v>5</v>
      </c>
      <c r="B6" t="s">
        <v>555</v>
      </c>
      <c r="C6">
        <v>80</v>
      </c>
      <c r="D6">
        <v>70</v>
      </c>
      <c r="E6">
        <v>17.2</v>
      </c>
      <c r="F6" s="40">
        <f t="shared" si="0"/>
        <v>1</v>
      </c>
      <c r="G6" s="40" t="str">
        <f t="shared" si="1"/>
        <v>d01s1(2)80</v>
      </c>
      <c r="H6" s="40">
        <f t="shared" si="2"/>
        <v>37.92</v>
      </c>
      <c r="I6" s="40" t="str">
        <f>IF($G6="","",VLOOKUP($G6,设置!B:D,3,FALSE))</f>
        <v>D001套装1(2)-80</v>
      </c>
      <c r="J6" s="40" t="str">
        <f>IF($G6="","",VLOOKUP($G6,设置!B:D,2,FALSE))</f>
        <v>D001USF-taozhuang1(2)-80</v>
      </c>
    </row>
    <row r="7" spans="1:10">
      <c r="A7">
        <v>6</v>
      </c>
      <c r="B7" t="s">
        <v>555</v>
      </c>
      <c r="C7">
        <v>80</v>
      </c>
      <c r="D7">
        <v>70</v>
      </c>
      <c r="E7">
        <v>17.2</v>
      </c>
      <c r="F7" s="40">
        <f t="shared" si="0"/>
        <v>1</v>
      </c>
      <c r="G7" s="40" t="str">
        <f t="shared" si="1"/>
        <v>d01s1(2)80</v>
      </c>
      <c r="H7" s="40">
        <f t="shared" si="2"/>
        <v>37.92</v>
      </c>
      <c r="I7" s="40" t="str">
        <f>IF($G7="","",VLOOKUP($G7,设置!B:D,3,FALSE))</f>
        <v>D001套装1(2)-80</v>
      </c>
      <c r="J7" s="40" t="str">
        <f>IF($G7="","",VLOOKUP($G7,设置!B:D,2,FALSE))</f>
        <v>D001USF-taozhuang1(2)-80</v>
      </c>
    </row>
    <row r="8" spans="1:10">
      <c r="A8">
        <v>7</v>
      </c>
      <c r="B8" t="s">
        <v>555</v>
      </c>
      <c r="C8">
        <v>80</v>
      </c>
      <c r="D8">
        <v>70</v>
      </c>
      <c r="E8">
        <v>17.2</v>
      </c>
      <c r="F8" s="40">
        <f t="shared" si="0"/>
        <v>1</v>
      </c>
      <c r="G8" s="40" t="str">
        <f t="shared" si="1"/>
        <v>d01s1(2)80</v>
      </c>
      <c r="H8" s="40">
        <f t="shared" si="2"/>
        <v>37.92</v>
      </c>
      <c r="I8" s="40" t="str">
        <f>IF($G8="","",VLOOKUP($G8,设置!B:D,3,FALSE))</f>
        <v>D001套装1(2)-80</v>
      </c>
      <c r="J8" s="40" t="str">
        <f>IF($G8="","",VLOOKUP($G8,设置!B:D,2,FALSE))</f>
        <v>D001USF-taozhuang1(2)-80</v>
      </c>
    </row>
    <row r="9" spans="1:10">
      <c r="A9">
        <v>8</v>
      </c>
      <c r="B9" t="s">
        <v>555</v>
      </c>
      <c r="C9">
        <v>80</v>
      </c>
      <c r="D9">
        <v>70</v>
      </c>
      <c r="E9">
        <v>17.2</v>
      </c>
      <c r="F9" s="40">
        <f t="shared" si="0"/>
        <v>1</v>
      </c>
      <c r="G9" s="40" t="str">
        <f t="shared" si="1"/>
        <v>d01s1(2)80</v>
      </c>
      <c r="H9" s="40">
        <f t="shared" si="2"/>
        <v>37.92</v>
      </c>
      <c r="I9" s="40" t="str">
        <f>IF($G9="","",VLOOKUP($G9,设置!B:D,3,FALSE))</f>
        <v>D001套装1(2)-80</v>
      </c>
      <c r="J9" s="40" t="str">
        <f>IF($G9="","",VLOOKUP($G9,设置!B:D,2,FALSE))</f>
        <v>D001USF-taozhuang1(2)-80</v>
      </c>
    </row>
    <row r="10" spans="1:10">
      <c r="A10">
        <v>9</v>
      </c>
      <c r="B10" t="s">
        <v>555</v>
      </c>
      <c r="C10">
        <v>80</v>
      </c>
      <c r="D10">
        <v>70</v>
      </c>
      <c r="E10">
        <v>17.2</v>
      </c>
      <c r="F10" s="40">
        <f t="shared" si="0"/>
        <v>1</v>
      </c>
      <c r="G10" s="40" t="str">
        <f t="shared" si="1"/>
        <v>d01s1(2)80</v>
      </c>
      <c r="H10" s="40">
        <f t="shared" si="2"/>
        <v>37.92</v>
      </c>
      <c r="I10" s="40" t="str">
        <f>IF($G10="","",VLOOKUP($G10,设置!B:D,3,FALSE))</f>
        <v>D001套装1(2)-80</v>
      </c>
      <c r="J10" s="40" t="str">
        <f>IF($G10="","",VLOOKUP($G10,设置!B:D,2,FALSE))</f>
        <v>D001USF-taozhuang1(2)-80</v>
      </c>
    </row>
    <row r="11" spans="1:10">
      <c r="A11">
        <v>10</v>
      </c>
      <c r="B11" t="s">
        <v>555</v>
      </c>
      <c r="C11">
        <v>80</v>
      </c>
      <c r="D11">
        <v>70</v>
      </c>
      <c r="E11">
        <v>17.2</v>
      </c>
      <c r="F11" s="40">
        <f t="shared" si="0"/>
        <v>1</v>
      </c>
      <c r="G11" s="40" t="str">
        <f t="shared" si="1"/>
        <v>d01s1(2)80</v>
      </c>
      <c r="H11" s="40">
        <f t="shared" si="2"/>
        <v>37.92</v>
      </c>
      <c r="I11" s="40" t="str">
        <f>IF($G11="","",VLOOKUP($G11,设置!B:D,3,FALSE))</f>
        <v>D001套装1(2)-80</v>
      </c>
      <c r="J11" s="40" t="str">
        <f>IF($G11="","",VLOOKUP($G11,设置!B:D,2,FALSE))</f>
        <v>D001USF-taozhuang1(2)-80</v>
      </c>
    </row>
    <row r="12" spans="1:10">
      <c r="A12">
        <v>11</v>
      </c>
      <c r="B12" t="s">
        <v>555</v>
      </c>
      <c r="C12">
        <v>80</v>
      </c>
      <c r="D12">
        <v>70</v>
      </c>
      <c r="E12">
        <v>17.2</v>
      </c>
      <c r="F12" s="40">
        <f t="shared" si="0"/>
        <v>1</v>
      </c>
      <c r="G12" s="40" t="str">
        <f t="shared" si="1"/>
        <v>d01s1(2)80</v>
      </c>
      <c r="H12" s="40">
        <f t="shared" si="2"/>
        <v>37.92</v>
      </c>
      <c r="I12" s="40" t="str">
        <f>IF($G12="","",VLOOKUP($G12,设置!B:D,3,FALSE))</f>
        <v>D001套装1(2)-80</v>
      </c>
      <c r="J12" s="40" t="str">
        <f>IF($G12="","",VLOOKUP($G12,设置!B:D,2,FALSE))</f>
        <v>D001USF-taozhuang1(2)-80</v>
      </c>
    </row>
    <row r="13" spans="1:10">
      <c r="A13">
        <v>12</v>
      </c>
      <c r="B13" t="s">
        <v>555</v>
      </c>
      <c r="C13">
        <v>80</v>
      </c>
      <c r="D13">
        <v>70</v>
      </c>
      <c r="E13">
        <v>17.2</v>
      </c>
      <c r="F13" s="40">
        <f t="shared" si="0"/>
        <v>1</v>
      </c>
      <c r="G13" s="40" t="str">
        <f t="shared" si="1"/>
        <v>d01s1(2)80</v>
      </c>
      <c r="H13" s="40">
        <f t="shared" si="2"/>
        <v>37.92</v>
      </c>
      <c r="I13" s="40" t="str">
        <f>IF($G13="","",VLOOKUP($G13,设置!B:D,3,FALSE))</f>
        <v>D001套装1(2)-80</v>
      </c>
      <c r="J13" s="40" t="str">
        <f>IF($G13="","",VLOOKUP($G13,设置!B:D,2,FALSE))</f>
        <v>D001USF-taozhuang1(2)-80</v>
      </c>
    </row>
    <row r="14" spans="1:10">
      <c r="A14">
        <v>13</v>
      </c>
      <c r="B14" t="s">
        <v>555</v>
      </c>
      <c r="C14">
        <v>70</v>
      </c>
      <c r="D14">
        <v>90</v>
      </c>
      <c r="E14">
        <v>16.7</v>
      </c>
      <c r="F14" s="40">
        <f t="shared" si="0"/>
        <v>1</v>
      </c>
      <c r="G14" s="40" t="str">
        <f t="shared" si="1"/>
        <v>d01s1(2)70</v>
      </c>
      <c r="H14" s="40">
        <f t="shared" si="2"/>
        <v>36.82</v>
      </c>
      <c r="I14" s="40" t="str">
        <f>IF($G14="","",VLOOKUP($G14,设置!B:D,3,FALSE))</f>
        <v>D001套装1(2)-70</v>
      </c>
      <c r="J14" s="40" t="str">
        <f>IF($G14="","",VLOOKUP($G14,设置!B:D,2,FALSE))</f>
        <v>D001USF-taozhuang1(2)-70</v>
      </c>
    </row>
    <row r="15" spans="1:10">
      <c r="A15">
        <v>14</v>
      </c>
      <c r="B15" t="s">
        <v>555</v>
      </c>
      <c r="C15">
        <v>80</v>
      </c>
      <c r="D15">
        <v>70</v>
      </c>
      <c r="E15">
        <v>17.2</v>
      </c>
      <c r="F15" s="40">
        <f t="shared" si="0"/>
        <v>1</v>
      </c>
      <c r="G15" s="40" t="str">
        <f t="shared" si="1"/>
        <v>d01s1(2)80</v>
      </c>
      <c r="H15" s="40">
        <f t="shared" si="2"/>
        <v>37.92</v>
      </c>
      <c r="I15" s="40" t="str">
        <f>IF($G15="","",VLOOKUP($G15,设置!B:D,3,FALSE))</f>
        <v>D001套装1(2)-80</v>
      </c>
      <c r="J15" s="40" t="str">
        <f>IF($G15="","",VLOOKUP($G15,设置!B:D,2,FALSE))</f>
        <v>D001USF-taozhuang1(2)-80</v>
      </c>
    </row>
    <row r="16" spans="1:10">
      <c r="A16">
        <v>15</v>
      </c>
      <c r="B16" t="s">
        <v>555</v>
      </c>
      <c r="C16">
        <v>80</v>
      </c>
      <c r="D16">
        <v>70</v>
      </c>
      <c r="E16">
        <v>17.2</v>
      </c>
      <c r="F16" s="40">
        <f t="shared" si="0"/>
        <v>1</v>
      </c>
      <c r="G16" s="40" t="str">
        <f t="shared" si="1"/>
        <v>d01s1(2)80</v>
      </c>
      <c r="H16" s="40">
        <f t="shared" si="2"/>
        <v>37.92</v>
      </c>
      <c r="I16" s="40" t="str">
        <f>IF($G16="","",VLOOKUP($G16,设置!B:D,3,FALSE))</f>
        <v>D001套装1(2)-80</v>
      </c>
      <c r="J16" s="40" t="str">
        <f>IF($G16="","",VLOOKUP($G16,设置!B:D,2,FALSE))</f>
        <v>D001USF-taozhuang1(2)-80</v>
      </c>
    </row>
    <row r="17" spans="1:10">
      <c r="A17">
        <v>16</v>
      </c>
      <c r="B17" t="s">
        <v>555</v>
      </c>
      <c r="C17">
        <v>80</v>
      </c>
      <c r="D17">
        <v>70</v>
      </c>
      <c r="E17">
        <v>17.2</v>
      </c>
      <c r="F17" s="40">
        <f t="shared" si="0"/>
        <v>1</v>
      </c>
      <c r="G17" s="40" t="str">
        <f t="shared" si="1"/>
        <v>d01s1(2)80</v>
      </c>
      <c r="H17" s="40">
        <f t="shared" si="2"/>
        <v>37.92</v>
      </c>
      <c r="I17" s="40" t="str">
        <f>IF($G17="","",VLOOKUP($G17,设置!B:D,3,FALSE))</f>
        <v>D001套装1(2)-80</v>
      </c>
      <c r="J17" s="40" t="str">
        <f>IF($G17="","",VLOOKUP($G17,设置!B:D,2,FALSE))</f>
        <v>D001USF-taozhuang1(2)-80</v>
      </c>
    </row>
    <row r="18" spans="1:10">
      <c r="A18">
        <v>17</v>
      </c>
      <c r="B18" t="s">
        <v>555</v>
      </c>
      <c r="C18">
        <v>70</v>
      </c>
      <c r="D18">
        <v>90</v>
      </c>
      <c r="E18">
        <v>16.7</v>
      </c>
      <c r="F18" s="40">
        <f t="shared" si="0"/>
        <v>1</v>
      </c>
      <c r="G18" s="40" t="str">
        <f t="shared" si="1"/>
        <v>d01s1(2)70</v>
      </c>
      <c r="H18" s="40">
        <f t="shared" si="2"/>
        <v>36.82</v>
      </c>
      <c r="I18" s="40" t="str">
        <f>IF($G18="","",VLOOKUP($G18,设置!B:D,3,FALSE))</f>
        <v>D001套装1(2)-70</v>
      </c>
      <c r="J18" s="40" t="str">
        <f>IF($G18="","",VLOOKUP($G18,设置!B:D,2,FALSE))</f>
        <v>D001USF-taozhuang1(2)-70</v>
      </c>
    </row>
    <row r="19" spans="1:10">
      <c r="A19">
        <v>18</v>
      </c>
      <c r="B19" t="s">
        <v>555</v>
      </c>
      <c r="C19">
        <v>70</v>
      </c>
      <c r="D19">
        <v>90</v>
      </c>
      <c r="E19">
        <v>16.7</v>
      </c>
      <c r="F19" s="40">
        <f t="shared" si="0"/>
        <v>1</v>
      </c>
      <c r="G19" s="40" t="str">
        <f t="shared" si="1"/>
        <v>d01s1(2)70</v>
      </c>
      <c r="H19" s="40">
        <f t="shared" si="2"/>
        <v>36.82</v>
      </c>
      <c r="I19" s="40" t="str">
        <f>IF($G19="","",VLOOKUP($G19,设置!B:D,3,FALSE))</f>
        <v>D001套装1(2)-70</v>
      </c>
      <c r="J19" s="40" t="str">
        <f>IF($G19="","",VLOOKUP($G19,设置!B:D,2,FALSE))</f>
        <v>D001USF-taozhuang1(2)-70</v>
      </c>
    </row>
    <row r="20" spans="1:10">
      <c r="A20">
        <v>19</v>
      </c>
      <c r="B20" t="s">
        <v>555</v>
      </c>
      <c r="C20">
        <v>70</v>
      </c>
      <c r="D20">
        <v>90</v>
      </c>
      <c r="E20">
        <v>16.7</v>
      </c>
      <c r="F20" s="40">
        <f t="shared" si="0"/>
        <v>1</v>
      </c>
      <c r="G20" s="40" t="str">
        <f t="shared" si="1"/>
        <v>d01s1(2)70</v>
      </c>
      <c r="H20" s="40">
        <f t="shared" si="2"/>
        <v>36.82</v>
      </c>
      <c r="I20" s="40" t="str">
        <f>IF($G20="","",VLOOKUP($G20,设置!B:D,3,FALSE))</f>
        <v>D001套装1(2)-70</v>
      </c>
      <c r="J20" s="40" t="str">
        <f>IF($G20="","",VLOOKUP($G20,设置!B:D,2,FALSE))</f>
        <v>D001USF-taozhuang1(2)-70</v>
      </c>
    </row>
    <row r="21" spans="1:10">
      <c r="A21">
        <v>20</v>
      </c>
      <c r="B21" t="s">
        <v>555</v>
      </c>
      <c r="C21">
        <v>70</v>
      </c>
      <c r="D21">
        <v>90</v>
      </c>
      <c r="E21">
        <v>16.7</v>
      </c>
      <c r="F21" s="40">
        <f t="shared" si="0"/>
        <v>1</v>
      </c>
      <c r="G21" s="40" t="str">
        <f t="shared" si="1"/>
        <v>d01s1(2)70</v>
      </c>
      <c r="H21" s="40">
        <f t="shared" si="2"/>
        <v>36.82</v>
      </c>
      <c r="I21" s="40" t="str">
        <f>IF($G21="","",VLOOKUP($G21,设置!B:D,3,FALSE))</f>
        <v>D001套装1(2)-70</v>
      </c>
      <c r="J21" s="40" t="str">
        <f>IF($G21="","",VLOOKUP($G21,设置!B:D,2,FALSE))</f>
        <v>D001USF-taozhuang1(2)-70</v>
      </c>
    </row>
    <row r="22" spans="1:10">
      <c r="A22">
        <v>21</v>
      </c>
      <c r="B22" t="s">
        <v>555</v>
      </c>
      <c r="C22">
        <v>70</v>
      </c>
      <c r="D22">
        <v>90</v>
      </c>
      <c r="E22">
        <v>16.7</v>
      </c>
      <c r="F22" s="40">
        <f t="shared" si="0"/>
        <v>1</v>
      </c>
      <c r="G22" s="40" t="str">
        <f t="shared" si="1"/>
        <v>d01s1(2)70</v>
      </c>
      <c r="H22" s="40">
        <f t="shared" si="2"/>
        <v>36.82</v>
      </c>
      <c r="I22" s="40" t="str">
        <f>IF($G22="","",VLOOKUP($G22,设置!B:D,3,FALSE))</f>
        <v>D001套装1(2)-70</v>
      </c>
      <c r="J22" s="40" t="str">
        <f>IF($G22="","",VLOOKUP($G22,设置!B:D,2,FALSE))</f>
        <v>D001USF-taozhuang1(2)-70</v>
      </c>
    </row>
    <row r="23" spans="1:10">
      <c r="A23">
        <v>22</v>
      </c>
      <c r="B23" t="s">
        <v>555</v>
      </c>
      <c r="C23">
        <v>70</v>
      </c>
      <c r="D23">
        <v>90</v>
      </c>
      <c r="E23">
        <v>16.7</v>
      </c>
      <c r="F23" s="40">
        <f t="shared" si="0"/>
        <v>1</v>
      </c>
      <c r="G23" s="40" t="str">
        <f t="shared" si="1"/>
        <v>d01s1(2)70</v>
      </c>
      <c r="H23" s="40">
        <f t="shared" si="2"/>
        <v>36.82</v>
      </c>
      <c r="I23" s="40" t="str">
        <f>IF($G23="","",VLOOKUP($G23,设置!B:D,3,FALSE))</f>
        <v>D001套装1(2)-70</v>
      </c>
      <c r="J23" s="40" t="str">
        <f>IF($G23="","",VLOOKUP($G23,设置!B:D,2,FALSE))</f>
        <v>D001USF-taozhuang1(2)-70</v>
      </c>
    </row>
    <row r="24" spans="1:10">
      <c r="A24">
        <v>23</v>
      </c>
      <c r="B24" t="s">
        <v>555</v>
      </c>
      <c r="C24">
        <v>70</v>
      </c>
      <c r="D24">
        <v>90</v>
      </c>
      <c r="E24">
        <v>16.7</v>
      </c>
      <c r="F24" s="40">
        <f t="shared" si="0"/>
        <v>1</v>
      </c>
      <c r="G24" s="40" t="str">
        <f t="shared" si="1"/>
        <v>d01s1(2)70</v>
      </c>
      <c r="H24" s="40">
        <f t="shared" si="2"/>
        <v>36.82</v>
      </c>
      <c r="I24" s="40" t="str">
        <f>IF($G24="","",VLOOKUP($G24,设置!B:D,3,FALSE))</f>
        <v>D001套装1(2)-70</v>
      </c>
      <c r="J24" s="40" t="str">
        <f>IF($G24="","",VLOOKUP($G24,设置!B:D,2,FALSE))</f>
        <v>D001USF-taozhuang1(2)-70</v>
      </c>
    </row>
    <row r="25" spans="1:10">
      <c r="A25">
        <v>24</v>
      </c>
      <c r="B25" t="s">
        <v>555</v>
      </c>
      <c r="C25">
        <v>70</v>
      </c>
      <c r="D25">
        <v>90</v>
      </c>
      <c r="E25">
        <v>16.7</v>
      </c>
      <c r="F25" s="40">
        <f t="shared" si="0"/>
        <v>1</v>
      </c>
      <c r="G25" s="40" t="str">
        <f t="shared" si="1"/>
        <v>d01s1(2)70</v>
      </c>
      <c r="H25" s="40">
        <f t="shared" si="2"/>
        <v>36.82</v>
      </c>
      <c r="I25" s="40" t="str">
        <f>IF($G25="","",VLOOKUP($G25,设置!B:D,3,FALSE))</f>
        <v>D001套装1(2)-70</v>
      </c>
      <c r="J25" s="40" t="str">
        <f>IF($G25="","",VLOOKUP($G25,设置!B:D,2,FALSE))</f>
        <v>D001USF-taozhuang1(2)-70</v>
      </c>
    </row>
    <row r="26" spans="1:10">
      <c r="A26">
        <v>25</v>
      </c>
      <c r="B26" t="s">
        <v>555</v>
      </c>
      <c r="C26">
        <v>75</v>
      </c>
      <c r="D26">
        <v>80</v>
      </c>
      <c r="E26">
        <v>17</v>
      </c>
      <c r="F26" s="40">
        <f t="shared" si="0"/>
        <v>1</v>
      </c>
      <c r="G26" s="40" t="str">
        <f t="shared" si="1"/>
        <v>d01s1(2)75</v>
      </c>
      <c r="H26" s="40">
        <f t="shared" si="2"/>
        <v>37.48</v>
      </c>
      <c r="I26" s="40" t="str">
        <f>IF($G26="","",VLOOKUP($G26,设置!B:D,3,FALSE))</f>
        <v>D001套装1(2)-75</v>
      </c>
      <c r="J26" s="40" t="str">
        <f>IF($G26="","",VLOOKUP($G26,设置!B:D,2,FALSE))</f>
        <v>D001USF-taozhuang1(2)-75</v>
      </c>
    </row>
    <row r="27" spans="1:10">
      <c r="A27">
        <v>26</v>
      </c>
      <c r="B27" t="s">
        <v>555</v>
      </c>
      <c r="C27">
        <v>75</v>
      </c>
      <c r="D27">
        <v>80</v>
      </c>
      <c r="E27">
        <v>17</v>
      </c>
      <c r="F27" s="40">
        <f t="shared" si="0"/>
        <v>1</v>
      </c>
      <c r="G27" s="40" t="str">
        <f t="shared" si="1"/>
        <v>d01s1(2)75</v>
      </c>
      <c r="H27" s="40">
        <f t="shared" si="2"/>
        <v>37.48</v>
      </c>
      <c r="I27" s="40" t="str">
        <f>IF($G27="","",VLOOKUP($G27,设置!B:D,3,FALSE))</f>
        <v>D001套装1(2)-75</v>
      </c>
      <c r="J27" s="40" t="str">
        <f>IF($G27="","",VLOOKUP($G27,设置!B:D,2,FALSE))</f>
        <v>D001USF-taozhuang1(2)-75</v>
      </c>
    </row>
    <row r="28" spans="1:10">
      <c r="A28">
        <v>27</v>
      </c>
      <c r="B28" t="s">
        <v>555</v>
      </c>
      <c r="C28">
        <v>75</v>
      </c>
      <c r="D28">
        <v>80</v>
      </c>
      <c r="E28">
        <v>17</v>
      </c>
      <c r="F28" s="40">
        <f t="shared" si="0"/>
        <v>1</v>
      </c>
      <c r="G28" s="40" t="str">
        <f t="shared" si="1"/>
        <v>d01s1(2)75</v>
      </c>
      <c r="H28" s="40">
        <f t="shared" si="2"/>
        <v>37.48</v>
      </c>
      <c r="I28" s="40" t="str">
        <f>IF($G28="","",VLOOKUP($G28,设置!B:D,3,FALSE))</f>
        <v>D001套装1(2)-75</v>
      </c>
      <c r="J28" s="40" t="str">
        <f>IF($G28="","",VLOOKUP($G28,设置!B:D,2,FALSE))</f>
        <v>D001USF-taozhuang1(2)-75</v>
      </c>
    </row>
    <row r="29" spans="1:10">
      <c r="A29">
        <v>28</v>
      </c>
      <c r="B29" t="s">
        <v>555</v>
      </c>
      <c r="C29">
        <v>70</v>
      </c>
      <c r="D29">
        <v>90</v>
      </c>
      <c r="E29">
        <v>16.7</v>
      </c>
      <c r="F29" s="40">
        <f t="shared" si="0"/>
        <v>1</v>
      </c>
      <c r="G29" s="40" t="str">
        <f t="shared" si="1"/>
        <v>d01s1(2)70</v>
      </c>
      <c r="H29" s="40">
        <f t="shared" si="2"/>
        <v>36.82</v>
      </c>
      <c r="I29" s="40" t="str">
        <f>IF($G29="","",VLOOKUP($G29,设置!B:D,3,FALSE))</f>
        <v>D001套装1(2)-70</v>
      </c>
      <c r="J29" s="40" t="str">
        <f>IF($G29="","",VLOOKUP($G29,设置!B:D,2,FALSE))</f>
        <v>D001USF-taozhuang1(2)-70</v>
      </c>
    </row>
    <row r="30" spans="1:10">
      <c r="A30">
        <v>29</v>
      </c>
      <c r="B30" t="s">
        <v>555</v>
      </c>
      <c r="C30">
        <v>65</v>
      </c>
      <c r="D30">
        <v>110</v>
      </c>
      <c r="E30">
        <v>18.1</v>
      </c>
      <c r="F30" s="40">
        <f t="shared" si="0"/>
        <v>1</v>
      </c>
      <c r="G30" s="40" t="str">
        <f t="shared" si="1"/>
        <v>d01s1(2)65</v>
      </c>
      <c r="H30" s="40">
        <f t="shared" si="2"/>
        <v>39.9</v>
      </c>
      <c r="I30" s="40" t="str">
        <f>IF($G30="","",VLOOKUP($G30,设置!B:D,3,FALSE))</f>
        <v>D001套装1(2)-65</v>
      </c>
      <c r="J30" s="40" t="str">
        <f>IF($G30="","",VLOOKUP($G30,设置!B:D,2,FALSE))</f>
        <v>D001USF-taozhuang1(2)-65</v>
      </c>
    </row>
    <row r="31" spans="1:10">
      <c r="A31">
        <v>30</v>
      </c>
      <c r="B31" t="s">
        <v>555</v>
      </c>
      <c r="C31">
        <v>65</v>
      </c>
      <c r="D31">
        <v>110</v>
      </c>
      <c r="E31">
        <v>18.1</v>
      </c>
      <c r="F31" s="40">
        <f t="shared" si="0"/>
        <v>1</v>
      </c>
      <c r="G31" s="40" t="str">
        <f t="shared" si="1"/>
        <v>d01s1(2)65</v>
      </c>
      <c r="H31" s="40">
        <f t="shared" si="2"/>
        <v>39.9</v>
      </c>
      <c r="I31" s="40" t="str">
        <f>IF($G31="","",VLOOKUP($G31,设置!B:D,3,FALSE))</f>
        <v>D001套装1(2)-65</v>
      </c>
      <c r="J31" s="40" t="str">
        <f>IF($G31="","",VLOOKUP($G31,设置!B:D,2,FALSE))</f>
        <v>D001USF-taozhuang1(2)-65</v>
      </c>
    </row>
    <row r="32" spans="1:10">
      <c r="A32">
        <v>31</v>
      </c>
      <c r="B32" t="s">
        <v>555</v>
      </c>
      <c r="C32">
        <v>85</v>
      </c>
      <c r="D32">
        <v>65</v>
      </c>
      <c r="E32">
        <v>18.3</v>
      </c>
      <c r="F32" s="40">
        <f t="shared" si="0"/>
        <v>1</v>
      </c>
      <c r="G32" s="40" t="str">
        <f t="shared" si="1"/>
        <v>d01s1(2)85</v>
      </c>
      <c r="H32" s="40">
        <f t="shared" si="2"/>
        <v>40.34</v>
      </c>
      <c r="I32" s="40" t="str">
        <f>IF($G32="","",VLOOKUP($G32,设置!B:D,3,FALSE))</f>
        <v>D001套装1(2)-85</v>
      </c>
      <c r="J32" s="40" t="str">
        <f>IF($G32="","",VLOOKUP($G32,设置!B:D,2,FALSE))</f>
        <v>D001USF-taozhuang1(2)-85</v>
      </c>
    </row>
    <row r="33" spans="1:10">
      <c r="A33">
        <v>32</v>
      </c>
      <c r="B33" t="s">
        <v>555</v>
      </c>
      <c r="C33">
        <v>85</v>
      </c>
      <c r="D33">
        <v>65</v>
      </c>
      <c r="E33">
        <v>18.3</v>
      </c>
      <c r="F33" s="40">
        <f t="shared" si="0"/>
        <v>1</v>
      </c>
      <c r="G33" s="40" t="str">
        <f t="shared" si="1"/>
        <v>d01s1(2)85</v>
      </c>
      <c r="H33" s="40">
        <f t="shared" si="2"/>
        <v>40.34</v>
      </c>
      <c r="I33" s="40" t="str">
        <f>IF($G33="","",VLOOKUP($G33,设置!B:D,3,FALSE))</f>
        <v>D001套装1(2)-85</v>
      </c>
      <c r="J33" s="40" t="str">
        <f>IF($G33="","",VLOOKUP($G33,设置!B:D,2,FALSE))</f>
        <v>D001USF-taozhuang1(2)-85</v>
      </c>
    </row>
    <row r="34" spans="1:10">
      <c r="A34">
        <v>33</v>
      </c>
      <c r="B34" t="s">
        <v>555</v>
      </c>
      <c r="C34">
        <v>85</v>
      </c>
      <c r="D34">
        <v>65</v>
      </c>
      <c r="E34">
        <v>18.3</v>
      </c>
      <c r="F34" s="40">
        <f t="shared" si="0"/>
        <v>1</v>
      </c>
      <c r="G34" s="40" t="str">
        <f t="shared" si="1"/>
        <v>d01s1(2)85</v>
      </c>
      <c r="H34" s="40">
        <f t="shared" si="2"/>
        <v>40.34</v>
      </c>
      <c r="I34" s="40" t="str">
        <f>IF($G34="","",VLOOKUP($G34,设置!B:D,3,FALSE))</f>
        <v>D001套装1(2)-85</v>
      </c>
      <c r="J34" s="40" t="str">
        <f>IF($G34="","",VLOOKUP($G34,设置!B:D,2,FALSE))</f>
        <v>D001USF-taozhuang1(2)-85</v>
      </c>
    </row>
    <row r="35" spans="1:10">
      <c r="A35">
        <v>34</v>
      </c>
      <c r="B35" t="s">
        <v>555</v>
      </c>
      <c r="C35">
        <v>80</v>
      </c>
      <c r="D35">
        <v>50</v>
      </c>
      <c r="E35">
        <v>17.85</v>
      </c>
      <c r="F35" s="40">
        <f t="shared" si="0"/>
        <v>1</v>
      </c>
      <c r="G35" s="40" t="str">
        <f t="shared" si="1"/>
        <v>d01s1(2)80</v>
      </c>
      <c r="H35" s="40">
        <f t="shared" si="2"/>
        <v>39.35</v>
      </c>
      <c r="I35" s="40" t="str">
        <f>IF($G35="","",VLOOKUP($G35,设置!B:D,3,FALSE))</f>
        <v>D001套装1(2)-80</v>
      </c>
      <c r="J35" s="40" t="str">
        <f>IF($G35="","",VLOOKUP($G35,设置!B:D,2,FALSE))</f>
        <v>D001USF-taozhuang1(2)-80</v>
      </c>
    </row>
    <row r="36" spans="1:10">
      <c r="A36">
        <v>34</v>
      </c>
      <c r="B36" t="s">
        <v>556</v>
      </c>
      <c r="C36">
        <v>85</v>
      </c>
      <c r="D36">
        <v>15</v>
      </c>
      <c r="F36" s="40">
        <f t="shared" si="0"/>
        <v>1</v>
      </c>
      <c r="G36" s="40" t="str">
        <f t="shared" si="1"/>
        <v>d01s985</v>
      </c>
      <c r="H36" s="40" t="str">
        <f t="shared" si="2"/>
        <v/>
      </c>
      <c r="I36" s="40" t="str">
        <f>IF($G36="","",VLOOKUP($G36,设置!B:D,3,FALSE))</f>
        <v>D001套装9-85</v>
      </c>
      <c r="J36" s="40" t="str">
        <f>IF($G36="","",VLOOKUP($G36,设置!B:D,2,FALSE))</f>
        <v>D001USF-taozhuang9-85</v>
      </c>
    </row>
    <row r="37" spans="1:10">
      <c r="A37">
        <v>35</v>
      </c>
      <c r="B37" t="s">
        <v>555</v>
      </c>
      <c r="C37">
        <v>75</v>
      </c>
      <c r="D37">
        <v>80</v>
      </c>
      <c r="E37">
        <v>17</v>
      </c>
      <c r="F37" s="40">
        <f t="shared" si="0"/>
        <v>1</v>
      </c>
      <c r="G37" s="40" t="str">
        <f t="shared" si="1"/>
        <v>d01s1(2)75</v>
      </c>
      <c r="H37" s="40">
        <f t="shared" si="2"/>
        <v>37.48</v>
      </c>
      <c r="I37" s="40" t="str">
        <f>IF($G37="","",VLOOKUP($G37,设置!B:D,3,FALSE))</f>
        <v>D001套装1(2)-75</v>
      </c>
      <c r="J37" s="40" t="str">
        <f>IF($G37="","",VLOOKUP($G37,设置!B:D,2,FALSE))</f>
        <v>D001USF-taozhuang1(2)-75</v>
      </c>
    </row>
    <row r="38" spans="1:10">
      <c r="A38">
        <v>36</v>
      </c>
      <c r="B38" t="s">
        <v>555</v>
      </c>
      <c r="C38">
        <v>75</v>
      </c>
      <c r="D38">
        <v>80</v>
      </c>
      <c r="E38">
        <v>17</v>
      </c>
      <c r="F38" s="40">
        <f t="shared" si="0"/>
        <v>1</v>
      </c>
      <c r="G38" s="40" t="str">
        <f t="shared" si="1"/>
        <v>d01s1(2)75</v>
      </c>
      <c r="H38" s="40">
        <f t="shared" si="2"/>
        <v>37.48</v>
      </c>
      <c r="I38" s="40" t="str">
        <f>IF($G38="","",VLOOKUP($G38,设置!B:D,3,FALSE))</f>
        <v>D001套装1(2)-75</v>
      </c>
      <c r="J38" s="40" t="str">
        <f>IF($G38="","",VLOOKUP($G38,设置!B:D,2,FALSE))</f>
        <v>D001USF-taozhuang1(2)-75</v>
      </c>
    </row>
    <row r="39" spans="1:10">
      <c r="A39">
        <v>37</v>
      </c>
      <c r="B39" t="s">
        <v>555</v>
      </c>
      <c r="C39">
        <v>75</v>
      </c>
      <c r="D39">
        <v>80</v>
      </c>
      <c r="E39">
        <v>17</v>
      </c>
      <c r="F39" s="40">
        <f t="shared" si="0"/>
        <v>1</v>
      </c>
      <c r="G39" s="40" t="str">
        <f t="shared" si="1"/>
        <v>d01s1(2)75</v>
      </c>
      <c r="H39" s="40">
        <f t="shared" si="2"/>
        <v>37.48</v>
      </c>
      <c r="I39" s="40" t="str">
        <f>IF($G39="","",VLOOKUP($G39,设置!B:D,3,FALSE))</f>
        <v>D001套装1(2)-75</v>
      </c>
      <c r="J39" s="40" t="str">
        <f>IF($G39="","",VLOOKUP($G39,设置!B:D,2,FALSE))</f>
        <v>D001USF-taozhuang1(2)-75</v>
      </c>
    </row>
    <row r="40" spans="1:10">
      <c r="A40">
        <v>38</v>
      </c>
      <c r="B40" t="s">
        <v>555</v>
      </c>
      <c r="C40">
        <v>75</v>
      </c>
      <c r="D40">
        <v>80</v>
      </c>
      <c r="E40">
        <v>17</v>
      </c>
      <c r="F40" s="40">
        <f t="shared" si="0"/>
        <v>1</v>
      </c>
      <c r="G40" s="40" t="str">
        <f t="shared" si="1"/>
        <v>d01s1(2)75</v>
      </c>
      <c r="H40" s="40">
        <f t="shared" si="2"/>
        <v>37.48</v>
      </c>
      <c r="I40" s="40" t="str">
        <f>IF($G40="","",VLOOKUP($G40,设置!B:D,3,FALSE))</f>
        <v>D001套装1(2)-75</v>
      </c>
      <c r="J40" s="40" t="str">
        <f>IF($G40="","",VLOOKUP($G40,设置!B:D,2,FALSE))</f>
        <v>D001USF-taozhuang1(2)-75</v>
      </c>
    </row>
    <row r="41" spans="1:10">
      <c r="A41">
        <v>39</v>
      </c>
      <c r="B41" t="s">
        <v>555</v>
      </c>
      <c r="C41">
        <v>75</v>
      </c>
      <c r="D41">
        <v>80</v>
      </c>
      <c r="E41">
        <v>17</v>
      </c>
      <c r="F41" s="40">
        <f t="shared" si="0"/>
        <v>1</v>
      </c>
      <c r="G41" s="40" t="str">
        <f t="shared" si="1"/>
        <v>d01s1(2)75</v>
      </c>
      <c r="H41" s="40">
        <f t="shared" si="2"/>
        <v>37.48</v>
      </c>
      <c r="I41" s="40" t="str">
        <f>IF($G41="","",VLOOKUP($G41,设置!B:D,3,FALSE))</f>
        <v>D001套装1(2)-75</v>
      </c>
      <c r="J41" s="40" t="str">
        <f>IF($G41="","",VLOOKUP($G41,设置!B:D,2,FALSE))</f>
        <v>D001USF-taozhuang1(2)-75</v>
      </c>
    </row>
    <row r="42" spans="1:10">
      <c r="A42">
        <v>40</v>
      </c>
      <c r="B42" t="s">
        <v>555</v>
      </c>
      <c r="C42">
        <v>75</v>
      </c>
      <c r="D42">
        <v>80</v>
      </c>
      <c r="E42">
        <v>17</v>
      </c>
      <c r="F42" s="40">
        <f t="shared" si="0"/>
        <v>1</v>
      </c>
      <c r="G42" s="40" t="str">
        <f t="shared" si="1"/>
        <v>d01s1(2)75</v>
      </c>
      <c r="H42" s="40">
        <f t="shared" si="2"/>
        <v>37.48</v>
      </c>
      <c r="I42" s="40" t="str">
        <f>IF($G42="","",VLOOKUP($G42,设置!B:D,3,FALSE))</f>
        <v>D001套装1(2)-75</v>
      </c>
      <c r="J42" s="40" t="str">
        <f>IF($G42="","",VLOOKUP($G42,设置!B:D,2,FALSE))</f>
        <v>D001USF-taozhuang1(2)-75</v>
      </c>
    </row>
    <row r="43" spans="1:10">
      <c r="A43">
        <v>41</v>
      </c>
      <c r="B43" t="s">
        <v>555</v>
      </c>
      <c r="C43">
        <v>85</v>
      </c>
      <c r="D43">
        <v>65</v>
      </c>
      <c r="E43">
        <v>18.3</v>
      </c>
      <c r="F43" s="40">
        <f t="shared" si="0"/>
        <v>1</v>
      </c>
      <c r="G43" s="40" t="str">
        <f t="shared" si="1"/>
        <v>d01s1(2)85</v>
      </c>
      <c r="H43" s="40">
        <f t="shared" si="2"/>
        <v>40.34</v>
      </c>
      <c r="I43" s="40" t="str">
        <f>IF($G43="","",VLOOKUP($G43,设置!B:D,3,FALSE))</f>
        <v>D001套装1(2)-85</v>
      </c>
      <c r="J43" s="40" t="str">
        <f>IF($G43="","",VLOOKUP($G43,设置!B:D,2,FALSE))</f>
        <v>D001USF-taozhuang1(2)-85</v>
      </c>
    </row>
    <row r="44" spans="1:10">
      <c r="A44">
        <v>42</v>
      </c>
      <c r="B44" t="s">
        <v>555</v>
      </c>
      <c r="C44">
        <v>85</v>
      </c>
      <c r="D44">
        <v>65</v>
      </c>
      <c r="E44">
        <v>18.3</v>
      </c>
      <c r="F44" s="40">
        <f t="shared" si="0"/>
        <v>1</v>
      </c>
      <c r="G44" s="40" t="str">
        <f t="shared" si="1"/>
        <v>d01s1(2)85</v>
      </c>
      <c r="H44" s="40">
        <f t="shared" si="2"/>
        <v>40.34</v>
      </c>
      <c r="I44" s="40" t="str">
        <f>IF($G44="","",VLOOKUP($G44,设置!B:D,3,FALSE))</f>
        <v>D001套装1(2)-85</v>
      </c>
      <c r="J44" s="40" t="str">
        <f>IF($G44="","",VLOOKUP($G44,设置!B:D,2,FALSE))</f>
        <v>D001USF-taozhuang1(2)-85</v>
      </c>
    </row>
    <row r="45" spans="1:10">
      <c r="A45">
        <v>43</v>
      </c>
      <c r="B45" t="s">
        <v>555</v>
      </c>
      <c r="C45">
        <v>85</v>
      </c>
      <c r="D45">
        <v>65</v>
      </c>
      <c r="E45">
        <v>18.3</v>
      </c>
      <c r="F45" s="40">
        <f t="shared" si="0"/>
        <v>1</v>
      </c>
      <c r="G45" s="40" t="str">
        <f t="shared" si="1"/>
        <v>d01s1(2)85</v>
      </c>
      <c r="H45" s="40">
        <f t="shared" si="2"/>
        <v>40.34</v>
      </c>
      <c r="I45" s="40" t="str">
        <f>IF($G45="","",VLOOKUP($G45,设置!B:D,3,FALSE))</f>
        <v>D001套装1(2)-85</v>
      </c>
      <c r="J45" s="40" t="str">
        <f>IF($G45="","",VLOOKUP($G45,设置!B:D,2,FALSE))</f>
        <v>D001USF-taozhuang1(2)-85</v>
      </c>
    </row>
    <row r="46" ht="14.25" spans="1:10">
      <c r="A46" s="45">
        <v>44</v>
      </c>
      <c r="B46" t="s">
        <v>555</v>
      </c>
      <c r="C46">
        <v>65</v>
      </c>
      <c r="D46">
        <v>80</v>
      </c>
      <c r="E46">
        <v>16.1</v>
      </c>
      <c r="F46" s="40">
        <f t="shared" si="0"/>
        <v>1</v>
      </c>
      <c r="G46" s="40" t="str">
        <f t="shared" si="1"/>
        <v>d01s1(2)65</v>
      </c>
      <c r="H46" s="40">
        <f t="shared" si="2"/>
        <v>35.49</v>
      </c>
      <c r="I46" s="40" t="str">
        <f>IF($G46="","",VLOOKUP($G46,设置!B:D,3,FALSE))</f>
        <v>D001套装1(2)-65</v>
      </c>
      <c r="J46" s="40" t="str">
        <f>IF($G46="","",VLOOKUP($G46,设置!B:D,2,FALSE))</f>
        <v>D001USF-taozhuang1(2)-65</v>
      </c>
    </row>
    <row r="47" ht="14.25" spans="1:10">
      <c r="A47" s="45">
        <v>44</v>
      </c>
      <c r="B47" t="s">
        <v>555</v>
      </c>
      <c r="C47">
        <v>85</v>
      </c>
      <c r="D47">
        <v>10</v>
      </c>
      <c r="F47" s="40">
        <f t="shared" si="0"/>
        <v>1</v>
      </c>
      <c r="G47" s="40" t="str">
        <f t="shared" si="1"/>
        <v>d01s1(2)85</v>
      </c>
      <c r="H47" s="40" t="str">
        <f t="shared" si="2"/>
        <v/>
      </c>
      <c r="I47" s="40" t="str">
        <f>IF($G47="","",VLOOKUP($G47,设置!B:D,3,FALSE))</f>
        <v>D001套装1(2)-85</v>
      </c>
      <c r="J47" s="40" t="str">
        <f>IF($G47="","",VLOOKUP($G47,设置!B:D,2,FALSE))</f>
        <v>D001USF-taozhuang1(2)-85</v>
      </c>
    </row>
    <row r="48" spans="1:10">
      <c r="A48">
        <v>45</v>
      </c>
      <c r="B48" t="s">
        <v>557</v>
      </c>
      <c r="C48">
        <v>70</v>
      </c>
      <c r="D48">
        <v>116</v>
      </c>
      <c r="E48">
        <v>20.8</v>
      </c>
      <c r="F48" s="40">
        <f t="shared" si="0"/>
        <v>1</v>
      </c>
      <c r="G48" s="40" t="str">
        <f t="shared" si="1"/>
        <v>d228hei70</v>
      </c>
      <c r="H48" s="40">
        <f t="shared" si="2"/>
        <v>45.86</v>
      </c>
      <c r="I48" s="40" t="str">
        <f>IF($G48="","",VLOOKUP($G48,设置!B:D,3,FALSE))</f>
        <v>D228黑色-70</v>
      </c>
      <c r="J48" s="40" t="str">
        <f>IF($G48="","",VLOOKUP($G48,设置!B:D,2,FALSE))</f>
        <v>D228USF-Black-70</v>
      </c>
    </row>
    <row r="49" spans="1:10">
      <c r="A49">
        <v>46</v>
      </c>
      <c r="B49" t="s">
        <v>557</v>
      </c>
      <c r="C49">
        <v>65</v>
      </c>
      <c r="D49">
        <v>100</v>
      </c>
      <c r="E49">
        <v>21.4</v>
      </c>
      <c r="F49" s="40">
        <f t="shared" si="0"/>
        <v>1</v>
      </c>
      <c r="G49" s="40" t="str">
        <f t="shared" si="1"/>
        <v>d228hei65</v>
      </c>
      <c r="H49" s="40">
        <f t="shared" si="2"/>
        <v>47.18</v>
      </c>
      <c r="I49" s="40" t="str">
        <f>IF($G49="","",VLOOKUP($G49,设置!B:D,3,FALSE))</f>
        <v>D228黑色-65</v>
      </c>
      <c r="J49" s="40" t="str">
        <f>IF($G49="","",VLOOKUP($G49,设置!B:D,2,FALSE))</f>
        <v>D228USF-Black-65</v>
      </c>
    </row>
    <row r="50" spans="1:10">
      <c r="A50">
        <v>46</v>
      </c>
      <c r="B50" t="s">
        <v>557</v>
      </c>
      <c r="C50">
        <v>85</v>
      </c>
      <c r="D50">
        <v>18</v>
      </c>
      <c r="E50">
        <v>21.4</v>
      </c>
      <c r="F50" s="40">
        <f t="shared" si="0"/>
        <v>1</v>
      </c>
      <c r="G50" s="40" t="str">
        <f t="shared" si="1"/>
        <v>d228hei85</v>
      </c>
      <c r="H50" s="40">
        <f t="shared" si="2"/>
        <v>47.18</v>
      </c>
      <c r="I50" s="40" t="str">
        <f>IF($G50="","",VLOOKUP($G50,设置!B:D,3,FALSE))</f>
        <v>D228黑色-85</v>
      </c>
      <c r="J50" s="40" t="str">
        <f>IF($G50="","",VLOOKUP($G50,设置!B:D,2,FALSE))</f>
        <v>D228USF-Black-85</v>
      </c>
    </row>
    <row r="51" spans="1:10">
      <c r="A51">
        <v>47</v>
      </c>
      <c r="B51" t="s">
        <v>557</v>
      </c>
      <c r="C51">
        <v>80</v>
      </c>
      <c r="D51">
        <v>20</v>
      </c>
      <c r="E51">
        <v>19.7</v>
      </c>
      <c r="F51" s="40">
        <f t="shared" si="0"/>
        <v>1</v>
      </c>
      <c r="G51" s="40" t="str">
        <f t="shared" si="1"/>
        <v>d228hei80</v>
      </c>
      <c r="H51" s="40">
        <f t="shared" si="2"/>
        <v>43.43</v>
      </c>
      <c r="I51" s="40" t="str">
        <f>IF($G51="","",VLOOKUP($G51,设置!B:D,3,FALSE))</f>
        <v>D228黑色-80</v>
      </c>
      <c r="J51" s="40" t="str">
        <f>IF($G51="","",VLOOKUP($G51,设置!B:D,2,FALSE))</f>
        <v>D228USF-Black-80</v>
      </c>
    </row>
    <row r="52" spans="1:10">
      <c r="A52">
        <v>47</v>
      </c>
      <c r="B52" t="s">
        <v>557</v>
      </c>
      <c r="C52">
        <v>70</v>
      </c>
      <c r="D52">
        <v>84</v>
      </c>
      <c r="F52" s="40">
        <f t="shared" si="0"/>
        <v>1</v>
      </c>
      <c r="G52" s="40" t="str">
        <f t="shared" si="1"/>
        <v>d228hei70</v>
      </c>
      <c r="H52" s="40" t="str">
        <f t="shared" si="2"/>
        <v/>
      </c>
      <c r="I52" s="40" t="str">
        <f>IF($G52="","",VLOOKUP($G52,设置!B:D,3,FALSE))</f>
        <v>D228黑色-70</v>
      </c>
      <c r="J52" s="40" t="str">
        <f>IF($G52="","",VLOOKUP($G52,设置!B:D,2,FALSE))</f>
        <v>D228USF-Black-70</v>
      </c>
    </row>
    <row r="53" spans="1:10">
      <c r="A53">
        <v>48</v>
      </c>
      <c r="B53" t="s">
        <v>557</v>
      </c>
      <c r="C53">
        <v>80</v>
      </c>
      <c r="D53">
        <v>90</v>
      </c>
      <c r="E53">
        <v>20.8</v>
      </c>
      <c r="F53" s="40">
        <f t="shared" si="0"/>
        <v>1</v>
      </c>
      <c r="G53" s="40" t="str">
        <f t="shared" si="1"/>
        <v>d228hei80</v>
      </c>
      <c r="H53" s="40">
        <f t="shared" si="2"/>
        <v>45.86</v>
      </c>
      <c r="I53" s="40" t="str">
        <f>IF($G53="","",VLOOKUP($G53,设置!B:D,3,FALSE))</f>
        <v>D228黑色-80</v>
      </c>
      <c r="J53" s="40" t="str">
        <f>IF($G53="","",VLOOKUP($G53,设置!B:D,2,FALSE))</f>
        <v>D228USF-Black-80</v>
      </c>
    </row>
    <row r="54" spans="1:10">
      <c r="A54">
        <v>49</v>
      </c>
      <c r="B54" t="s">
        <v>557</v>
      </c>
      <c r="C54">
        <v>80</v>
      </c>
      <c r="D54">
        <v>90</v>
      </c>
      <c r="E54">
        <v>20.8</v>
      </c>
      <c r="F54" s="40">
        <f t="shared" si="0"/>
        <v>1</v>
      </c>
      <c r="G54" s="40" t="str">
        <f t="shared" si="1"/>
        <v>d228hei80</v>
      </c>
      <c r="H54" s="40">
        <f t="shared" si="2"/>
        <v>45.86</v>
      </c>
      <c r="I54" s="40" t="str">
        <f>IF($G54="","",VLOOKUP($G54,设置!B:D,3,FALSE))</f>
        <v>D228黑色-80</v>
      </c>
      <c r="J54" s="40" t="str">
        <f>IF($G54="","",VLOOKUP($G54,设置!B:D,2,FALSE))</f>
        <v>D228USF-Black-80</v>
      </c>
    </row>
    <row r="55" spans="1:10">
      <c r="A55">
        <v>50</v>
      </c>
      <c r="B55" t="s">
        <v>557</v>
      </c>
      <c r="C55">
        <v>75</v>
      </c>
      <c r="D55">
        <v>100</v>
      </c>
      <c r="E55">
        <v>20.3</v>
      </c>
      <c r="F55" s="40">
        <f t="shared" si="0"/>
        <v>1</v>
      </c>
      <c r="G55" s="40" t="str">
        <f t="shared" si="1"/>
        <v>d228hei75</v>
      </c>
      <c r="H55" s="40">
        <f t="shared" si="2"/>
        <v>44.75</v>
      </c>
      <c r="I55" s="40" t="str">
        <f>IF($G55="","",VLOOKUP($G55,设置!B:D,3,FALSE))</f>
        <v>D228黑色-75</v>
      </c>
      <c r="J55" s="40" t="str">
        <f>IF($G55="","",VLOOKUP($G55,设置!B:D,2,FALSE))</f>
        <v>D228USF-Black-75</v>
      </c>
    </row>
    <row r="56" spans="1:10">
      <c r="A56">
        <v>51</v>
      </c>
      <c r="B56" t="s">
        <v>557</v>
      </c>
      <c r="C56">
        <v>75</v>
      </c>
      <c r="D56">
        <v>100</v>
      </c>
      <c r="E56">
        <v>20.3</v>
      </c>
      <c r="F56" s="40">
        <f t="shared" si="0"/>
        <v>1</v>
      </c>
      <c r="G56" s="40" t="str">
        <f t="shared" si="1"/>
        <v>d228hei75</v>
      </c>
      <c r="H56" s="40">
        <f t="shared" si="2"/>
        <v>44.75</v>
      </c>
      <c r="I56" s="40" t="str">
        <f>IF($G56="","",VLOOKUP($G56,设置!B:D,3,FALSE))</f>
        <v>D228黑色-75</v>
      </c>
      <c r="J56" s="40" t="str">
        <f>IF($G56="","",VLOOKUP($G56,设置!B:D,2,FALSE))</f>
        <v>D228USF-Black-75</v>
      </c>
    </row>
    <row r="57" spans="1:10">
      <c r="A57">
        <v>52</v>
      </c>
      <c r="B57" t="s">
        <v>557</v>
      </c>
      <c r="C57">
        <v>85</v>
      </c>
      <c r="D57">
        <v>82</v>
      </c>
      <c r="E57">
        <v>21.5</v>
      </c>
      <c r="F57" s="40">
        <f t="shared" si="0"/>
        <v>1</v>
      </c>
      <c r="G57" s="40" t="str">
        <f t="shared" si="1"/>
        <v>d228hei85</v>
      </c>
      <c r="H57" s="40">
        <f t="shared" si="2"/>
        <v>47.4</v>
      </c>
      <c r="I57" s="40" t="str">
        <f>IF($G57="","",VLOOKUP($G57,设置!B:D,3,FALSE))</f>
        <v>D228黑色-85</v>
      </c>
      <c r="J57" s="40" t="str">
        <f>IF($G57="","",VLOOKUP($G57,设置!B:D,2,FALSE))</f>
        <v>D228USF-Black-85</v>
      </c>
    </row>
    <row r="58" spans="6:10">
      <c r="F58" s="40" t="str">
        <f t="shared" si="0"/>
        <v/>
      </c>
      <c r="G58" s="40" t="str">
        <f t="shared" si="1"/>
        <v/>
      </c>
      <c r="H58" s="40" t="str">
        <f t="shared" si="2"/>
        <v/>
      </c>
      <c r="I58" s="40" t="str">
        <f>IF($G58="","",VLOOKUP($G58,设置!B:D,3,FALSE))</f>
        <v/>
      </c>
      <c r="J58" s="40" t="str">
        <f>IF($G58="","",VLOOKUP($G58,设置!B:D,2,FALSE))</f>
        <v/>
      </c>
    </row>
    <row r="59" spans="6:10">
      <c r="F59" s="40" t="str">
        <f t="shared" si="0"/>
        <v/>
      </c>
      <c r="G59" s="40" t="str">
        <f t="shared" si="1"/>
        <v/>
      </c>
      <c r="H59" s="40" t="str">
        <f t="shared" si="2"/>
        <v/>
      </c>
      <c r="I59" s="40" t="str">
        <f>IF($G59="","",VLOOKUP($G59,设置!B:D,3,FALSE))</f>
        <v/>
      </c>
      <c r="J59" s="40" t="str">
        <f>IF($G59="","",VLOOKUP($G59,设置!B:D,2,FALSE))</f>
        <v/>
      </c>
    </row>
    <row r="60" spans="6:10">
      <c r="F60" s="40" t="str">
        <f t="shared" si="0"/>
        <v/>
      </c>
      <c r="G60" s="40" t="str">
        <f t="shared" si="1"/>
        <v/>
      </c>
      <c r="H60" s="40" t="str">
        <f t="shared" si="2"/>
        <v/>
      </c>
      <c r="I60" s="40" t="str">
        <f>IF($G60="","",VLOOKUP($G60,设置!B:D,3,FALSE))</f>
        <v/>
      </c>
      <c r="J60" s="40" t="str">
        <f>IF($G60="","",VLOOKUP($G60,设置!B:D,2,FALSE))</f>
        <v/>
      </c>
    </row>
    <row r="61" spans="6:10">
      <c r="F61" s="40" t="str">
        <f t="shared" si="0"/>
        <v/>
      </c>
      <c r="G61" s="40" t="str">
        <f t="shared" si="1"/>
        <v/>
      </c>
      <c r="H61" s="40" t="str">
        <f t="shared" si="2"/>
        <v/>
      </c>
      <c r="I61" s="40" t="str">
        <f>IF($G61="","",VLOOKUP($G61,设置!B:D,3,FALSE))</f>
        <v/>
      </c>
      <c r="J61" s="40" t="str">
        <f>IF($G61="","",VLOOKUP($G61,设置!B:D,2,FALSE))</f>
        <v/>
      </c>
    </row>
    <row r="62" spans="6:10">
      <c r="F62" s="40" t="str">
        <f t="shared" si="0"/>
        <v/>
      </c>
      <c r="G62" s="40" t="str">
        <f t="shared" si="1"/>
        <v/>
      </c>
      <c r="H62" s="40" t="str">
        <f t="shared" si="2"/>
        <v/>
      </c>
      <c r="I62" s="40" t="str">
        <f>IF($G62="","",VLOOKUP($G62,设置!B:D,3,FALSE))</f>
        <v/>
      </c>
      <c r="J62" s="40" t="str">
        <f>IF($G62="","",VLOOKUP($G62,设置!B:D,2,FALSE))</f>
        <v/>
      </c>
    </row>
    <row r="63" spans="6:10">
      <c r="F63" s="40" t="str">
        <f t="shared" si="0"/>
        <v/>
      </c>
      <c r="G63" s="40" t="str">
        <f t="shared" si="1"/>
        <v/>
      </c>
      <c r="H63" s="40" t="str">
        <f t="shared" si="2"/>
        <v/>
      </c>
      <c r="I63" s="40" t="str">
        <f>IF($G63="","",VLOOKUP($G63,设置!B:D,3,FALSE))</f>
        <v/>
      </c>
      <c r="J63" s="40" t="str">
        <f>IF($G63="","",VLOOKUP($G63,设置!B:D,2,FALSE))</f>
        <v/>
      </c>
    </row>
    <row r="64" spans="6:10">
      <c r="F64" s="40" t="str">
        <f t="shared" si="0"/>
        <v/>
      </c>
      <c r="G64" s="40" t="str">
        <f t="shared" si="1"/>
        <v/>
      </c>
      <c r="H64" s="40" t="str">
        <f t="shared" si="2"/>
        <v/>
      </c>
      <c r="I64" s="40" t="str">
        <f>IF($G64="","",VLOOKUP($G64,设置!B:D,3,FALSE))</f>
        <v/>
      </c>
      <c r="J64" s="40" t="str">
        <f>IF($G64="","",VLOOKUP($G64,设置!B:D,2,FALSE))</f>
        <v/>
      </c>
    </row>
    <row r="65" spans="6:10">
      <c r="F65" s="40" t="str">
        <f t="shared" si="0"/>
        <v/>
      </c>
      <c r="G65" s="40" t="str">
        <f t="shared" si="1"/>
        <v/>
      </c>
      <c r="H65" s="40" t="str">
        <f t="shared" si="2"/>
        <v/>
      </c>
      <c r="I65" s="40" t="str">
        <f>IF($G65="","",VLOOKUP($G65,设置!B:D,3,FALSE))</f>
        <v/>
      </c>
      <c r="J65" s="40" t="str">
        <f>IF($G65="","",VLOOKUP($G65,设置!B:D,2,FALSE))</f>
        <v/>
      </c>
    </row>
    <row r="66" spans="6:10">
      <c r="F66" s="40" t="str">
        <f t="shared" ref="F66:F129" si="3">IF(A66="","",1)</f>
        <v/>
      </c>
      <c r="G66" s="40" t="str">
        <f t="shared" ref="G66:G129" si="4">IF(AND(B66&lt;&gt;"",C66&lt;&gt;""),B66&amp;C66,"")</f>
        <v/>
      </c>
      <c r="H66" s="40" t="str">
        <f t="shared" ref="H66:H129" si="5">IF(E66="","",ROUND(E66*2.2046,2))</f>
        <v/>
      </c>
      <c r="I66" s="40" t="str">
        <f>IF($G66="","",VLOOKUP($G66,设置!B:D,3,FALSE))</f>
        <v/>
      </c>
      <c r="J66" s="40" t="str">
        <f>IF($G66="","",VLOOKUP($G66,设置!B:D,2,FALSE))</f>
        <v/>
      </c>
    </row>
    <row r="67" spans="6:10">
      <c r="F67" s="40" t="str">
        <f t="shared" si="3"/>
        <v/>
      </c>
      <c r="G67" s="40" t="str">
        <f t="shared" si="4"/>
        <v/>
      </c>
      <c r="H67" s="40" t="str">
        <f t="shared" si="5"/>
        <v/>
      </c>
      <c r="I67" s="40" t="str">
        <f>IF($G67="","",VLOOKUP($G67,设置!B:D,3,FALSE))</f>
        <v/>
      </c>
      <c r="J67" s="40" t="str">
        <f>IF($G67="","",VLOOKUP($G67,设置!B:D,2,FALSE))</f>
        <v/>
      </c>
    </row>
    <row r="68" spans="6:10">
      <c r="F68" s="40" t="str">
        <f t="shared" si="3"/>
        <v/>
      </c>
      <c r="G68" s="40" t="str">
        <f t="shared" si="4"/>
        <v/>
      </c>
      <c r="H68" s="40" t="str">
        <f t="shared" si="5"/>
        <v/>
      </c>
      <c r="I68" s="40" t="str">
        <f>IF($G68="","",VLOOKUP($G68,设置!B:D,3,FALSE))</f>
        <v/>
      </c>
      <c r="J68" s="40" t="str">
        <f>IF($G68="","",VLOOKUP($G68,设置!B:D,2,FALSE))</f>
        <v/>
      </c>
    </row>
    <row r="69" spans="6:10">
      <c r="F69" s="40" t="str">
        <f t="shared" si="3"/>
        <v/>
      </c>
      <c r="G69" s="40" t="str">
        <f t="shared" si="4"/>
        <v/>
      </c>
      <c r="H69" s="40" t="str">
        <f t="shared" si="5"/>
        <v/>
      </c>
      <c r="I69" s="40" t="str">
        <f>IF($G69="","",VLOOKUP($G69,设置!B:D,3,FALSE))</f>
        <v/>
      </c>
      <c r="J69" s="40" t="str">
        <f>IF($G69="","",VLOOKUP($G69,设置!B:D,2,FALSE))</f>
        <v/>
      </c>
    </row>
    <row r="70" spans="6:10">
      <c r="F70" s="40" t="str">
        <f t="shared" si="3"/>
        <v/>
      </c>
      <c r="G70" s="40" t="str">
        <f t="shared" si="4"/>
        <v/>
      </c>
      <c r="H70" s="40" t="str">
        <f t="shared" si="5"/>
        <v/>
      </c>
      <c r="I70" s="40" t="str">
        <f>IF($G70="","",VLOOKUP($G70,设置!B:D,3,FALSE))</f>
        <v/>
      </c>
      <c r="J70" s="40" t="str">
        <f>IF($G70="","",VLOOKUP($G70,设置!B:D,2,FALSE))</f>
        <v/>
      </c>
    </row>
    <row r="71" spans="6:10">
      <c r="F71" s="40" t="str">
        <f t="shared" si="3"/>
        <v/>
      </c>
      <c r="G71" s="40" t="str">
        <f t="shared" si="4"/>
        <v/>
      </c>
      <c r="H71" s="40" t="str">
        <f t="shared" si="5"/>
        <v/>
      </c>
      <c r="I71" s="40" t="str">
        <f>IF($G71="","",VLOOKUP($G71,设置!B:D,3,FALSE))</f>
        <v/>
      </c>
      <c r="J71" s="40" t="str">
        <f>IF($G71="","",VLOOKUP($G71,设置!B:D,2,FALSE))</f>
        <v/>
      </c>
    </row>
    <row r="72" spans="6:10">
      <c r="F72" s="40" t="str">
        <f t="shared" si="3"/>
        <v/>
      </c>
      <c r="G72" s="40" t="str">
        <f t="shared" si="4"/>
        <v/>
      </c>
      <c r="H72" s="40" t="str">
        <f t="shared" si="5"/>
        <v/>
      </c>
      <c r="I72" s="40" t="str">
        <f>IF($G72="","",VLOOKUP($G72,设置!B:D,3,FALSE))</f>
        <v/>
      </c>
      <c r="J72" s="40" t="str">
        <f>IF($G72="","",VLOOKUP($G72,设置!B:D,2,FALSE))</f>
        <v/>
      </c>
    </row>
    <row r="73" spans="6:10">
      <c r="F73" s="40" t="str">
        <f t="shared" si="3"/>
        <v/>
      </c>
      <c r="G73" s="40" t="str">
        <f t="shared" si="4"/>
        <v/>
      </c>
      <c r="H73" s="40" t="str">
        <f t="shared" si="5"/>
        <v/>
      </c>
      <c r="I73" s="40" t="str">
        <f>IF($G73="","",VLOOKUP($G73,设置!B:D,3,FALSE))</f>
        <v/>
      </c>
      <c r="J73" s="40" t="str">
        <f>IF($G73="","",VLOOKUP($G73,设置!B:D,2,FALSE))</f>
        <v/>
      </c>
    </row>
    <row r="74" spans="6:10">
      <c r="F74" s="40" t="str">
        <f t="shared" si="3"/>
        <v/>
      </c>
      <c r="G74" s="40" t="str">
        <f t="shared" si="4"/>
        <v/>
      </c>
      <c r="H74" s="40" t="str">
        <f t="shared" si="5"/>
        <v/>
      </c>
      <c r="I74" s="40" t="str">
        <f>IF($G74="","",VLOOKUP($G74,设置!B:D,3,FALSE))</f>
        <v/>
      </c>
      <c r="J74" s="40" t="str">
        <f>IF($G74="","",VLOOKUP($G74,设置!B:D,2,FALSE))</f>
        <v/>
      </c>
    </row>
    <row r="75" spans="6:10">
      <c r="F75" s="40" t="str">
        <f t="shared" si="3"/>
        <v/>
      </c>
      <c r="G75" s="40" t="str">
        <f t="shared" si="4"/>
        <v/>
      </c>
      <c r="H75" s="40" t="str">
        <f t="shared" si="5"/>
        <v/>
      </c>
      <c r="I75" s="40" t="str">
        <f>IF($G75="","",VLOOKUP($G75,设置!B:D,3,FALSE))</f>
        <v/>
      </c>
      <c r="J75" s="40" t="str">
        <f>IF($G75="","",VLOOKUP($G75,设置!B:D,2,FALSE))</f>
        <v/>
      </c>
    </row>
    <row r="76" spans="6:10">
      <c r="F76" s="40" t="str">
        <f t="shared" si="3"/>
        <v/>
      </c>
      <c r="G76" s="40" t="str">
        <f t="shared" si="4"/>
        <v/>
      </c>
      <c r="H76" s="40" t="str">
        <f t="shared" si="5"/>
        <v/>
      </c>
      <c r="I76" s="40" t="str">
        <f>IF($G76="","",VLOOKUP($G76,设置!B:D,3,FALSE))</f>
        <v/>
      </c>
      <c r="J76" s="40" t="str">
        <f>IF($G76="","",VLOOKUP($G76,设置!B:D,2,FALSE))</f>
        <v/>
      </c>
    </row>
    <row r="77" spans="6:10">
      <c r="F77" s="40" t="str">
        <f t="shared" si="3"/>
        <v/>
      </c>
      <c r="G77" s="40" t="str">
        <f t="shared" si="4"/>
        <v/>
      </c>
      <c r="H77" s="40" t="str">
        <f t="shared" si="5"/>
        <v/>
      </c>
      <c r="I77" s="40" t="str">
        <f>IF($G77="","",VLOOKUP($G77,设置!B:D,3,FALSE))</f>
        <v/>
      </c>
      <c r="J77" s="40" t="str">
        <f>IF($G77="","",VLOOKUP($G77,设置!B:D,2,FALSE))</f>
        <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si="3"/>
        <v/>
      </c>
      <c r="G129" s="40" t="str">
        <f t="shared" si="4"/>
        <v/>
      </c>
      <c r="H129" s="40" t="str">
        <f t="shared" si="5"/>
        <v/>
      </c>
      <c r="I129" s="40" t="str">
        <f>IF($G129="","",VLOOKUP($G129,设置!B:D,3,FALSE))</f>
        <v/>
      </c>
      <c r="J129" s="40" t="str">
        <f>IF($G129="","",VLOOKUP($G129,设置!B:D,2,FALSE))</f>
        <v/>
      </c>
    </row>
    <row r="130" spans="6:10">
      <c r="F130" s="40" t="str">
        <f t="shared" ref="F130:F171" si="6">IF(A130="","",1)</f>
        <v/>
      </c>
      <c r="G130" s="40" t="str">
        <f t="shared" ref="G130:G171" si="7">IF(AND(B130&lt;&gt;"",C130&lt;&gt;""),B130&amp;C130,"")</f>
        <v/>
      </c>
      <c r="H130" s="40" t="str">
        <f t="shared" ref="H130:H171" si="8">IF(E130="","",ROUND(E130*2.2046,2))</f>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row r="171" spans="6:10">
      <c r="F171" s="40" t="str">
        <f t="shared" si="6"/>
        <v/>
      </c>
      <c r="G171" s="40" t="str">
        <f t="shared" si="7"/>
        <v/>
      </c>
      <c r="H171" s="40" t="str">
        <f t="shared" si="8"/>
        <v/>
      </c>
      <c r="I171" s="40" t="str">
        <f>IF($G171="","",VLOOKUP($G171,设置!B:D,3,FALSE))</f>
        <v/>
      </c>
      <c r="J171" s="40" t="str">
        <f>IF($G171="","",VLOOKUP($G171,设置!B:D,2,FALSE))</f>
        <v/>
      </c>
    </row>
  </sheetData>
  <autoFilter ref="A1:J171">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5 B31 B36 B42 B63 B2:B12 B13:B14 B15:B17 B18:B24 B26:B27 B28:B30 B32:B33 B34:B35 B37:B41 B43:B44 B45:B47 B48:B57 B58:B59 B60:B62 B64:B67 B68: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171">
      <formula1>设置!$B9:$B441</formula1>
    </dataValidation>
  </dataValidations>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15"/>
  <dimension ref="A1:J171"/>
  <sheetViews>
    <sheetView workbookViewId="0">
      <pane xSplit="10" ySplit="1" topLeftCell="K2" activePane="bottomRight" state="frozen"/>
      <selection/>
      <selection pane="topRight"/>
      <selection pane="bottomLeft"/>
      <selection pane="bottomRight" activeCell="D42" sqref="D42"/>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558</v>
      </c>
      <c r="C2">
        <v>80</v>
      </c>
      <c r="D2">
        <v>61</v>
      </c>
      <c r="E2">
        <v>20.85</v>
      </c>
      <c r="F2" s="40">
        <f t="shared" ref="F2:F65" si="0">IF(A2="","",1)</f>
        <v>1</v>
      </c>
      <c r="G2" s="40" t="str">
        <f t="shared" ref="G2:G65" si="1">IF(AND(B2&lt;&gt;"",C2&lt;&gt;""),B2&amp;C2,"")</f>
        <v>d01s2380</v>
      </c>
      <c r="H2" s="40">
        <f t="shared" ref="H2:H65" si="2">IF(E2="","",ROUND(E2*2.2046,2))</f>
        <v>45.97</v>
      </c>
      <c r="I2" s="40" t="str">
        <f>IF($G2="","",VLOOKUP($G2,设置!B:D,3,FALSE))</f>
        <v>D001套装23-80</v>
      </c>
      <c r="J2" s="40" t="str">
        <f>IF($G2="","",VLOOKUP($G2,设置!B:D,2,FALSE))</f>
        <v>D001USF-taozhuang23-80</v>
      </c>
    </row>
    <row r="3" spans="1:10">
      <c r="A3">
        <v>2</v>
      </c>
      <c r="B3" t="s">
        <v>558</v>
      </c>
      <c r="C3">
        <v>80</v>
      </c>
      <c r="D3">
        <v>60</v>
      </c>
      <c r="E3">
        <v>20.5</v>
      </c>
      <c r="F3" s="40">
        <f t="shared" si="0"/>
        <v>1</v>
      </c>
      <c r="G3" s="40" t="str">
        <f t="shared" si="1"/>
        <v>d01s2380</v>
      </c>
      <c r="H3" s="40">
        <f t="shared" si="2"/>
        <v>45.19</v>
      </c>
      <c r="I3" s="40" t="str">
        <f>IF($G3="","",VLOOKUP($G3,设置!B:D,3,FALSE))</f>
        <v>D001套装23-80</v>
      </c>
      <c r="J3" s="40" t="str">
        <f>IF($G3="","",VLOOKUP($G3,设置!B:D,2,FALSE))</f>
        <v>D001USF-taozhuang23-80</v>
      </c>
    </row>
    <row r="4" spans="1:10">
      <c r="A4">
        <v>3</v>
      </c>
      <c r="B4" t="s">
        <v>558</v>
      </c>
      <c r="C4">
        <v>80</v>
      </c>
      <c r="D4">
        <v>20</v>
      </c>
      <c r="E4">
        <v>20.9</v>
      </c>
      <c r="F4" s="40">
        <f t="shared" si="0"/>
        <v>1</v>
      </c>
      <c r="G4" s="40" t="str">
        <f t="shared" si="1"/>
        <v>d01s2380</v>
      </c>
      <c r="H4" s="40">
        <f t="shared" si="2"/>
        <v>46.08</v>
      </c>
      <c r="I4" s="40" t="str">
        <f>IF($G4="","",VLOOKUP($G4,设置!B:D,3,FALSE))</f>
        <v>D001套装23-80</v>
      </c>
      <c r="J4" s="40" t="str">
        <f>IF($G4="","",VLOOKUP($G4,设置!B:D,2,FALSE))</f>
        <v>D001USF-taozhuang23-80</v>
      </c>
    </row>
    <row r="5" spans="1:10">
      <c r="A5">
        <v>3</v>
      </c>
      <c r="B5" t="s">
        <v>558</v>
      </c>
      <c r="C5">
        <v>85</v>
      </c>
      <c r="D5">
        <v>37</v>
      </c>
      <c r="F5" s="40">
        <f t="shared" si="0"/>
        <v>1</v>
      </c>
      <c r="G5" s="40" t="str">
        <f t="shared" si="1"/>
        <v>d01s2385</v>
      </c>
      <c r="H5" s="40" t="str">
        <f t="shared" si="2"/>
        <v/>
      </c>
      <c r="I5" s="40" t="str">
        <f>IF($G5="","",VLOOKUP($G5,设置!B:D,3,FALSE))</f>
        <v>D001套装23-85</v>
      </c>
      <c r="J5" s="40" t="str">
        <f>IF($G5="","",VLOOKUP($G5,设置!B:D,2,FALSE))</f>
        <v>D001USF-taozhuang23-85</v>
      </c>
    </row>
    <row r="6" spans="1:10">
      <c r="A6">
        <v>3</v>
      </c>
      <c r="B6" t="s">
        <v>558</v>
      </c>
      <c r="C6">
        <v>65</v>
      </c>
      <c r="D6">
        <v>1</v>
      </c>
      <c r="F6" s="40">
        <f t="shared" si="0"/>
        <v>1</v>
      </c>
      <c r="G6" s="40" t="str">
        <f t="shared" si="1"/>
        <v>d01s2365</v>
      </c>
      <c r="H6" s="40" t="str">
        <f t="shared" si="2"/>
        <v/>
      </c>
      <c r="I6" s="40" t="str">
        <f>IF($G6="","",VLOOKUP($G6,设置!B:D,3,FALSE))</f>
        <v>D001套装23-65</v>
      </c>
      <c r="J6" s="40" t="str">
        <f>IF($G6="","",VLOOKUP($G6,设置!B:D,2,FALSE))</f>
        <v>D001USF-taozhuang23-65</v>
      </c>
    </row>
    <row r="7" spans="1:10">
      <c r="A7">
        <v>4</v>
      </c>
      <c r="B7" t="s">
        <v>558</v>
      </c>
      <c r="C7">
        <v>75</v>
      </c>
      <c r="D7">
        <v>71</v>
      </c>
      <c r="E7">
        <v>19.65</v>
      </c>
      <c r="F7" s="40">
        <f t="shared" si="0"/>
        <v>1</v>
      </c>
      <c r="G7" s="40" t="str">
        <f t="shared" si="1"/>
        <v>d01s2375</v>
      </c>
      <c r="H7" s="40">
        <f t="shared" si="2"/>
        <v>43.32</v>
      </c>
      <c r="I7" s="40" t="str">
        <f>IF($G7="","",VLOOKUP($G7,设置!B:D,3,FALSE))</f>
        <v>D001套装23-75</v>
      </c>
      <c r="J7" s="40" t="str">
        <f>IF($G7="","",VLOOKUP($G7,设置!B:D,2,FALSE))</f>
        <v>D001USF-taozhuang23-75</v>
      </c>
    </row>
    <row r="8" spans="1:10">
      <c r="A8">
        <v>5</v>
      </c>
      <c r="B8" t="s">
        <v>558</v>
      </c>
      <c r="C8">
        <v>75</v>
      </c>
      <c r="D8">
        <v>70</v>
      </c>
      <c r="E8">
        <v>19.3</v>
      </c>
      <c r="F8" s="40">
        <f t="shared" si="0"/>
        <v>1</v>
      </c>
      <c r="G8" s="40" t="str">
        <f t="shared" si="1"/>
        <v>d01s2375</v>
      </c>
      <c r="H8" s="40">
        <f t="shared" si="2"/>
        <v>42.55</v>
      </c>
      <c r="I8" s="40" t="str">
        <f>IF($G8="","",VLOOKUP($G8,设置!B:D,3,FALSE))</f>
        <v>D001套装23-75</v>
      </c>
      <c r="J8" s="40" t="str">
        <f>IF($G8="","",VLOOKUP($G8,设置!B:D,2,FALSE))</f>
        <v>D001USF-taozhuang23-75</v>
      </c>
    </row>
    <row r="9" spans="1:10">
      <c r="A9">
        <v>6</v>
      </c>
      <c r="B9" t="s">
        <v>558</v>
      </c>
      <c r="C9">
        <v>75</v>
      </c>
      <c r="D9">
        <v>71</v>
      </c>
      <c r="E9">
        <v>19.65</v>
      </c>
      <c r="F9" s="40">
        <f t="shared" si="0"/>
        <v>1</v>
      </c>
      <c r="G9" s="40" t="str">
        <f t="shared" si="1"/>
        <v>d01s2375</v>
      </c>
      <c r="H9" s="40">
        <f t="shared" si="2"/>
        <v>43.32</v>
      </c>
      <c r="I9" s="40" t="str">
        <f>IF($G9="","",VLOOKUP($G9,设置!B:D,3,FALSE))</f>
        <v>D001套装23-75</v>
      </c>
      <c r="J9" s="40" t="str">
        <f>IF($G9="","",VLOOKUP($G9,设置!B:D,2,FALSE))</f>
        <v>D001USF-taozhuang23-75</v>
      </c>
    </row>
    <row r="10" spans="1:10">
      <c r="A10">
        <v>7</v>
      </c>
      <c r="B10" t="s">
        <v>558</v>
      </c>
      <c r="C10">
        <v>65</v>
      </c>
      <c r="D10">
        <v>100</v>
      </c>
      <c r="E10">
        <v>21.9</v>
      </c>
      <c r="F10" s="40">
        <f t="shared" si="0"/>
        <v>1</v>
      </c>
      <c r="G10" s="40" t="str">
        <f t="shared" si="1"/>
        <v>d01s2365</v>
      </c>
      <c r="H10" s="40">
        <f t="shared" si="2"/>
        <v>48.28</v>
      </c>
      <c r="I10" s="40" t="str">
        <f>IF($G10="","",VLOOKUP($G10,设置!B:D,3,FALSE))</f>
        <v>D001套装23-65</v>
      </c>
      <c r="J10" s="40" t="str">
        <f>IF($G10="","",VLOOKUP($G10,设置!B:D,2,FALSE))</f>
        <v>D001USF-taozhuang23-65</v>
      </c>
    </row>
    <row r="11" spans="1:10">
      <c r="A11">
        <v>8</v>
      </c>
      <c r="B11" t="s">
        <v>558</v>
      </c>
      <c r="C11">
        <v>75</v>
      </c>
      <c r="D11">
        <v>71</v>
      </c>
      <c r="E11">
        <v>19.65</v>
      </c>
      <c r="F11" s="40">
        <f t="shared" si="0"/>
        <v>1</v>
      </c>
      <c r="G11" s="40" t="str">
        <f t="shared" si="1"/>
        <v>d01s2375</v>
      </c>
      <c r="H11" s="40">
        <f t="shared" si="2"/>
        <v>43.32</v>
      </c>
      <c r="I11" s="40" t="str">
        <f>IF($G11="","",VLOOKUP($G11,设置!B:D,3,FALSE))</f>
        <v>D001套装23-75</v>
      </c>
      <c r="J11" s="40" t="str">
        <f>IF($G11="","",VLOOKUP($G11,设置!B:D,2,FALSE))</f>
        <v>D001USF-taozhuang23-75</v>
      </c>
    </row>
    <row r="12" spans="1:10">
      <c r="A12">
        <v>9</v>
      </c>
      <c r="B12" t="s">
        <v>558</v>
      </c>
      <c r="C12">
        <v>85</v>
      </c>
      <c r="D12">
        <v>55</v>
      </c>
      <c r="E12">
        <v>20.7</v>
      </c>
      <c r="F12" s="40">
        <f t="shared" si="0"/>
        <v>1</v>
      </c>
      <c r="G12" s="40" t="str">
        <f t="shared" si="1"/>
        <v>d01s2385</v>
      </c>
      <c r="H12" s="40">
        <f t="shared" si="2"/>
        <v>45.64</v>
      </c>
      <c r="I12" s="40" t="str">
        <f>IF($G12="","",VLOOKUP($G12,设置!B:D,3,FALSE))</f>
        <v>D001套装23-85</v>
      </c>
      <c r="J12" s="40" t="str">
        <f>IF($G12="","",VLOOKUP($G12,设置!B:D,2,FALSE))</f>
        <v>D001USF-taozhuang23-85</v>
      </c>
    </row>
    <row r="13" spans="1:10">
      <c r="A13">
        <v>10</v>
      </c>
      <c r="B13" t="s">
        <v>558</v>
      </c>
      <c r="C13">
        <v>85</v>
      </c>
      <c r="D13">
        <v>55</v>
      </c>
      <c r="E13">
        <v>20.7</v>
      </c>
      <c r="F13" s="40">
        <f t="shared" si="0"/>
        <v>1</v>
      </c>
      <c r="G13" s="40" t="str">
        <f t="shared" si="1"/>
        <v>d01s2385</v>
      </c>
      <c r="H13" s="40">
        <f t="shared" si="2"/>
        <v>45.64</v>
      </c>
      <c r="I13" s="40" t="str">
        <f>IF($G13="","",VLOOKUP($G13,设置!B:D,3,FALSE))</f>
        <v>D001套装23-85</v>
      </c>
      <c r="J13" s="40" t="str">
        <f>IF($G13="","",VLOOKUP($G13,设置!B:D,2,FALSE))</f>
        <v>D001USF-taozhuang23-85</v>
      </c>
    </row>
    <row r="14" spans="1:10">
      <c r="A14">
        <v>11</v>
      </c>
      <c r="B14" t="s">
        <v>558</v>
      </c>
      <c r="C14">
        <v>70</v>
      </c>
      <c r="D14">
        <v>80</v>
      </c>
      <c r="E14">
        <v>19.7</v>
      </c>
      <c r="F14" s="40">
        <f t="shared" si="0"/>
        <v>1</v>
      </c>
      <c r="G14" s="40" t="str">
        <f t="shared" si="1"/>
        <v>d01s2370</v>
      </c>
      <c r="H14" s="40">
        <f t="shared" si="2"/>
        <v>43.43</v>
      </c>
      <c r="I14" s="40" t="str">
        <f>IF($G14="","",VLOOKUP($G14,设置!B:D,3,FALSE))</f>
        <v>D001套装23-70</v>
      </c>
      <c r="J14" s="40" t="str">
        <f>IF($G14="","",VLOOKUP($G14,设置!B:D,2,FALSE))</f>
        <v>D001USF-taozhuang23-70</v>
      </c>
    </row>
    <row r="15" spans="1:10">
      <c r="A15">
        <v>12</v>
      </c>
      <c r="B15" t="s">
        <v>558</v>
      </c>
      <c r="C15">
        <v>70</v>
      </c>
      <c r="D15">
        <v>80</v>
      </c>
      <c r="E15">
        <v>19.7</v>
      </c>
      <c r="F15" s="40">
        <f t="shared" si="0"/>
        <v>1</v>
      </c>
      <c r="G15" s="40" t="str">
        <f t="shared" si="1"/>
        <v>d01s2370</v>
      </c>
      <c r="H15" s="40">
        <f t="shared" si="2"/>
        <v>43.43</v>
      </c>
      <c r="I15" s="40" t="str">
        <f>IF($G15="","",VLOOKUP($G15,设置!B:D,3,FALSE))</f>
        <v>D001套装23-70</v>
      </c>
      <c r="J15" s="40" t="str">
        <f>IF($G15="","",VLOOKUP($G15,设置!B:D,2,FALSE))</f>
        <v>D001USF-taozhuang23-70</v>
      </c>
    </row>
    <row r="16" spans="1:10">
      <c r="A16">
        <v>13</v>
      </c>
      <c r="B16" t="s">
        <v>558</v>
      </c>
      <c r="C16">
        <v>70</v>
      </c>
      <c r="D16">
        <v>80</v>
      </c>
      <c r="E16">
        <v>19.8</v>
      </c>
      <c r="F16" s="40">
        <f t="shared" si="0"/>
        <v>1</v>
      </c>
      <c r="G16" s="40" t="str">
        <f t="shared" si="1"/>
        <v>d01s2370</v>
      </c>
      <c r="H16" s="40">
        <f t="shared" si="2"/>
        <v>43.65</v>
      </c>
      <c r="I16" s="40" t="str">
        <f>IF($G16="","",VLOOKUP($G16,设置!B:D,3,FALSE))</f>
        <v>D001套装23-70</v>
      </c>
      <c r="J16" s="40" t="str">
        <f>IF($G16="","",VLOOKUP($G16,设置!B:D,2,FALSE))</f>
        <v>D001USF-taozhuang23-70</v>
      </c>
    </row>
    <row r="17" spans="1:10">
      <c r="A17">
        <v>14</v>
      </c>
      <c r="B17" t="s">
        <v>558</v>
      </c>
      <c r="C17">
        <v>70</v>
      </c>
      <c r="D17">
        <v>80</v>
      </c>
      <c r="E17">
        <v>19.8</v>
      </c>
      <c r="F17" s="40">
        <f t="shared" si="0"/>
        <v>1</v>
      </c>
      <c r="G17" s="40" t="str">
        <f t="shared" si="1"/>
        <v>d01s2370</v>
      </c>
      <c r="H17" s="40">
        <f t="shared" si="2"/>
        <v>43.65</v>
      </c>
      <c r="I17" s="40" t="str">
        <f>IF($G17="","",VLOOKUP($G17,设置!B:D,3,FALSE))</f>
        <v>D001套装23-70</v>
      </c>
      <c r="J17" s="40" t="str">
        <f>IF($G17="","",VLOOKUP($G17,设置!B:D,2,FALSE))</f>
        <v>D001USF-taozhuang23-70</v>
      </c>
    </row>
    <row r="18" spans="1:10">
      <c r="A18">
        <v>15</v>
      </c>
      <c r="B18" t="s">
        <v>558</v>
      </c>
      <c r="C18">
        <v>70</v>
      </c>
      <c r="D18">
        <v>80</v>
      </c>
      <c r="E18">
        <v>19.8</v>
      </c>
      <c r="F18" s="40">
        <f t="shared" si="0"/>
        <v>1</v>
      </c>
      <c r="G18" s="40" t="str">
        <f t="shared" si="1"/>
        <v>d01s2370</v>
      </c>
      <c r="H18" s="40">
        <f t="shared" si="2"/>
        <v>43.65</v>
      </c>
      <c r="I18" s="40" t="str">
        <f>IF($G18="","",VLOOKUP($G18,设置!B:D,3,FALSE))</f>
        <v>D001套装23-70</v>
      </c>
      <c r="J18" s="40" t="str">
        <f>IF($G18="","",VLOOKUP($G18,设置!B:D,2,FALSE))</f>
        <v>D001USF-taozhuang23-70</v>
      </c>
    </row>
    <row r="19" spans="1:10">
      <c r="A19">
        <v>16</v>
      </c>
      <c r="B19" t="s">
        <v>558</v>
      </c>
      <c r="C19">
        <v>85</v>
      </c>
      <c r="D19">
        <v>55</v>
      </c>
      <c r="E19">
        <v>20.7</v>
      </c>
      <c r="F19" s="40">
        <f t="shared" si="0"/>
        <v>1</v>
      </c>
      <c r="G19" s="40" t="str">
        <f t="shared" si="1"/>
        <v>d01s2385</v>
      </c>
      <c r="H19" s="40">
        <f t="shared" si="2"/>
        <v>45.64</v>
      </c>
      <c r="I19" s="40" t="str">
        <f>IF($G19="","",VLOOKUP($G19,设置!B:D,3,FALSE))</f>
        <v>D001套装23-85</v>
      </c>
      <c r="J19" s="40" t="str">
        <f>IF($G19="","",VLOOKUP($G19,设置!B:D,2,FALSE))</f>
        <v>D001USF-taozhuang23-85</v>
      </c>
    </row>
    <row r="20" spans="1:10">
      <c r="A20">
        <v>17</v>
      </c>
      <c r="B20" t="s">
        <v>559</v>
      </c>
      <c r="C20">
        <v>70</v>
      </c>
      <c r="D20">
        <v>80</v>
      </c>
      <c r="E20">
        <v>20.7</v>
      </c>
      <c r="F20" s="40">
        <f t="shared" si="0"/>
        <v>1</v>
      </c>
      <c r="G20" s="40" t="str">
        <f t="shared" si="1"/>
        <v>d01s470</v>
      </c>
      <c r="H20" s="40">
        <f t="shared" si="2"/>
        <v>45.64</v>
      </c>
      <c r="I20" s="40" t="str">
        <f>IF($G20="","",VLOOKUP($G20,设置!B:D,3,FALSE))</f>
        <v>D001套装4-70</v>
      </c>
      <c r="J20" s="40" t="str">
        <f>IF($G20="","",VLOOKUP($G20,设置!B:D,2,FALSE))</f>
        <v>D001USF-taozhuang4-70</v>
      </c>
    </row>
    <row r="21" spans="1:10">
      <c r="A21">
        <v>18</v>
      </c>
      <c r="B21" t="s">
        <v>559</v>
      </c>
      <c r="C21">
        <v>70</v>
      </c>
      <c r="D21">
        <v>80</v>
      </c>
      <c r="E21">
        <v>20.7</v>
      </c>
      <c r="F21" s="40">
        <f t="shared" si="0"/>
        <v>1</v>
      </c>
      <c r="G21" s="40" t="str">
        <f t="shared" si="1"/>
        <v>d01s470</v>
      </c>
      <c r="H21" s="40">
        <f t="shared" si="2"/>
        <v>45.64</v>
      </c>
      <c r="I21" s="40" t="str">
        <f>IF($G21="","",VLOOKUP($G21,设置!B:D,3,FALSE))</f>
        <v>D001套装4-70</v>
      </c>
      <c r="J21" s="40" t="str">
        <f>IF($G21="","",VLOOKUP($G21,设置!B:D,2,FALSE))</f>
        <v>D001USF-taozhuang4-70</v>
      </c>
    </row>
    <row r="22" spans="1:10">
      <c r="A22">
        <v>19</v>
      </c>
      <c r="B22" t="s">
        <v>559</v>
      </c>
      <c r="C22">
        <v>70</v>
      </c>
      <c r="D22">
        <v>80</v>
      </c>
      <c r="E22">
        <v>20.7</v>
      </c>
      <c r="F22" s="40">
        <f t="shared" si="0"/>
        <v>1</v>
      </c>
      <c r="G22" s="40" t="str">
        <f t="shared" si="1"/>
        <v>d01s470</v>
      </c>
      <c r="H22" s="40">
        <f t="shared" si="2"/>
        <v>45.64</v>
      </c>
      <c r="I22" s="40" t="str">
        <f>IF($G22="","",VLOOKUP($G22,设置!B:D,3,FALSE))</f>
        <v>D001套装4-70</v>
      </c>
      <c r="J22" s="40" t="str">
        <f>IF($G22="","",VLOOKUP($G22,设置!B:D,2,FALSE))</f>
        <v>D001USF-taozhuang4-70</v>
      </c>
    </row>
    <row r="23" spans="1:10">
      <c r="A23">
        <v>20</v>
      </c>
      <c r="B23" t="s">
        <v>559</v>
      </c>
      <c r="C23">
        <v>80</v>
      </c>
      <c r="D23">
        <v>64</v>
      </c>
      <c r="E23">
        <v>21.7</v>
      </c>
      <c r="F23" s="40">
        <f t="shared" si="0"/>
        <v>1</v>
      </c>
      <c r="G23" s="40" t="str">
        <f t="shared" si="1"/>
        <v>d01s480</v>
      </c>
      <c r="H23" s="40">
        <f t="shared" si="2"/>
        <v>47.84</v>
      </c>
      <c r="I23" s="40" t="str">
        <f>IF($G23="","",VLOOKUP($G23,设置!B:D,3,FALSE))</f>
        <v>D001套装4-80</v>
      </c>
      <c r="J23" s="40" t="str">
        <f>IF($G23="","",VLOOKUP($G23,设置!B:D,2,FALSE))</f>
        <v>D001USF-taozhuang4-80</v>
      </c>
    </row>
    <row r="24" spans="1:10">
      <c r="A24">
        <v>21</v>
      </c>
      <c r="B24" t="s">
        <v>559</v>
      </c>
      <c r="C24">
        <v>85</v>
      </c>
      <c r="D24">
        <v>52</v>
      </c>
      <c r="E24">
        <v>19.3</v>
      </c>
      <c r="F24" s="40">
        <f t="shared" si="0"/>
        <v>1</v>
      </c>
      <c r="G24" s="40" t="str">
        <f t="shared" si="1"/>
        <v>d01s485</v>
      </c>
      <c r="H24" s="40">
        <f t="shared" si="2"/>
        <v>42.55</v>
      </c>
      <c r="I24" s="40" t="str">
        <f>IF($G24="","",VLOOKUP($G24,设置!B:D,3,FALSE))</f>
        <v>D001套装4-85</v>
      </c>
      <c r="J24" s="40" t="str">
        <f>IF($G24="","",VLOOKUP($G24,设置!B:D,2,FALSE))</f>
        <v>D001USF-taozhuang4-85</v>
      </c>
    </row>
    <row r="25" spans="1:10">
      <c r="A25">
        <v>22</v>
      </c>
      <c r="B25" t="s">
        <v>559</v>
      </c>
      <c r="C25">
        <v>85</v>
      </c>
      <c r="D25">
        <v>52</v>
      </c>
      <c r="E25">
        <v>19.3</v>
      </c>
      <c r="F25" s="40">
        <f t="shared" si="0"/>
        <v>1</v>
      </c>
      <c r="G25" s="40" t="str">
        <f t="shared" si="1"/>
        <v>d01s485</v>
      </c>
      <c r="H25" s="40">
        <f t="shared" si="2"/>
        <v>42.55</v>
      </c>
      <c r="I25" s="40" t="str">
        <f>IF($G25="","",VLOOKUP($G25,设置!B:D,3,FALSE))</f>
        <v>D001套装4-85</v>
      </c>
      <c r="J25" s="40" t="str">
        <f>IF($G25="","",VLOOKUP($G25,设置!B:D,2,FALSE))</f>
        <v>D001USF-taozhuang4-85</v>
      </c>
    </row>
    <row r="26" spans="1:10">
      <c r="A26">
        <v>23</v>
      </c>
      <c r="B26" t="s">
        <v>559</v>
      </c>
      <c r="C26">
        <v>80</v>
      </c>
      <c r="D26">
        <v>64</v>
      </c>
      <c r="E26">
        <v>21.8</v>
      </c>
      <c r="F26" s="40">
        <f t="shared" si="0"/>
        <v>1</v>
      </c>
      <c r="G26" s="40" t="str">
        <f t="shared" si="1"/>
        <v>d01s480</v>
      </c>
      <c r="H26" s="40">
        <f t="shared" si="2"/>
        <v>48.06</v>
      </c>
      <c r="I26" s="40" t="str">
        <f>IF($G26="","",VLOOKUP($G26,设置!B:D,3,FALSE))</f>
        <v>D001套装4-80</v>
      </c>
      <c r="J26" s="40" t="str">
        <f>IF($G26="","",VLOOKUP($G26,设置!B:D,2,FALSE))</f>
        <v>D001USF-taozhuang4-80</v>
      </c>
    </row>
    <row r="27" spans="1:10">
      <c r="A27">
        <v>24</v>
      </c>
      <c r="B27" t="s">
        <v>559</v>
      </c>
      <c r="C27">
        <v>80</v>
      </c>
      <c r="D27">
        <v>64</v>
      </c>
      <c r="E27">
        <v>21.8</v>
      </c>
      <c r="F27" s="40">
        <f t="shared" si="0"/>
        <v>1</v>
      </c>
      <c r="G27" s="40" t="str">
        <f t="shared" si="1"/>
        <v>d01s480</v>
      </c>
      <c r="H27" s="40">
        <f t="shared" si="2"/>
        <v>48.06</v>
      </c>
      <c r="I27" s="40" t="str">
        <f>IF($G27="","",VLOOKUP($G27,设置!B:D,3,FALSE))</f>
        <v>D001套装4-80</v>
      </c>
      <c r="J27" s="40" t="str">
        <f>IF($G27="","",VLOOKUP($G27,设置!B:D,2,FALSE))</f>
        <v>D001USF-taozhuang4-80</v>
      </c>
    </row>
    <row r="28" spans="1:10">
      <c r="A28">
        <v>25</v>
      </c>
      <c r="B28" t="s">
        <v>559</v>
      </c>
      <c r="C28">
        <v>65</v>
      </c>
      <c r="D28">
        <v>90</v>
      </c>
      <c r="E28">
        <v>20.8</v>
      </c>
      <c r="F28" s="40">
        <f t="shared" si="0"/>
        <v>1</v>
      </c>
      <c r="G28" s="40" t="str">
        <f t="shared" si="1"/>
        <v>d01s465</v>
      </c>
      <c r="H28" s="40">
        <f t="shared" si="2"/>
        <v>45.86</v>
      </c>
      <c r="I28" s="40" t="str">
        <f>IF($G28="","",VLOOKUP($G28,设置!B:D,3,FALSE))</f>
        <v>D001套装4-65</v>
      </c>
      <c r="J28" s="40" t="str">
        <f>IF($G28="","",VLOOKUP($G28,设置!B:D,2,FALSE))</f>
        <v>D001USF-taozhuang4-65</v>
      </c>
    </row>
    <row r="29" spans="1:10">
      <c r="A29">
        <v>26</v>
      </c>
      <c r="B29" t="s">
        <v>559</v>
      </c>
      <c r="C29">
        <v>65</v>
      </c>
      <c r="D29">
        <v>90</v>
      </c>
      <c r="E29">
        <v>20.8</v>
      </c>
      <c r="F29" s="40">
        <f t="shared" si="0"/>
        <v>1</v>
      </c>
      <c r="G29" s="40" t="str">
        <f t="shared" si="1"/>
        <v>d01s465</v>
      </c>
      <c r="H29" s="40">
        <f t="shared" si="2"/>
        <v>45.86</v>
      </c>
      <c r="I29" s="40" t="str">
        <f>IF($G29="","",VLOOKUP($G29,设置!B:D,3,FALSE))</f>
        <v>D001套装4-65</v>
      </c>
      <c r="J29" s="40" t="str">
        <f>IF($G29="","",VLOOKUP($G29,设置!B:D,2,FALSE))</f>
        <v>D001USF-taozhuang4-65</v>
      </c>
    </row>
    <row r="30" spans="1:10">
      <c r="A30">
        <v>27</v>
      </c>
      <c r="B30" t="s">
        <v>559</v>
      </c>
      <c r="C30">
        <v>75</v>
      </c>
      <c r="D30">
        <v>70</v>
      </c>
      <c r="E30">
        <v>20.5</v>
      </c>
      <c r="F30" s="40">
        <f t="shared" si="0"/>
        <v>1</v>
      </c>
      <c r="G30" s="40" t="str">
        <f t="shared" si="1"/>
        <v>d01s475</v>
      </c>
      <c r="H30" s="40">
        <f t="shared" si="2"/>
        <v>45.19</v>
      </c>
      <c r="I30" s="40" t="str">
        <f>IF($G30="","",VLOOKUP($G30,设置!B:D,3,FALSE))</f>
        <v>D001套装4-75</v>
      </c>
      <c r="J30" s="40" t="str">
        <f>IF($G30="","",VLOOKUP($G30,设置!B:D,2,FALSE))</f>
        <v>D001USF-taozhuang4-75</v>
      </c>
    </row>
    <row r="31" spans="1:10">
      <c r="A31">
        <v>28</v>
      </c>
      <c r="B31" t="s">
        <v>559</v>
      </c>
      <c r="C31">
        <v>75</v>
      </c>
      <c r="D31">
        <v>70</v>
      </c>
      <c r="E31">
        <v>20.5</v>
      </c>
      <c r="F31" s="40">
        <f t="shared" si="0"/>
        <v>1</v>
      </c>
      <c r="G31" s="40" t="str">
        <f t="shared" si="1"/>
        <v>d01s475</v>
      </c>
      <c r="H31" s="40">
        <f t="shared" si="2"/>
        <v>45.19</v>
      </c>
      <c r="I31" s="40" t="str">
        <f>IF($G31="","",VLOOKUP($G31,设置!B:D,3,FALSE))</f>
        <v>D001套装4-75</v>
      </c>
      <c r="J31" s="40" t="str">
        <f>IF($G31="","",VLOOKUP($G31,设置!B:D,2,FALSE))</f>
        <v>D001USF-taozhuang4-75</v>
      </c>
    </row>
    <row r="32" spans="1:10">
      <c r="A32">
        <v>29</v>
      </c>
      <c r="B32" t="s">
        <v>559</v>
      </c>
      <c r="C32">
        <v>75</v>
      </c>
      <c r="D32">
        <v>70</v>
      </c>
      <c r="E32">
        <v>20.5</v>
      </c>
      <c r="F32" s="40">
        <f t="shared" si="0"/>
        <v>1</v>
      </c>
      <c r="G32" s="40" t="str">
        <f t="shared" si="1"/>
        <v>d01s475</v>
      </c>
      <c r="H32" s="40">
        <f t="shared" si="2"/>
        <v>45.19</v>
      </c>
      <c r="I32" s="40" t="str">
        <f>IF($G32="","",VLOOKUP($G32,设置!B:D,3,FALSE))</f>
        <v>D001套装4-75</v>
      </c>
      <c r="J32" s="40" t="str">
        <f>IF($G32="","",VLOOKUP($G32,设置!B:D,2,FALSE))</f>
        <v>D001USF-taozhuang4-75</v>
      </c>
    </row>
    <row r="33" spans="1:10">
      <c r="A33">
        <v>30</v>
      </c>
      <c r="B33" t="s">
        <v>559</v>
      </c>
      <c r="C33">
        <v>75</v>
      </c>
      <c r="D33">
        <v>72</v>
      </c>
      <c r="E33">
        <v>21.2</v>
      </c>
      <c r="F33" s="40">
        <f t="shared" si="0"/>
        <v>1</v>
      </c>
      <c r="G33" s="40" t="str">
        <f t="shared" si="1"/>
        <v>d01s475</v>
      </c>
      <c r="H33" s="40">
        <f t="shared" si="2"/>
        <v>46.74</v>
      </c>
      <c r="I33" s="40" t="str">
        <f>IF($G33="","",VLOOKUP($G33,设置!B:D,3,FALSE))</f>
        <v>D001套装4-75</v>
      </c>
      <c r="J33" s="40" t="str">
        <f>IF($G33="","",VLOOKUP($G33,设置!B:D,2,FALSE))</f>
        <v>D001USF-taozhuang4-75</v>
      </c>
    </row>
    <row r="34" spans="1:10">
      <c r="A34">
        <v>31</v>
      </c>
      <c r="B34" t="s">
        <v>558</v>
      </c>
      <c r="C34">
        <v>80</v>
      </c>
      <c r="D34">
        <v>40</v>
      </c>
      <c r="E34">
        <v>21.8</v>
      </c>
      <c r="F34" s="40">
        <f t="shared" si="0"/>
        <v>1</v>
      </c>
      <c r="G34" s="40" t="str">
        <f t="shared" si="1"/>
        <v>d01s2380</v>
      </c>
      <c r="H34" s="40">
        <f t="shared" si="2"/>
        <v>48.06</v>
      </c>
      <c r="I34" s="40" t="str">
        <f>IF($G34="","",VLOOKUP($G34,设置!B:D,3,FALSE))</f>
        <v>D001套装23-80</v>
      </c>
      <c r="J34" s="40" t="str">
        <f>IF($G34="","",VLOOKUP($G34,设置!B:D,2,FALSE))</f>
        <v>D001USF-taozhuang23-80</v>
      </c>
    </row>
    <row r="35" spans="1:10">
      <c r="A35">
        <v>31</v>
      </c>
      <c r="B35" t="s">
        <v>559</v>
      </c>
      <c r="C35">
        <v>75</v>
      </c>
      <c r="D35">
        <v>28</v>
      </c>
      <c r="F35" s="40">
        <f t="shared" si="0"/>
        <v>1</v>
      </c>
      <c r="G35" s="40" t="str">
        <f t="shared" si="1"/>
        <v>d01s475</v>
      </c>
      <c r="H35" s="40" t="str">
        <f t="shared" si="2"/>
        <v/>
      </c>
      <c r="I35" s="40" t="str">
        <f>IF($G35="","",VLOOKUP($G35,设置!B:D,3,FALSE))</f>
        <v>D001套装4-75</v>
      </c>
      <c r="J35" s="40" t="str">
        <f>IF($G35="","",VLOOKUP($G35,设置!B:D,2,FALSE))</f>
        <v>D001USF-taozhuang4-75</v>
      </c>
    </row>
    <row r="36" spans="1:10">
      <c r="A36">
        <v>32</v>
      </c>
      <c r="B36" t="s">
        <v>556</v>
      </c>
      <c r="C36">
        <v>70</v>
      </c>
      <c r="D36">
        <v>80</v>
      </c>
      <c r="E36">
        <v>20.9</v>
      </c>
      <c r="F36" s="40">
        <f t="shared" si="0"/>
        <v>1</v>
      </c>
      <c r="G36" s="40" t="str">
        <f t="shared" si="1"/>
        <v>d01s970</v>
      </c>
      <c r="H36" s="40">
        <f t="shared" si="2"/>
        <v>46.08</v>
      </c>
      <c r="I36" s="40" t="str">
        <f>IF($G36="","",VLOOKUP($G36,设置!B:D,3,FALSE))</f>
        <v>D001套装9-70</v>
      </c>
      <c r="J36" s="40" t="str">
        <f>IF($G36="","",VLOOKUP($G36,设置!B:D,2,FALSE))</f>
        <v>D001USF-taozhuang9-70</v>
      </c>
    </row>
    <row r="37" spans="1:10">
      <c r="A37">
        <v>33</v>
      </c>
      <c r="B37" t="s">
        <v>556</v>
      </c>
      <c r="C37">
        <v>70</v>
      </c>
      <c r="D37">
        <v>80</v>
      </c>
      <c r="E37">
        <v>20.9</v>
      </c>
      <c r="F37" s="40">
        <f t="shared" si="0"/>
        <v>1</v>
      </c>
      <c r="G37" s="40" t="str">
        <f t="shared" si="1"/>
        <v>d01s970</v>
      </c>
      <c r="H37" s="40">
        <f t="shared" si="2"/>
        <v>46.08</v>
      </c>
      <c r="I37" s="40" t="str">
        <f>IF($G37="","",VLOOKUP($G37,设置!B:D,3,FALSE))</f>
        <v>D001套装9-70</v>
      </c>
      <c r="J37" s="40" t="str">
        <f>IF($G37="","",VLOOKUP($G37,设置!B:D,2,FALSE))</f>
        <v>D001USF-taozhuang9-70</v>
      </c>
    </row>
    <row r="38" spans="1:10">
      <c r="A38">
        <v>34</v>
      </c>
      <c r="B38" t="s">
        <v>556</v>
      </c>
      <c r="C38">
        <v>70</v>
      </c>
      <c r="D38">
        <v>80</v>
      </c>
      <c r="E38">
        <v>20.9</v>
      </c>
      <c r="F38" s="40">
        <f t="shared" si="0"/>
        <v>1</v>
      </c>
      <c r="G38" s="40" t="str">
        <f t="shared" si="1"/>
        <v>d01s970</v>
      </c>
      <c r="H38" s="40">
        <f t="shared" si="2"/>
        <v>46.08</v>
      </c>
      <c r="I38" s="40" t="str">
        <f>IF($G38="","",VLOOKUP($G38,设置!B:D,3,FALSE))</f>
        <v>D001套装9-70</v>
      </c>
      <c r="J38" s="40" t="str">
        <f>IF($G38="","",VLOOKUP($G38,设置!B:D,2,FALSE))</f>
        <v>D001USF-taozhuang9-70</v>
      </c>
    </row>
    <row r="39" spans="1:10">
      <c r="A39">
        <v>35</v>
      </c>
      <c r="B39" t="s">
        <v>556</v>
      </c>
      <c r="C39">
        <v>70</v>
      </c>
      <c r="D39">
        <v>80</v>
      </c>
      <c r="E39">
        <v>20.9</v>
      </c>
      <c r="F39" s="40">
        <f t="shared" si="0"/>
        <v>1</v>
      </c>
      <c r="G39" s="40" t="str">
        <f t="shared" si="1"/>
        <v>d01s970</v>
      </c>
      <c r="H39" s="40">
        <f t="shared" si="2"/>
        <v>46.08</v>
      </c>
      <c r="I39" s="40" t="str">
        <f>IF($G39="","",VLOOKUP($G39,设置!B:D,3,FALSE))</f>
        <v>D001套装9-70</v>
      </c>
      <c r="J39" s="40" t="str">
        <f>IF($G39="","",VLOOKUP($G39,设置!B:D,2,FALSE))</f>
        <v>D001USF-taozhuang9-70</v>
      </c>
    </row>
    <row r="40" spans="1:10">
      <c r="A40">
        <v>36</v>
      </c>
      <c r="B40" t="s">
        <v>556</v>
      </c>
      <c r="C40">
        <v>70</v>
      </c>
      <c r="D40">
        <v>80</v>
      </c>
      <c r="E40">
        <v>20.9</v>
      </c>
      <c r="F40" s="40">
        <f t="shared" si="0"/>
        <v>1</v>
      </c>
      <c r="G40" s="40" t="str">
        <f t="shared" si="1"/>
        <v>d01s970</v>
      </c>
      <c r="H40" s="40">
        <f t="shared" si="2"/>
        <v>46.08</v>
      </c>
      <c r="I40" s="40" t="str">
        <f>IF($G40="","",VLOOKUP($G40,设置!B:D,3,FALSE))</f>
        <v>D001套装9-70</v>
      </c>
      <c r="J40" s="40" t="str">
        <f>IF($G40="","",VLOOKUP($G40,设置!B:D,2,FALSE))</f>
        <v>D001USF-taozhuang9-70</v>
      </c>
    </row>
    <row r="41" spans="1:10">
      <c r="A41">
        <v>37</v>
      </c>
      <c r="B41" t="s">
        <v>556</v>
      </c>
      <c r="C41">
        <v>70</v>
      </c>
      <c r="D41">
        <v>80</v>
      </c>
      <c r="E41">
        <v>20.9</v>
      </c>
      <c r="F41" s="40">
        <f t="shared" si="0"/>
        <v>1</v>
      </c>
      <c r="G41" s="40" t="str">
        <f t="shared" si="1"/>
        <v>d01s970</v>
      </c>
      <c r="H41" s="40">
        <f t="shared" si="2"/>
        <v>46.08</v>
      </c>
      <c r="I41" s="40" t="str">
        <f>IF($G41="","",VLOOKUP($G41,设置!B:D,3,FALSE))</f>
        <v>D001套装9-70</v>
      </c>
      <c r="J41" s="40" t="str">
        <f>IF($G41="","",VLOOKUP($G41,设置!B:D,2,FALSE))</f>
        <v>D001USF-taozhuang9-70</v>
      </c>
    </row>
    <row r="42" spans="1:10">
      <c r="A42">
        <v>38</v>
      </c>
      <c r="B42" t="s">
        <v>556</v>
      </c>
      <c r="C42">
        <v>70</v>
      </c>
      <c r="D42">
        <v>80</v>
      </c>
      <c r="E42">
        <v>20.9</v>
      </c>
      <c r="F42" s="40">
        <f t="shared" si="0"/>
        <v>1</v>
      </c>
      <c r="G42" s="40" t="str">
        <f t="shared" si="1"/>
        <v>d01s970</v>
      </c>
      <c r="H42" s="40">
        <f t="shared" si="2"/>
        <v>46.08</v>
      </c>
      <c r="I42" s="40" t="str">
        <f>IF($G42="","",VLOOKUP($G42,设置!B:D,3,FALSE))</f>
        <v>D001套装9-70</v>
      </c>
      <c r="J42" s="40" t="str">
        <f>IF($G42="","",VLOOKUP($G42,设置!B:D,2,FALSE))</f>
        <v>D001USF-taozhuang9-70</v>
      </c>
    </row>
    <row r="43" spans="1:10">
      <c r="A43">
        <v>39</v>
      </c>
      <c r="B43" t="s">
        <v>556</v>
      </c>
      <c r="C43">
        <v>70</v>
      </c>
      <c r="D43">
        <v>80</v>
      </c>
      <c r="E43">
        <v>20.9</v>
      </c>
      <c r="F43" s="40">
        <f t="shared" si="0"/>
        <v>1</v>
      </c>
      <c r="G43" s="40" t="str">
        <f t="shared" si="1"/>
        <v>d01s970</v>
      </c>
      <c r="H43" s="40">
        <f t="shared" si="2"/>
        <v>46.08</v>
      </c>
      <c r="I43" s="40" t="str">
        <f>IF($G43="","",VLOOKUP($G43,设置!B:D,3,FALSE))</f>
        <v>D001套装9-70</v>
      </c>
      <c r="J43" s="40" t="str">
        <f>IF($G43="","",VLOOKUP($G43,设置!B:D,2,FALSE))</f>
        <v>D001USF-taozhuang9-70</v>
      </c>
    </row>
    <row r="44" spans="1:10">
      <c r="A44">
        <v>40</v>
      </c>
      <c r="B44" t="s">
        <v>556</v>
      </c>
      <c r="C44">
        <v>65</v>
      </c>
      <c r="D44">
        <v>90</v>
      </c>
      <c r="E44">
        <v>19.9</v>
      </c>
      <c r="F44" s="40">
        <f t="shared" si="0"/>
        <v>1</v>
      </c>
      <c r="G44" s="40" t="str">
        <f t="shared" si="1"/>
        <v>d01s965</v>
      </c>
      <c r="H44" s="40">
        <f t="shared" si="2"/>
        <v>43.87</v>
      </c>
      <c r="I44" s="40" t="str">
        <f>IF($G44="","",VLOOKUP($G44,设置!B:D,3,FALSE))</f>
        <v>D001套装9-65</v>
      </c>
      <c r="J44" s="40" t="str">
        <f>IF($G44="","",VLOOKUP($G44,设置!B:D,2,FALSE))</f>
        <v>D001USF-taozhuang9-65</v>
      </c>
    </row>
    <row r="45" ht="14.25" spans="1:10">
      <c r="A45" s="45">
        <v>41</v>
      </c>
      <c r="B45" t="s">
        <v>556</v>
      </c>
      <c r="C45">
        <v>65</v>
      </c>
      <c r="D45">
        <v>90</v>
      </c>
      <c r="E45">
        <v>19.9</v>
      </c>
      <c r="F45" s="40">
        <f t="shared" si="0"/>
        <v>1</v>
      </c>
      <c r="G45" s="40" t="str">
        <f t="shared" si="1"/>
        <v>d01s965</v>
      </c>
      <c r="H45" s="40">
        <f t="shared" si="2"/>
        <v>43.87</v>
      </c>
      <c r="I45" s="40" t="str">
        <f>IF($G45="","",VLOOKUP($G45,设置!B:D,3,FALSE))</f>
        <v>D001套装9-65</v>
      </c>
      <c r="J45" s="40" t="str">
        <f>IF($G45="","",VLOOKUP($G45,设置!B:D,2,FALSE))</f>
        <v>D001USF-taozhuang9-65</v>
      </c>
    </row>
    <row r="46" ht="14.25" spans="1:10">
      <c r="A46" s="45">
        <v>42</v>
      </c>
      <c r="B46" t="s">
        <v>556</v>
      </c>
      <c r="C46">
        <v>65</v>
      </c>
      <c r="D46">
        <v>59</v>
      </c>
      <c r="E46">
        <v>13.1</v>
      </c>
      <c r="F46" s="40">
        <f t="shared" si="0"/>
        <v>1</v>
      </c>
      <c r="G46" s="40" t="str">
        <f t="shared" si="1"/>
        <v>d01s965</v>
      </c>
      <c r="H46" s="40">
        <f t="shared" si="2"/>
        <v>28.88</v>
      </c>
      <c r="I46" s="40" t="str">
        <f>IF($G46="","",VLOOKUP($G46,设置!B:D,3,FALSE))</f>
        <v>D001套装9-65</v>
      </c>
      <c r="J46" s="40" t="str">
        <f>IF($G46="","",VLOOKUP($G46,设置!B:D,2,FALSE))</f>
        <v>D001USF-taozhuang9-65</v>
      </c>
    </row>
    <row r="47" spans="1:10">
      <c r="A47">
        <v>43</v>
      </c>
      <c r="B47" t="s">
        <v>556</v>
      </c>
      <c r="C47">
        <v>75</v>
      </c>
      <c r="D47">
        <v>70</v>
      </c>
      <c r="E47">
        <v>20.7</v>
      </c>
      <c r="F47" s="40">
        <f t="shared" si="0"/>
        <v>1</v>
      </c>
      <c r="G47" s="40" t="str">
        <f t="shared" si="1"/>
        <v>d01s975</v>
      </c>
      <c r="H47" s="40">
        <f t="shared" si="2"/>
        <v>45.64</v>
      </c>
      <c r="I47" s="40" t="str">
        <f>IF($G47="","",VLOOKUP($G47,设置!B:D,3,FALSE))</f>
        <v>D001套装9-75</v>
      </c>
      <c r="J47" s="40" t="str">
        <f>IF($G47="","",VLOOKUP($G47,设置!B:D,2,FALSE))</f>
        <v>D001USF-taozhuang9-75</v>
      </c>
    </row>
    <row r="48" spans="1:10">
      <c r="A48">
        <v>44</v>
      </c>
      <c r="B48" t="s">
        <v>556</v>
      </c>
      <c r="C48">
        <v>75</v>
      </c>
      <c r="D48">
        <v>70</v>
      </c>
      <c r="E48">
        <v>20.7</v>
      </c>
      <c r="F48" s="40">
        <f t="shared" si="0"/>
        <v>1</v>
      </c>
      <c r="G48" s="40" t="str">
        <f t="shared" si="1"/>
        <v>d01s975</v>
      </c>
      <c r="H48" s="40">
        <f t="shared" si="2"/>
        <v>45.64</v>
      </c>
      <c r="I48" s="40" t="str">
        <f>IF($G48="","",VLOOKUP($G48,设置!B:D,3,FALSE))</f>
        <v>D001套装9-75</v>
      </c>
      <c r="J48" s="40" t="str">
        <f>IF($G48="","",VLOOKUP($G48,设置!B:D,2,FALSE))</f>
        <v>D001USF-taozhuang9-75</v>
      </c>
    </row>
    <row r="49" spans="1:10">
      <c r="A49">
        <v>45</v>
      </c>
      <c r="B49" t="s">
        <v>556</v>
      </c>
      <c r="C49">
        <v>75</v>
      </c>
      <c r="D49">
        <v>70</v>
      </c>
      <c r="E49">
        <v>20.7</v>
      </c>
      <c r="F49" s="40">
        <f t="shared" si="0"/>
        <v>1</v>
      </c>
      <c r="G49" s="40" t="str">
        <f t="shared" si="1"/>
        <v>d01s975</v>
      </c>
      <c r="H49" s="40">
        <f t="shared" si="2"/>
        <v>45.64</v>
      </c>
      <c r="I49" s="40" t="str">
        <f>IF($G49="","",VLOOKUP($G49,设置!B:D,3,FALSE))</f>
        <v>D001套装9-75</v>
      </c>
      <c r="J49" s="40" t="str">
        <f>IF($G49="","",VLOOKUP($G49,设置!B:D,2,FALSE))</f>
        <v>D001USF-taozhuang9-75</v>
      </c>
    </row>
    <row r="50" spans="1:10">
      <c r="A50">
        <v>46</v>
      </c>
      <c r="B50" t="s">
        <v>556</v>
      </c>
      <c r="C50">
        <v>75</v>
      </c>
      <c r="D50">
        <v>70</v>
      </c>
      <c r="E50">
        <v>20.7</v>
      </c>
      <c r="F50" s="40">
        <f t="shared" si="0"/>
        <v>1</v>
      </c>
      <c r="G50" s="40" t="str">
        <f t="shared" si="1"/>
        <v>d01s975</v>
      </c>
      <c r="H50" s="40">
        <f t="shared" si="2"/>
        <v>45.64</v>
      </c>
      <c r="I50" s="40" t="str">
        <f>IF($G50="","",VLOOKUP($G50,设置!B:D,3,FALSE))</f>
        <v>D001套装9-75</v>
      </c>
      <c r="J50" s="40" t="str">
        <f>IF($G50="","",VLOOKUP($G50,设置!B:D,2,FALSE))</f>
        <v>D001USF-taozhuang9-75</v>
      </c>
    </row>
    <row r="51" spans="1:10">
      <c r="A51">
        <v>47</v>
      </c>
      <c r="B51" t="s">
        <v>556</v>
      </c>
      <c r="C51">
        <v>75</v>
      </c>
      <c r="D51">
        <v>69</v>
      </c>
      <c r="E51">
        <v>20.55</v>
      </c>
      <c r="F51" s="40">
        <f t="shared" si="0"/>
        <v>1</v>
      </c>
      <c r="G51" s="40" t="str">
        <f t="shared" si="1"/>
        <v>d01s975</v>
      </c>
      <c r="H51" s="40">
        <f t="shared" si="2"/>
        <v>45.3</v>
      </c>
      <c r="I51" s="40" t="str">
        <f>IF($G51="","",VLOOKUP($G51,设置!B:D,3,FALSE))</f>
        <v>D001套装9-75</v>
      </c>
      <c r="J51" s="40" t="str">
        <f>IF($G51="","",VLOOKUP($G51,设置!B:D,2,FALSE))</f>
        <v>D001USF-taozhuang9-75</v>
      </c>
    </row>
    <row r="52" spans="1:10">
      <c r="A52">
        <v>48</v>
      </c>
      <c r="B52" t="s">
        <v>556</v>
      </c>
      <c r="C52">
        <v>75</v>
      </c>
      <c r="D52">
        <v>70</v>
      </c>
      <c r="E52">
        <v>20.8</v>
      </c>
      <c r="F52" s="40">
        <f t="shared" si="0"/>
        <v>1</v>
      </c>
      <c r="G52" s="40" t="str">
        <f t="shared" si="1"/>
        <v>d01s975</v>
      </c>
      <c r="H52" s="40">
        <f t="shared" si="2"/>
        <v>45.86</v>
      </c>
      <c r="I52" s="40" t="str">
        <f>IF($G52="","",VLOOKUP($G52,设置!B:D,3,FALSE))</f>
        <v>D001套装9-75</v>
      </c>
      <c r="J52" s="40" t="str">
        <f>IF($G52="","",VLOOKUP($G52,设置!B:D,2,FALSE))</f>
        <v>D001USF-taozhuang9-75</v>
      </c>
    </row>
    <row r="53" spans="1:10">
      <c r="A53">
        <v>49</v>
      </c>
      <c r="B53" t="s">
        <v>556</v>
      </c>
      <c r="C53">
        <v>75</v>
      </c>
      <c r="D53">
        <v>70</v>
      </c>
      <c r="E53">
        <v>20.8</v>
      </c>
      <c r="F53" s="40">
        <f t="shared" si="0"/>
        <v>1</v>
      </c>
      <c r="G53" s="40" t="str">
        <f t="shared" si="1"/>
        <v>d01s975</v>
      </c>
      <c r="H53" s="40">
        <f t="shared" si="2"/>
        <v>45.86</v>
      </c>
      <c r="I53" s="40" t="str">
        <f>IF($G53="","",VLOOKUP($G53,设置!B:D,3,FALSE))</f>
        <v>D001套装9-75</v>
      </c>
      <c r="J53" s="40" t="str">
        <f>IF($G53="","",VLOOKUP($G53,设置!B:D,2,FALSE))</f>
        <v>D001USF-taozhuang9-75</v>
      </c>
    </row>
    <row r="54" spans="1:10">
      <c r="A54">
        <v>50</v>
      </c>
      <c r="B54" t="s">
        <v>556</v>
      </c>
      <c r="C54">
        <v>80</v>
      </c>
      <c r="D54">
        <v>60</v>
      </c>
      <c r="E54">
        <v>20.6</v>
      </c>
      <c r="F54" s="40">
        <f t="shared" si="0"/>
        <v>1</v>
      </c>
      <c r="G54" s="40" t="str">
        <f t="shared" si="1"/>
        <v>d01s980</v>
      </c>
      <c r="H54" s="40">
        <f t="shared" si="2"/>
        <v>45.41</v>
      </c>
      <c r="I54" s="40" t="str">
        <f>IF($G54="","",VLOOKUP($G54,设置!B:D,3,FALSE))</f>
        <v>D001套装9-80</v>
      </c>
      <c r="J54" s="40" t="str">
        <f>IF($G54="","",VLOOKUP($G54,设置!B:D,2,FALSE))</f>
        <v>D001USF-taozhuang9-80</v>
      </c>
    </row>
    <row r="55" spans="1:10">
      <c r="A55">
        <v>51</v>
      </c>
      <c r="B55" t="s">
        <v>556</v>
      </c>
      <c r="C55">
        <v>80</v>
      </c>
      <c r="D55">
        <v>59</v>
      </c>
      <c r="E55">
        <v>20.2</v>
      </c>
      <c r="F55" s="40">
        <f t="shared" si="0"/>
        <v>1</v>
      </c>
      <c r="G55" s="40" t="str">
        <f t="shared" si="1"/>
        <v>d01s980</v>
      </c>
      <c r="H55" s="40">
        <f t="shared" si="2"/>
        <v>44.53</v>
      </c>
      <c r="I55" s="40" t="str">
        <f>IF($G55="","",VLOOKUP($G55,设置!B:D,3,FALSE))</f>
        <v>D001套装9-80</v>
      </c>
      <c r="J55" s="40" t="str">
        <f>IF($G55="","",VLOOKUP($G55,设置!B:D,2,FALSE))</f>
        <v>D001USF-taozhuang9-80</v>
      </c>
    </row>
    <row r="56" spans="1:10">
      <c r="A56">
        <v>52</v>
      </c>
      <c r="B56" t="s">
        <v>556</v>
      </c>
      <c r="C56">
        <v>80</v>
      </c>
      <c r="D56">
        <v>59</v>
      </c>
      <c r="E56">
        <v>20.2</v>
      </c>
      <c r="F56" s="40">
        <f t="shared" si="0"/>
        <v>1</v>
      </c>
      <c r="G56" s="40" t="str">
        <f t="shared" si="1"/>
        <v>d01s980</v>
      </c>
      <c r="H56" s="40">
        <f t="shared" si="2"/>
        <v>44.53</v>
      </c>
      <c r="I56" s="40" t="str">
        <f>IF($G56="","",VLOOKUP($G56,设置!B:D,3,FALSE))</f>
        <v>D001套装9-80</v>
      </c>
      <c r="J56" s="40" t="str">
        <f>IF($G56="","",VLOOKUP($G56,设置!B:D,2,FALSE))</f>
        <v>D001USF-taozhuang9-80</v>
      </c>
    </row>
    <row r="57" spans="1:10">
      <c r="A57">
        <v>53</v>
      </c>
      <c r="B57" t="s">
        <v>556</v>
      </c>
      <c r="C57">
        <v>80</v>
      </c>
      <c r="D57">
        <v>60</v>
      </c>
      <c r="E57">
        <v>20.55</v>
      </c>
      <c r="F57" s="40">
        <f t="shared" si="0"/>
        <v>1</v>
      </c>
      <c r="G57" s="40" t="str">
        <f t="shared" si="1"/>
        <v>d01s980</v>
      </c>
      <c r="H57" s="40">
        <f t="shared" si="2"/>
        <v>45.3</v>
      </c>
      <c r="I57" s="40" t="str">
        <f>IF($G57="","",VLOOKUP($G57,设置!B:D,3,FALSE))</f>
        <v>D001套装9-80</v>
      </c>
      <c r="J57" s="40" t="str">
        <f>IF($G57="","",VLOOKUP($G57,设置!B:D,2,FALSE))</f>
        <v>D001USF-taozhuang9-80</v>
      </c>
    </row>
    <row r="58" spans="1:10">
      <c r="A58">
        <v>54</v>
      </c>
      <c r="B58" t="s">
        <v>556</v>
      </c>
      <c r="C58">
        <v>70</v>
      </c>
      <c r="D58">
        <v>23</v>
      </c>
      <c r="E58">
        <v>21.85</v>
      </c>
      <c r="F58" s="40">
        <f t="shared" si="0"/>
        <v>1</v>
      </c>
      <c r="G58" s="40" t="str">
        <f t="shared" si="1"/>
        <v>d01s970</v>
      </c>
      <c r="H58" s="40">
        <f t="shared" si="2"/>
        <v>48.17</v>
      </c>
      <c r="I58" s="40" t="str">
        <f>IF($G58="","",VLOOKUP($G58,设置!B:D,3,FALSE))</f>
        <v>D001套装9-70</v>
      </c>
      <c r="J58" s="40" t="str">
        <f>IF($G58="","",VLOOKUP($G58,设置!B:D,2,FALSE))</f>
        <v>D001USF-taozhuang9-70</v>
      </c>
    </row>
    <row r="59" spans="1:10">
      <c r="A59">
        <v>54</v>
      </c>
      <c r="B59" t="s">
        <v>556</v>
      </c>
      <c r="C59">
        <v>85</v>
      </c>
      <c r="D59">
        <v>10</v>
      </c>
      <c r="F59" s="40">
        <f t="shared" si="0"/>
        <v>1</v>
      </c>
      <c r="G59" s="40" t="str">
        <f t="shared" si="1"/>
        <v>d01s985</v>
      </c>
      <c r="H59" s="40" t="str">
        <f t="shared" si="2"/>
        <v/>
      </c>
      <c r="I59" s="40" t="str">
        <f>IF($G59="","",VLOOKUP($G59,设置!B:D,3,FALSE))</f>
        <v>D001套装9-85</v>
      </c>
      <c r="J59" s="40" t="str">
        <f>IF($G59="","",VLOOKUP($G59,设置!B:D,2,FALSE))</f>
        <v>D001USF-taozhuang9-85</v>
      </c>
    </row>
    <row r="60" spans="1:10">
      <c r="A60">
        <v>54</v>
      </c>
      <c r="B60" t="s">
        <v>559</v>
      </c>
      <c r="C60">
        <v>65</v>
      </c>
      <c r="D60">
        <v>11</v>
      </c>
      <c r="F60" s="40">
        <f t="shared" si="0"/>
        <v>1</v>
      </c>
      <c r="G60" s="40" t="str">
        <f t="shared" si="1"/>
        <v>d01s465</v>
      </c>
      <c r="H60" s="40" t="str">
        <f t="shared" si="2"/>
        <v/>
      </c>
      <c r="I60" s="40" t="str">
        <f>IF($G60="","",VLOOKUP($G60,设置!B:D,3,FALSE))</f>
        <v>D001套装4-65</v>
      </c>
      <c r="J60" s="40" t="str">
        <f>IF($G60="","",VLOOKUP($G60,设置!B:D,2,FALSE))</f>
        <v>D001USF-taozhuang4-65</v>
      </c>
    </row>
    <row r="61" spans="1:10">
      <c r="A61">
        <v>54</v>
      </c>
      <c r="B61" t="s">
        <v>559</v>
      </c>
      <c r="C61">
        <v>70</v>
      </c>
      <c r="D61">
        <v>13</v>
      </c>
      <c r="F61" s="40">
        <f t="shared" si="0"/>
        <v>1</v>
      </c>
      <c r="G61" s="40" t="str">
        <f t="shared" si="1"/>
        <v>d01s470</v>
      </c>
      <c r="H61" s="40" t="str">
        <f t="shared" si="2"/>
        <v/>
      </c>
      <c r="I61" s="40" t="str">
        <f>IF($G61="","",VLOOKUP($G61,设置!B:D,3,FALSE))</f>
        <v>D001套装4-70</v>
      </c>
      <c r="J61" s="40" t="str">
        <f>IF($G61="","",VLOOKUP($G61,设置!B:D,2,FALSE))</f>
        <v>D001USF-taozhuang4-70</v>
      </c>
    </row>
    <row r="62" spans="1:10">
      <c r="A62">
        <v>54</v>
      </c>
      <c r="B62" t="s">
        <v>559</v>
      </c>
      <c r="C62">
        <v>80</v>
      </c>
      <c r="D62">
        <v>14</v>
      </c>
      <c r="F62" s="40">
        <f t="shared" si="0"/>
        <v>1</v>
      </c>
      <c r="G62" s="40" t="str">
        <f t="shared" si="1"/>
        <v>d01s480</v>
      </c>
      <c r="H62" s="40" t="str">
        <f t="shared" si="2"/>
        <v/>
      </c>
      <c r="I62" s="40" t="str">
        <f>IF($G62="","",VLOOKUP($G62,设置!B:D,3,FALSE))</f>
        <v>D001套装4-80</v>
      </c>
      <c r="J62" s="40" t="str">
        <f>IF($G62="","",VLOOKUP($G62,设置!B:D,2,FALSE))</f>
        <v>D001USF-taozhuang4-80</v>
      </c>
    </row>
    <row r="63" spans="1:10">
      <c r="A63">
        <v>54</v>
      </c>
      <c r="B63" t="s">
        <v>555</v>
      </c>
      <c r="C63">
        <v>80</v>
      </c>
      <c r="D63">
        <v>6</v>
      </c>
      <c r="F63" s="40">
        <f t="shared" si="0"/>
        <v>1</v>
      </c>
      <c r="G63" s="40" t="str">
        <f t="shared" si="1"/>
        <v>d01s1(2)80</v>
      </c>
      <c r="H63" s="40" t="str">
        <f t="shared" si="2"/>
        <v/>
      </c>
      <c r="I63" s="40" t="str">
        <f>IF($G63="","",VLOOKUP($G63,设置!B:D,3,FALSE))</f>
        <v>D001套装1(2)-80</v>
      </c>
      <c r="J63" s="40" t="str">
        <f>IF($G63="","",VLOOKUP($G63,设置!B:D,2,FALSE))</f>
        <v>D001USF-taozhuang1(2)-80</v>
      </c>
    </row>
    <row r="64" spans="1:10">
      <c r="A64">
        <v>55</v>
      </c>
      <c r="B64" t="s">
        <v>556</v>
      </c>
      <c r="C64">
        <v>85</v>
      </c>
      <c r="D64">
        <v>55</v>
      </c>
      <c r="E64">
        <v>20.6</v>
      </c>
      <c r="F64" s="40">
        <f t="shared" si="0"/>
        <v>1</v>
      </c>
      <c r="G64" s="40" t="str">
        <f t="shared" si="1"/>
        <v>d01s985</v>
      </c>
      <c r="H64" s="40">
        <f t="shared" si="2"/>
        <v>45.41</v>
      </c>
      <c r="I64" s="40" t="str">
        <f>IF($G64="","",VLOOKUP($G64,设置!B:D,3,FALSE))</f>
        <v>D001套装9-85</v>
      </c>
      <c r="J64" s="40" t="str">
        <f>IF($G64="","",VLOOKUP($G64,设置!B:D,2,FALSE))</f>
        <v>D001USF-taozhuang9-85</v>
      </c>
    </row>
    <row r="65" spans="1:10">
      <c r="A65">
        <v>56</v>
      </c>
      <c r="B65" t="s">
        <v>556</v>
      </c>
      <c r="C65">
        <v>85</v>
      </c>
      <c r="D65">
        <v>55</v>
      </c>
      <c r="E65">
        <v>20.6</v>
      </c>
      <c r="F65" s="40">
        <f t="shared" si="0"/>
        <v>1</v>
      </c>
      <c r="G65" s="40" t="str">
        <f t="shared" si="1"/>
        <v>d01s985</v>
      </c>
      <c r="H65" s="40">
        <f t="shared" si="2"/>
        <v>45.41</v>
      </c>
      <c r="I65" s="40" t="str">
        <f>IF($G65="","",VLOOKUP($G65,设置!B:D,3,FALSE))</f>
        <v>D001套装9-85</v>
      </c>
      <c r="J65" s="40" t="str">
        <f>IF($G65="","",VLOOKUP($G65,设置!B:D,2,FALSE))</f>
        <v>D001USF-taozhuang9-85</v>
      </c>
    </row>
    <row r="66" spans="1:10">
      <c r="A66">
        <v>57</v>
      </c>
      <c r="B66" t="s">
        <v>556</v>
      </c>
      <c r="C66">
        <v>85</v>
      </c>
      <c r="D66">
        <v>55</v>
      </c>
      <c r="E66">
        <v>20.6</v>
      </c>
      <c r="F66" s="40">
        <f t="shared" ref="F66:F129" si="3">IF(A66="","",1)</f>
        <v>1</v>
      </c>
      <c r="G66" s="40" t="str">
        <f t="shared" ref="G66:G129" si="4">IF(AND(B66&lt;&gt;"",C66&lt;&gt;""),B66&amp;C66,"")</f>
        <v>d01s985</v>
      </c>
      <c r="H66" s="40">
        <f t="shared" ref="H66:H129" si="5">IF(E66="","",ROUND(E66*2.2046,2))</f>
        <v>45.41</v>
      </c>
      <c r="I66" s="40" t="str">
        <f>IF($G66="","",VLOOKUP($G66,设置!B:D,3,FALSE))</f>
        <v>D001套装9-85</v>
      </c>
      <c r="J66" s="40" t="str">
        <f>IF($G66="","",VLOOKUP($G66,设置!B:D,2,FALSE))</f>
        <v>D001USF-taozhuang9-85</v>
      </c>
    </row>
    <row r="67" spans="1:10">
      <c r="A67">
        <v>58</v>
      </c>
      <c r="B67" t="s">
        <v>556</v>
      </c>
      <c r="C67">
        <v>85</v>
      </c>
      <c r="D67">
        <v>55</v>
      </c>
      <c r="E67">
        <v>20.6</v>
      </c>
      <c r="F67" s="40">
        <f t="shared" si="3"/>
        <v>1</v>
      </c>
      <c r="G67" s="40" t="str">
        <f t="shared" si="4"/>
        <v>d01s985</v>
      </c>
      <c r="H67" s="40">
        <f t="shared" si="5"/>
        <v>45.41</v>
      </c>
      <c r="I67" s="40" t="str">
        <f>IF($G67="","",VLOOKUP($G67,设置!B:D,3,FALSE))</f>
        <v>D001套装9-85</v>
      </c>
      <c r="J67" s="40" t="str">
        <f>IF($G67="","",VLOOKUP($G67,设置!B:D,2,FALSE))</f>
        <v>D001USF-taozhuang9-85</v>
      </c>
    </row>
    <row r="68" spans="6:10">
      <c r="F68" s="40" t="str">
        <f t="shared" si="3"/>
        <v/>
      </c>
      <c r="G68" s="40" t="str">
        <f t="shared" si="4"/>
        <v/>
      </c>
      <c r="H68" s="40" t="str">
        <f t="shared" si="5"/>
        <v/>
      </c>
      <c r="I68" s="40" t="str">
        <f>IF($G68="","",VLOOKUP($G68,设置!B:D,3,FALSE))</f>
        <v/>
      </c>
      <c r="J68" s="40" t="str">
        <f>IF($G68="","",VLOOKUP($G68,设置!B:D,2,FALSE))</f>
        <v/>
      </c>
    </row>
    <row r="69" spans="6:10">
      <c r="F69" s="40" t="str">
        <f t="shared" si="3"/>
        <v/>
      </c>
      <c r="G69" s="40" t="str">
        <f t="shared" si="4"/>
        <v/>
      </c>
      <c r="H69" s="40" t="str">
        <f t="shared" si="5"/>
        <v/>
      </c>
      <c r="I69" s="40" t="str">
        <f>IF($G69="","",VLOOKUP($G69,设置!B:D,3,FALSE))</f>
        <v/>
      </c>
      <c r="J69" s="40" t="str">
        <f>IF($G69="","",VLOOKUP($G69,设置!B:D,2,FALSE))</f>
        <v/>
      </c>
    </row>
    <row r="70" spans="6:10">
      <c r="F70" s="40" t="str">
        <f t="shared" si="3"/>
        <v/>
      </c>
      <c r="G70" s="40" t="str">
        <f t="shared" si="4"/>
        <v/>
      </c>
      <c r="H70" s="40" t="str">
        <f t="shared" si="5"/>
        <v/>
      </c>
      <c r="I70" s="40" t="str">
        <f>IF($G70="","",VLOOKUP($G70,设置!B:D,3,FALSE))</f>
        <v/>
      </c>
      <c r="J70" s="40" t="str">
        <f>IF($G70="","",VLOOKUP($G70,设置!B:D,2,FALSE))</f>
        <v/>
      </c>
    </row>
    <row r="71" spans="6:10">
      <c r="F71" s="40" t="str">
        <f t="shared" si="3"/>
        <v/>
      </c>
      <c r="G71" s="40" t="str">
        <f t="shared" si="4"/>
        <v/>
      </c>
      <c r="H71" s="40" t="str">
        <f t="shared" si="5"/>
        <v/>
      </c>
      <c r="I71" s="40" t="str">
        <f>IF($G71="","",VLOOKUP($G71,设置!B:D,3,FALSE))</f>
        <v/>
      </c>
      <c r="J71" s="40" t="str">
        <f>IF($G71="","",VLOOKUP($G71,设置!B:D,2,FALSE))</f>
        <v/>
      </c>
    </row>
    <row r="72" spans="6:10">
      <c r="F72" s="40" t="str">
        <f t="shared" si="3"/>
        <v/>
      </c>
      <c r="G72" s="40" t="str">
        <f t="shared" si="4"/>
        <v/>
      </c>
      <c r="H72" s="40" t="str">
        <f t="shared" si="5"/>
        <v/>
      </c>
      <c r="I72" s="40" t="str">
        <f>IF($G72="","",VLOOKUP($G72,设置!B:D,3,FALSE))</f>
        <v/>
      </c>
      <c r="J72" s="40" t="str">
        <f>IF($G72="","",VLOOKUP($G72,设置!B:D,2,FALSE))</f>
        <v/>
      </c>
    </row>
    <row r="73" spans="6:10">
      <c r="F73" s="40" t="str">
        <f t="shared" si="3"/>
        <v/>
      </c>
      <c r="G73" s="40" t="str">
        <f t="shared" si="4"/>
        <v/>
      </c>
      <c r="H73" s="40" t="str">
        <f t="shared" si="5"/>
        <v/>
      </c>
      <c r="I73" s="40" t="str">
        <f>IF($G73="","",VLOOKUP($G73,设置!B:D,3,FALSE))</f>
        <v/>
      </c>
      <c r="J73" s="40" t="str">
        <f>IF($G73="","",VLOOKUP($G73,设置!B:D,2,FALSE))</f>
        <v/>
      </c>
    </row>
    <row r="74" spans="6:10">
      <c r="F74" s="40" t="str">
        <f t="shared" si="3"/>
        <v/>
      </c>
      <c r="G74" s="40" t="str">
        <f t="shared" si="4"/>
        <v/>
      </c>
      <c r="H74" s="40" t="str">
        <f t="shared" si="5"/>
        <v/>
      </c>
      <c r="I74" s="40" t="str">
        <f>IF($G74="","",VLOOKUP($G74,设置!B:D,3,FALSE))</f>
        <v/>
      </c>
      <c r="J74" s="40" t="str">
        <f>IF($G74="","",VLOOKUP($G74,设置!B:D,2,FALSE))</f>
        <v/>
      </c>
    </row>
    <row r="75" spans="6:10">
      <c r="F75" s="40" t="str">
        <f t="shared" si="3"/>
        <v/>
      </c>
      <c r="G75" s="40" t="str">
        <f t="shared" si="4"/>
        <v/>
      </c>
      <c r="H75" s="40" t="str">
        <f t="shared" si="5"/>
        <v/>
      </c>
      <c r="I75" s="40" t="str">
        <f>IF($G75="","",VLOOKUP($G75,设置!B:D,3,FALSE))</f>
        <v/>
      </c>
      <c r="J75" s="40" t="str">
        <f>IF($G75="","",VLOOKUP($G75,设置!B:D,2,FALSE))</f>
        <v/>
      </c>
    </row>
    <row r="76" spans="6:10">
      <c r="F76" s="40" t="str">
        <f t="shared" si="3"/>
        <v/>
      </c>
      <c r="G76" s="40" t="str">
        <f t="shared" si="4"/>
        <v/>
      </c>
      <c r="H76" s="40" t="str">
        <f t="shared" si="5"/>
        <v/>
      </c>
      <c r="I76" s="40" t="str">
        <f>IF($G76="","",VLOOKUP($G76,设置!B:D,3,FALSE))</f>
        <v/>
      </c>
      <c r="J76" s="40" t="str">
        <f>IF($G76="","",VLOOKUP($G76,设置!B:D,2,FALSE))</f>
        <v/>
      </c>
    </row>
    <row r="77" spans="6:10">
      <c r="F77" s="40" t="str">
        <f t="shared" si="3"/>
        <v/>
      </c>
      <c r="G77" s="40" t="str">
        <f t="shared" si="4"/>
        <v/>
      </c>
      <c r="H77" s="40" t="str">
        <f t="shared" si="5"/>
        <v/>
      </c>
      <c r="I77" s="40" t="str">
        <f>IF($G77="","",VLOOKUP($G77,设置!B:D,3,FALSE))</f>
        <v/>
      </c>
      <c r="J77" s="40" t="str">
        <f>IF($G77="","",VLOOKUP($G77,设置!B:D,2,FALSE))</f>
        <v/>
      </c>
    </row>
    <row r="78" spans="6:10">
      <c r="F78" s="40" t="str">
        <f t="shared" si="3"/>
        <v/>
      </c>
      <c r="G78" s="40" t="str">
        <f t="shared" si="4"/>
        <v/>
      </c>
      <c r="H78" s="40" t="str">
        <f t="shared" si="5"/>
        <v/>
      </c>
      <c r="I78" s="40" t="str">
        <f>IF($G78="","",VLOOKUP($G78,设置!B:D,3,FALSE))</f>
        <v/>
      </c>
      <c r="J78" s="40" t="str">
        <f>IF($G78="","",VLOOKUP($G78,设置!B:D,2,FALSE))</f>
        <v/>
      </c>
    </row>
    <row r="79" spans="6:10">
      <c r="F79" s="40" t="str">
        <f t="shared" si="3"/>
        <v/>
      </c>
      <c r="G79" s="40" t="str">
        <f t="shared" si="4"/>
        <v/>
      </c>
      <c r="H79" s="40" t="str">
        <f t="shared" si="5"/>
        <v/>
      </c>
      <c r="I79" s="40" t="str">
        <f>IF($G79="","",VLOOKUP($G79,设置!B:D,3,FALSE))</f>
        <v/>
      </c>
      <c r="J79" s="40" t="str">
        <f>IF($G79="","",VLOOKUP($G79,设置!B:D,2,FALSE))</f>
        <v/>
      </c>
    </row>
    <row r="80" spans="6:10">
      <c r="F80" s="40" t="str">
        <f t="shared" si="3"/>
        <v/>
      </c>
      <c r="G80" s="40" t="str">
        <f t="shared" si="4"/>
        <v/>
      </c>
      <c r="H80" s="40" t="str">
        <f t="shared" si="5"/>
        <v/>
      </c>
      <c r="I80" s="40" t="str">
        <f>IF($G80="","",VLOOKUP($G80,设置!B:D,3,FALSE))</f>
        <v/>
      </c>
      <c r="J80" s="40" t="str">
        <f>IF($G80="","",VLOOKUP($G80,设置!B:D,2,FALSE))</f>
        <v/>
      </c>
    </row>
    <row r="81" spans="6:10">
      <c r="F81" s="40" t="str">
        <f t="shared" si="3"/>
        <v/>
      </c>
      <c r="G81" s="40" t="str">
        <f t="shared" si="4"/>
        <v/>
      </c>
      <c r="H81" s="40" t="str">
        <f t="shared" si="5"/>
        <v/>
      </c>
      <c r="I81" s="40" t="str">
        <f>IF($G81="","",VLOOKUP($G81,设置!B:D,3,FALSE))</f>
        <v/>
      </c>
      <c r="J81" s="40" t="str">
        <f>IF($G81="","",VLOOKUP($G81,设置!B:D,2,FALSE))</f>
        <v/>
      </c>
    </row>
    <row r="82" spans="6:10">
      <c r="F82" s="40" t="str">
        <f t="shared" si="3"/>
        <v/>
      </c>
      <c r="G82" s="40" t="str">
        <f t="shared" si="4"/>
        <v/>
      </c>
      <c r="H82" s="40" t="str">
        <f t="shared" si="5"/>
        <v/>
      </c>
      <c r="I82" s="40" t="str">
        <f>IF($G82="","",VLOOKUP($G82,设置!B:D,3,FALSE))</f>
        <v/>
      </c>
      <c r="J82" s="40" t="str">
        <f>IF($G82="","",VLOOKUP($G82,设置!B:D,2,FALSE))</f>
        <v/>
      </c>
    </row>
    <row r="83" spans="6:10">
      <c r="F83" s="40" t="str">
        <f t="shared" si="3"/>
        <v/>
      </c>
      <c r="G83" s="40" t="str">
        <f t="shared" si="4"/>
        <v/>
      </c>
      <c r="H83" s="40" t="str">
        <f t="shared" si="5"/>
        <v/>
      </c>
      <c r="I83" s="40" t="str">
        <f>IF($G83="","",VLOOKUP($G83,设置!B:D,3,FALSE))</f>
        <v/>
      </c>
      <c r="J83" s="40" t="str">
        <f>IF($G83="","",VLOOKUP($G83,设置!B:D,2,FALSE))</f>
        <v/>
      </c>
    </row>
    <row r="84" spans="6:10">
      <c r="F84" s="40" t="str">
        <f t="shared" si="3"/>
        <v/>
      </c>
      <c r="G84" s="40" t="str">
        <f t="shared" si="4"/>
        <v/>
      </c>
      <c r="H84" s="40" t="str">
        <f t="shared" si="5"/>
        <v/>
      </c>
      <c r="I84" s="40" t="str">
        <f>IF($G84="","",VLOOKUP($G84,设置!B:D,3,FALSE))</f>
        <v/>
      </c>
      <c r="J84" s="40" t="str">
        <f>IF($G84="","",VLOOKUP($G84,设置!B:D,2,FALSE))</f>
        <v/>
      </c>
    </row>
    <row r="85" spans="6:10">
      <c r="F85" s="40" t="str">
        <f t="shared" si="3"/>
        <v/>
      </c>
      <c r="G85" s="40" t="str">
        <f t="shared" si="4"/>
        <v/>
      </c>
      <c r="H85" s="40" t="str">
        <f t="shared" si="5"/>
        <v/>
      </c>
      <c r="I85" s="40" t="str">
        <f>IF($G85="","",VLOOKUP($G85,设置!B:D,3,FALSE))</f>
        <v/>
      </c>
      <c r="J85" s="40" t="str">
        <f>IF($G85="","",VLOOKUP($G85,设置!B:D,2,FALSE))</f>
        <v/>
      </c>
    </row>
    <row r="86" spans="6:10">
      <c r="F86" s="40" t="str">
        <f t="shared" si="3"/>
        <v/>
      </c>
      <c r="G86" s="40" t="str">
        <f t="shared" si="4"/>
        <v/>
      </c>
      <c r="H86" s="40" t="str">
        <f t="shared" si="5"/>
        <v/>
      </c>
      <c r="I86" s="40" t="str">
        <f>IF($G86="","",VLOOKUP($G86,设置!B:D,3,FALSE))</f>
        <v/>
      </c>
      <c r="J86" s="40" t="str">
        <f>IF($G86="","",VLOOKUP($G86,设置!B:D,2,FALSE))</f>
        <v/>
      </c>
    </row>
    <row r="87" spans="6:10">
      <c r="F87" s="40" t="str">
        <f t="shared" si="3"/>
        <v/>
      </c>
      <c r="G87" s="40" t="str">
        <f t="shared" si="4"/>
        <v/>
      </c>
      <c r="H87" s="40" t="str">
        <f t="shared" si="5"/>
        <v/>
      </c>
      <c r="I87" s="40" t="str">
        <f>IF($G87="","",VLOOKUP($G87,设置!B:D,3,FALSE))</f>
        <v/>
      </c>
      <c r="J87" s="40" t="str">
        <f>IF($G87="","",VLOOKUP($G87,设置!B:D,2,FALSE))</f>
        <v/>
      </c>
    </row>
    <row r="88" spans="6:10">
      <c r="F88" s="40" t="str">
        <f t="shared" si="3"/>
        <v/>
      </c>
      <c r="G88" s="40" t="str">
        <f t="shared" si="4"/>
        <v/>
      </c>
      <c r="H88" s="40" t="str">
        <f t="shared" si="5"/>
        <v/>
      </c>
      <c r="I88" s="40" t="str">
        <f>IF($G88="","",VLOOKUP($G88,设置!B:D,3,FALSE))</f>
        <v/>
      </c>
      <c r="J88" s="40" t="str">
        <f>IF($G88="","",VLOOKUP($G88,设置!B:D,2,FALSE))</f>
        <v/>
      </c>
    </row>
    <row r="89" spans="6:10">
      <c r="F89" s="40" t="str">
        <f t="shared" si="3"/>
        <v/>
      </c>
      <c r="G89" s="40" t="str">
        <f t="shared" si="4"/>
        <v/>
      </c>
      <c r="H89" s="40" t="str">
        <f t="shared" si="5"/>
        <v/>
      </c>
      <c r="I89" s="40" t="str">
        <f>IF($G89="","",VLOOKUP($G89,设置!B:D,3,FALSE))</f>
        <v/>
      </c>
      <c r="J89" s="40" t="str">
        <f>IF($G89="","",VLOOKUP($G89,设置!B:D,2,FALSE))</f>
        <v/>
      </c>
    </row>
    <row r="90" spans="6:10">
      <c r="F90" s="40" t="str">
        <f t="shared" si="3"/>
        <v/>
      </c>
      <c r="G90" s="40" t="str">
        <f t="shared" si="4"/>
        <v/>
      </c>
      <c r="H90" s="40" t="str">
        <f t="shared" si="5"/>
        <v/>
      </c>
      <c r="I90" s="40" t="str">
        <f>IF($G90="","",VLOOKUP($G90,设置!B:D,3,FALSE))</f>
        <v/>
      </c>
      <c r="J90" s="40" t="str">
        <f>IF($G90="","",VLOOKUP($G90,设置!B:D,2,FALSE))</f>
        <v/>
      </c>
    </row>
    <row r="91" spans="6:10">
      <c r="F91" s="40" t="str">
        <f t="shared" si="3"/>
        <v/>
      </c>
      <c r="G91" s="40" t="str">
        <f t="shared" si="4"/>
        <v/>
      </c>
      <c r="H91" s="40" t="str">
        <f t="shared" si="5"/>
        <v/>
      </c>
      <c r="I91" s="40" t="str">
        <f>IF($G91="","",VLOOKUP($G91,设置!B:D,3,FALSE))</f>
        <v/>
      </c>
      <c r="J91" s="40" t="str">
        <f>IF($G91="","",VLOOKUP($G91,设置!B:D,2,FALSE))</f>
        <v/>
      </c>
    </row>
    <row r="92" spans="6:10">
      <c r="F92" s="40" t="str">
        <f t="shared" si="3"/>
        <v/>
      </c>
      <c r="G92" s="40" t="str">
        <f t="shared" si="4"/>
        <v/>
      </c>
      <c r="H92" s="40" t="str">
        <f t="shared" si="5"/>
        <v/>
      </c>
      <c r="I92" s="40" t="str">
        <f>IF($G92="","",VLOOKUP($G92,设置!B:D,3,FALSE))</f>
        <v/>
      </c>
      <c r="J92" s="40" t="str">
        <f>IF($G92="","",VLOOKUP($G92,设置!B:D,2,FALSE))</f>
        <v/>
      </c>
    </row>
    <row r="93" spans="6:10">
      <c r="F93" s="40" t="str">
        <f t="shared" si="3"/>
        <v/>
      </c>
      <c r="G93" s="40" t="str">
        <f t="shared" si="4"/>
        <v/>
      </c>
      <c r="H93" s="40" t="str">
        <f t="shared" si="5"/>
        <v/>
      </c>
      <c r="I93" s="40" t="str">
        <f>IF($G93="","",VLOOKUP($G93,设置!B:D,3,FALSE))</f>
        <v/>
      </c>
      <c r="J93" s="40" t="str">
        <f>IF($G93="","",VLOOKUP($G93,设置!B:D,2,FALSE))</f>
        <v/>
      </c>
    </row>
    <row r="94" spans="6:10">
      <c r="F94" s="40" t="str">
        <f t="shared" si="3"/>
        <v/>
      </c>
      <c r="G94" s="40" t="str">
        <f t="shared" si="4"/>
        <v/>
      </c>
      <c r="H94" s="40" t="str">
        <f t="shared" si="5"/>
        <v/>
      </c>
      <c r="I94" s="40" t="str">
        <f>IF($G94="","",VLOOKUP($G94,设置!B:D,3,FALSE))</f>
        <v/>
      </c>
      <c r="J94" s="40" t="str">
        <f>IF($G94="","",VLOOKUP($G94,设置!B:D,2,FALSE))</f>
        <v/>
      </c>
    </row>
    <row r="95" spans="6:10">
      <c r="F95" s="40" t="str">
        <f t="shared" si="3"/>
        <v/>
      </c>
      <c r="G95" s="40" t="str">
        <f t="shared" si="4"/>
        <v/>
      </c>
      <c r="H95" s="40" t="str">
        <f t="shared" si="5"/>
        <v/>
      </c>
      <c r="I95" s="40" t="str">
        <f>IF($G95="","",VLOOKUP($G95,设置!B:D,3,FALSE))</f>
        <v/>
      </c>
      <c r="J95" s="40" t="str">
        <f>IF($G95="","",VLOOKUP($G95,设置!B:D,2,FALSE))</f>
        <v/>
      </c>
    </row>
    <row r="96" spans="6:10">
      <c r="F96" s="40" t="str">
        <f t="shared" si="3"/>
        <v/>
      </c>
      <c r="G96" s="40" t="str">
        <f t="shared" si="4"/>
        <v/>
      </c>
      <c r="H96" s="40" t="str">
        <f t="shared" si="5"/>
        <v/>
      </c>
      <c r="I96" s="40" t="str">
        <f>IF($G96="","",VLOOKUP($G96,设置!B:D,3,FALSE))</f>
        <v/>
      </c>
      <c r="J96" s="40" t="str">
        <f>IF($G96="","",VLOOKUP($G96,设置!B:D,2,FALSE))</f>
        <v/>
      </c>
    </row>
    <row r="97" spans="6:10">
      <c r="F97" s="40" t="str">
        <f t="shared" si="3"/>
        <v/>
      </c>
      <c r="G97" s="40" t="str">
        <f t="shared" si="4"/>
        <v/>
      </c>
      <c r="H97" s="40" t="str">
        <f t="shared" si="5"/>
        <v/>
      </c>
      <c r="I97" s="40" t="str">
        <f>IF($G97="","",VLOOKUP($G97,设置!B:D,3,FALSE))</f>
        <v/>
      </c>
      <c r="J97" s="40" t="str">
        <f>IF($G97="","",VLOOKUP($G97,设置!B:D,2,FALSE))</f>
        <v/>
      </c>
    </row>
    <row r="98" spans="6:10">
      <c r="F98" s="40" t="str">
        <f t="shared" si="3"/>
        <v/>
      </c>
      <c r="G98" s="40" t="str">
        <f t="shared" si="4"/>
        <v/>
      </c>
      <c r="H98" s="40" t="str">
        <f t="shared" si="5"/>
        <v/>
      </c>
      <c r="I98" s="40" t="str">
        <f>IF($G98="","",VLOOKUP($G98,设置!B:D,3,FALSE))</f>
        <v/>
      </c>
      <c r="J98" s="40" t="str">
        <f>IF($G98="","",VLOOKUP($G98,设置!B:D,2,FALSE))</f>
        <v/>
      </c>
    </row>
    <row r="99" spans="6:10">
      <c r="F99" s="40" t="str">
        <f t="shared" si="3"/>
        <v/>
      </c>
      <c r="G99" s="40" t="str">
        <f t="shared" si="4"/>
        <v/>
      </c>
      <c r="H99" s="40" t="str">
        <f t="shared" si="5"/>
        <v/>
      </c>
      <c r="I99" s="40" t="str">
        <f>IF($G99="","",VLOOKUP($G99,设置!B:D,3,FALSE))</f>
        <v/>
      </c>
      <c r="J99" s="40" t="str">
        <f>IF($G99="","",VLOOKUP($G99,设置!B:D,2,FALSE))</f>
        <v/>
      </c>
    </row>
    <row r="100" spans="6:10">
      <c r="F100" s="40" t="str">
        <f t="shared" si="3"/>
        <v/>
      </c>
      <c r="G100" s="40" t="str">
        <f t="shared" si="4"/>
        <v/>
      </c>
      <c r="H100" s="40" t="str">
        <f t="shared" si="5"/>
        <v/>
      </c>
      <c r="I100" s="40" t="str">
        <f>IF($G100="","",VLOOKUP($G100,设置!B:D,3,FALSE))</f>
        <v/>
      </c>
      <c r="J100" s="40" t="str">
        <f>IF($G100="","",VLOOKUP($G100,设置!B:D,2,FALSE))</f>
        <v/>
      </c>
    </row>
    <row r="101" spans="6:10">
      <c r="F101" s="40" t="str">
        <f t="shared" si="3"/>
        <v/>
      </c>
      <c r="G101" s="40" t="str">
        <f t="shared" si="4"/>
        <v/>
      </c>
      <c r="H101" s="40" t="str">
        <f t="shared" si="5"/>
        <v/>
      </c>
      <c r="I101" s="40" t="str">
        <f>IF($G101="","",VLOOKUP($G101,设置!B:D,3,FALSE))</f>
        <v/>
      </c>
      <c r="J101" s="40" t="str">
        <f>IF($G101="","",VLOOKUP($G101,设置!B:D,2,FALSE))</f>
        <v/>
      </c>
    </row>
    <row r="102" spans="6:10">
      <c r="F102" s="40" t="str">
        <f t="shared" si="3"/>
        <v/>
      </c>
      <c r="G102" s="40" t="str">
        <f t="shared" si="4"/>
        <v/>
      </c>
      <c r="H102" s="40" t="str">
        <f t="shared" si="5"/>
        <v/>
      </c>
      <c r="I102" s="40" t="str">
        <f>IF($G102="","",VLOOKUP($G102,设置!B:D,3,FALSE))</f>
        <v/>
      </c>
      <c r="J102" s="40" t="str">
        <f>IF($G102="","",VLOOKUP($G102,设置!B:D,2,FALSE))</f>
        <v/>
      </c>
    </row>
    <row r="103" spans="6:10">
      <c r="F103" s="40" t="str">
        <f t="shared" si="3"/>
        <v/>
      </c>
      <c r="G103" s="40" t="str">
        <f t="shared" si="4"/>
        <v/>
      </c>
      <c r="H103" s="40" t="str">
        <f t="shared" si="5"/>
        <v/>
      </c>
      <c r="I103" s="40" t="str">
        <f>IF($G103="","",VLOOKUP($G103,设置!B:D,3,FALSE))</f>
        <v/>
      </c>
      <c r="J103" s="40" t="str">
        <f>IF($G103="","",VLOOKUP($G103,设置!B:D,2,FALSE))</f>
        <v/>
      </c>
    </row>
    <row r="104" spans="6:10">
      <c r="F104" s="40" t="str">
        <f t="shared" si="3"/>
        <v/>
      </c>
      <c r="G104" s="40" t="str">
        <f t="shared" si="4"/>
        <v/>
      </c>
      <c r="H104" s="40" t="str">
        <f t="shared" si="5"/>
        <v/>
      </c>
      <c r="I104" s="40" t="str">
        <f>IF($G104="","",VLOOKUP($G104,设置!B:D,3,FALSE))</f>
        <v/>
      </c>
      <c r="J104" s="40" t="str">
        <f>IF($G104="","",VLOOKUP($G104,设置!B:D,2,FALSE))</f>
        <v/>
      </c>
    </row>
    <row r="105" spans="6:10">
      <c r="F105" s="40" t="str">
        <f t="shared" si="3"/>
        <v/>
      </c>
      <c r="G105" s="40" t="str">
        <f t="shared" si="4"/>
        <v/>
      </c>
      <c r="H105" s="40" t="str">
        <f t="shared" si="5"/>
        <v/>
      </c>
      <c r="I105" s="40" t="str">
        <f>IF($G105="","",VLOOKUP($G105,设置!B:D,3,FALSE))</f>
        <v/>
      </c>
      <c r="J105" s="40" t="str">
        <f>IF($G105="","",VLOOKUP($G105,设置!B:D,2,FALSE))</f>
        <v/>
      </c>
    </row>
    <row r="106" spans="6:10">
      <c r="F106" s="40" t="str">
        <f t="shared" si="3"/>
        <v/>
      </c>
      <c r="G106" s="40" t="str">
        <f t="shared" si="4"/>
        <v/>
      </c>
      <c r="H106" s="40" t="str">
        <f t="shared" si="5"/>
        <v/>
      </c>
      <c r="I106" s="40" t="str">
        <f>IF($G106="","",VLOOKUP($G106,设置!B:D,3,FALSE))</f>
        <v/>
      </c>
      <c r="J106" s="40" t="str">
        <f>IF($G106="","",VLOOKUP($G106,设置!B:D,2,FALSE))</f>
        <v/>
      </c>
    </row>
    <row r="107" spans="6:10">
      <c r="F107" s="40" t="str">
        <f t="shared" si="3"/>
        <v/>
      </c>
      <c r="G107" s="40" t="str">
        <f t="shared" si="4"/>
        <v/>
      </c>
      <c r="H107" s="40" t="str">
        <f t="shared" si="5"/>
        <v/>
      </c>
      <c r="I107" s="40" t="str">
        <f>IF($G107="","",VLOOKUP($G107,设置!B:D,3,FALSE))</f>
        <v/>
      </c>
      <c r="J107" s="40" t="str">
        <f>IF($G107="","",VLOOKUP($G107,设置!B:D,2,FALSE))</f>
        <v/>
      </c>
    </row>
    <row r="108" spans="6:10">
      <c r="F108" s="40" t="str">
        <f t="shared" si="3"/>
        <v/>
      </c>
      <c r="G108" s="40" t="str">
        <f t="shared" si="4"/>
        <v/>
      </c>
      <c r="H108" s="40" t="str">
        <f t="shared" si="5"/>
        <v/>
      </c>
      <c r="I108" s="40" t="str">
        <f>IF($G108="","",VLOOKUP($G108,设置!B:D,3,FALSE))</f>
        <v/>
      </c>
      <c r="J108" s="40" t="str">
        <f>IF($G108="","",VLOOKUP($G108,设置!B:D,2,FALSE))</f>
        <v/>
      </c>
    </row>
    <row r="109" spans="6:10">
      <c r="F109" s="40" t="str">
        <f t="shared" si="3"/>
        <v/>
      </c>
      <c r="G109" s="40" t="str">
        <f t="shared" si="4"/>
        <v/>
      </c>
      <c r="H109" s="40" t="str">
        <f t="shared" si="5"/>
        <v/>
      </c>
      <c r="I109" s="40" t="str">
        <f>IF($G109="","",VLOOKUP($G109,设置!B:D,3,FALSE))</f>
        <v/>
      </c>
      <c r="J109" s="40" t="str">
        <f>IF($G109="","",VLOOKUP($G109,设置!B:D,2,FALSE))</f>
        <v/>
      </c>
    </row>
    <row r="110" spans="6:10">
      <c r="F110" s="40" t="str">
        <f t="shared" si="3"/>
        <v/>
      </c>
      <c r="G110" s="40" t="str">
        <f t="shared" si="4"/>
        <v/>
      </c>
      <c r="H110" s="40" t="str">
        <f t="shared" si="5"/>
        <v/>
      </c>
      <c r="I110" s="40" t="str">
        <f>IF($G110="","",VLOOKUP($G110,设置!B:D,3,FALSE))</f>
        <v/>
      </c>
      <c r="J110" s="40" t="str">
        <f>IF($G110="","",VLOOKUP($G110,设置!B:D,2,FALSE))</f>
        <v/>
      </c>
    </row>
    <row r="111" spans="6:10">
      <c r="F111" s="40" t="str">
        <f t="shared" si="3"/>
        <v/>
      </c>
      <c r="G111" s="40" t="str">
        <f t="shared" si="4"/>
        <v/>
      </c>
      <c r="H111" s="40" t="str">
        <f t="shared" si="5"/>
        <v/>
      </c>
      <c r="I111" s="40" t="str">
        <f>IF($G111="","",VLOOKUP($G111,设置!B:D,3,FALSE))</f>
        <v/>
      </c>
      <c r="J111" s="40" t="str">
        <f>IF($G111="","",VLOOKUP($G111,设置!B:D,2,FALSE))</f>
        <v/>
      </c>
    </row>
    <row r="112" spans="6:10">
      <c r="F112" s="40" t="str">
        <f t="shared" si="3"/>
        <v/>
      </c>
      <c r="G112" s="40" t="str">
        <f t="shared" si="4"/>
        <v/>
      </c>
      <c r="H112" s="40" t="str">
        <f t="shared" si="5"/>
        <v/>
      </c>
      <c r="I112" s="40" t="str">
        <f>IF($G112="","",VLOOKUP($G112,设置!B:D,3,FALSE))</f>
        <v/>
      </c>
      <c r="J112" s="40" t="str">
        <f>IF($G112="","",VLOOKUP($G112,设置!B:D,2,FALSE))</f>
        <v/>
      </c>
    </row>
    <row r="113" spans="6:10">
      <c r="F113" s="40" t="str">
        <f t="shared" si="3"/>
        <v/>
      </c>
      <c r="G113" s="40" t="str">
        <f t="shared" si="4"/>
        <v/>
      </c>
      <c r="H113" s="40" t="str">
        <f t="shared" si="5"/>
        <v/>
      </c>
      <c r="I113" s="40" t="str">
        <f>IF($G113="","",VLOOKUP($G113,设置!B:D,3,FALSE))</f>
        <v/>
      </c>
      <c r="J113" s="40" t="str">
        <f>IF($G113="","",VLOOKUP($G113,设置!B:D,2,FALSE))</f>
        <v/>
      </c>
    </row>
    <row r="114" spans="6:10">
      <c r="F114" s="40" t="str">
        <f t="shared" si="3"/>
        <v/>
      </c>
      <c r="G114" s="40" t="str">
        <f t="shared" si="4"/>
        <v/>
      </c>
      <c r="H114" s="40" t="str">
        <f t="shared" si="5"/>
        <v/>
      </c>
      <c r="I114" s="40" t="str">
        <f>IF($G114="","",VLOOKUP($G114,设置!B:D,3,FALSE))</f>
        <v/>
      </c>
      <c r="J114" s="40" t="str">
        <f>IF($G114="","",VLOOKUP($G114,设置!B:D,2,FALSE))</f>
        <v/>
      </c>
    </row>
    <row r="115" spans="6:10">
      <c r="F115" s="40" t="str">
        <f t="shared" si="3"/>
        <v/>
      </c>
      <c r="G115" s="40" t="str">
        <f t="shared" si="4"/>
        <v/>
      </c>
      <c r="H115" s="40" t="str">
        <f t="shared" si="5"/>
        <v/>
      </c>
      <c r="I115" s="40" t="str">
        <f>IF($G115="","",VLOOKUP($G115,设置!B:D,3,FALSE))</f>
        <v/>
      </c>
      <c r="J115" s="40" t="str">
        <f>IF($G115="","",VLOOKUP($G115,设置!B:D,2,FALSE))</f>
        <v/>
      </c>
    </row>
    <row r="116" spans="6:10">
      <c r="F116" s="40" t="str">
        <f t="shared" si="3"/>
        <v/>
      </c>
      <c r="G116" s="40" t="str">
        <f t="shared" si="4"/>
        <v/>
      </c>
      <c r="H116" s="40" t="str">
        <f t="shared" si="5"/>
        <v/>
      </c>
      <c r="I116" s="40" t="str">
        <f>IF($G116="","",VLOOKUP($G116,设置!B:D,3,FALSE))</f>
        <v/>
      </c>
      <c r="J116" s="40" t="str">
        <f>IF($G116="","",VLOOKUP($G116,设置!B:D,2,FALSE))</f>
        <v/>
      </c>
    </row>
    <row r="117" spans="6:10">
      <c r="F117" s="40" t="str">
        <f t="shared" si="3"/>
        <v/>
      </c>
      <c r="G117" s="40" t="str">
        <f t="shared" si="4"/>
        <v/>
      </c>
      <c r="H117" s="40" t="str">
        <f t="shared" si="5"/>
        <v/>
      </c>
      <c r="I117" s="40" t="str">
        <f>IF($G117="","",VLOOKUP($G117,设置!B:D,3,FALSE))</f>
        <v/>
      </c>
      <c r="J117" s="40" t="str">
        <f>IF($G117="","",VLOOKUP($G117,设置!B:D,2,FALSE))</f>
        <v/>
      </c>
    </row>
    <row r="118" spans="6:10">
      <c r="F118" s="40" t="str">
        <f t="shared" si="3"/>
        <v/>
      </c>
      <c r="G118" s="40" t="str">
        <f t="shared" si="4"/>
        <v/>
      </c>
      <c r="H118" s="40" t="str">
        <f t="shared" si="5"/>
        <v/>
      </c>
      <c r="I118" s="40" t="str">
        <f>IF($G118="","",VLOOKUP($G118,设置!B:D,3,FALSE))</f>
        <v/>
      </c>
      <c r="J118" s="40" t="str">
        <f>IF($G118="","",VLOOKUP($G118,设置!B:D,2,FALSE))</f>
        <v/>
      </c>
    </row>
    <row r="119" spans="6:10">
      <c r="F119" s="40" t="str">
        <f t="shared" si="3"/>
        <v/>
      </c>
      <c r="G119" s="40" t="str">
        <f t="shared" si="4"/>
        <v/>
      </c>
      <c r="H119" s="40" t="str">
        <f t="shared" si="5"/>
        <v/>
      </c>
      <c r="I119" s="40" t="str">
        <f>IF($G119="","",VLOOKUP($G119,设置!B:D,3,FALSE))</f>
        <v/>
      </c>
      <c r="J119" s="40" t="str">
        <f>IF($G119="","",VLOOKUP($G119,设置!B:D,2,FALSE))</f>
        <v/>
      </c>
    </row>
    <row r="120" spans="6:10">
      <c r="F120" s="40" t="str">
        <f t="shared" si="3"/>
        <v/>
      </c>
      <c r="G120" s="40" t="str">
        <f t="shared" si="4"/>
        <v/>
      </c>
      <c r="H120" s="40" t="str">
        <f t="shared" si="5"/>
        <v/>
      </c>
      <c r="I120" s="40" t="str">
        <f>IF($G120="","",VLOOKUP($G120,设置!B:D,3,FALSE))</f>
        <v/>
      </c>
      <c r="J120" s="40" t="str">
        <f>IF($G120="","",VLOOKUP($G120,设置!B:D,2,FALSE))</f>
        <v/>
      </c>
    </row>
    <row r="121" spans="6:10">
      <c r="F121" s="40" t="str">
        <f t="shared" si="3"/>
        <v/>
      </c>
      <c r="G121" s="40" t="str">
        <f t="shared" si="4"/>
        <v/>
      </c>
      <c r="H121" s="40" t="str">
        <f t="shared" si="5"/>
        <v/>
      </c>
      <c r="I121" s="40" t="str">
        <f>IF($G121="","",VLOOKUP($G121,设置!B:D,3,FALSE))</f>
        <v/>
      </c>
      <c r="J121" s="40" t="str">
        <f>IF($G121="","",VLOOKUP($G121,设置!B:D,2,FALSE))</f>
        <v/>
      </c>
    </row>
    <row r="122" spans="6:10">
      <c r="F122" s="40" t="str">
        <f t="shared" si="3"/>
        <v/>
      </c>
      <c r="G122" s="40" t="str">
        <f t="shared" si="4"/>
        <v/>
      </c>
      <c r="H122" s="40" t="str">
        <f t="shared" si="5"/>
        <v/>
      </c>
      <c r="I122" s="40" t="str">
        <f>IF($G122="","",VLOOKUP($G122,设置!B:D,3,FALSE))</f>
        <v/>
      </c>
      <c r="J122" s="40" t="str">
        <f>IF($G122="","",VLOOKUP($G122,设置!B:D,2,FALSE))</f>
        <v/>
      </c>
    </row>
    <row r="123" spans="6:10">
      <c r="F123" s="40" t="str">
        <f t="shared" si="3"/>
        <v/>
      </c>
      <c r="G123" s="40" t="str">
        <f t="shared" si="4"/>
        <v/>
      </c>
      <c r="H123" s="40" t="str">
        <f t="shared" si="5"/>
        <v/>
      </c>
      <c r="I123" s="40" t="str">
        <f>IF($G123="","",VLOOKUP($G123,设置!B:D,3,FALSE))</f>
        <v/>
      </c>
      <c r="J123" s="40" t="str">
        <f>IF($G123="","",VLOOKUP($G123,设置!B:D,2,FALSE))</f>
        <v/>
      </c>
    </row>
    <row r="124" spans="6:10">
      <c r="F124" s="40" t="str">
        <f t="shared" si="3"/>
        <v/>
      </c>
      <c r="G124" s="40" t="str">
        <f t="shared" si="4"/>
        <v/>
      </c>
      <c r="H124" s="40" t="str">
        <f t="shared" si="5"/>
        <v/>
      </c>
      <c r="I124" s="40" t="str">
        <f>IF($G124="","",VLOOKUP($G124,设置!B:D,3,FALSE))</f>
        <v/>
      </c>
      <c r="J124" s="40" t="str">
        <f>IF($G124="","",VLOOKUP($G124,设置!B:D,2,FALSE))</f>
        <v/>
      </c>
    </row>
    <row r="125" spans="6:10">
      <c r="F125" s="40" t="str">
        <f t="shared" si="3"/>
        <v/>
      </c>
      <c r="G125" s="40" t="str">
        <f t="shared" si="4"/>
        <v/>
      </c>
      <c r="H125" s="40" t="str">
        <f t="shared" si="5"/>
        <v/>
      </c>
      <c r="I125" s="40" t="str">
        <f>IF($G125="","",VLOOKUP($G125,设置!B:D,3,FALSE))</f>
        <v/>
      </c>
      <c r="J125" s="40" t="str">
        <f>IF($G125="","",VLOOKUP($G125,设置!B:D,2,FALSE))</f>
        <v/>
      </c>
    </row>
    <row r="126" spans="6:10">
      <c r="F126" s="40" t="str">
        <f t="shared" si="3"/>
        <v/>
      </c>
      <c r="G126" s="40" t="str">
        <f t="shared" si="4"/>
        <v/>
      </c>
      <c r="H126" s="40" t="str">
        <f t="shared" si="5"/>
        <v/>
      </c>
      <c r="I126" s="40" t="str">
        <f>IF($G126="","",VLOOKUP($G126,设置!B:D,3,FALSE))</f>
        <v/>
      </c>
      <c r="J126" s="40" t="str">
        <f>IF($G126="","",VLOOKUP($G126,设置!B:D,2,FALSE))</f>
        <v/>
      </c>
    </row>
    <row r="127" spans="6:10">
      <c r="F127" s="40" t="str">
        <f t="shared" si="3"/>
        <v/>
      </c>
      <c r="G127" s="40" t="str">
        <f t="shared" si="4"/>
        <v/>
      </c>
      <c r="H127" s="40" t="str">
        <f t="shared" si="5"/>
        <v/>
      </c>
      <c r="I127" s="40" t="str">
        <f>IF($G127="","",VLOOKUP($G127,设置!B:D,3,FALSE))</f>
        <v/>
      </c>
      <c r="J127" s="40" t="str">
        <f>IF($G127="","",VLOOKUP($G127,设置!B:D,2,FALSE))</f>
        <v/>
      </c>
    </row>
    <row r="128" spans="6:10">
      <c r="F128" s="40" t="str">
        <f t="shared" si="3"/>
        <v/>
      </c>
      <c r="G128" s="40" t="str">
        <f t="shared" si="4"/>
        <v/>
      </c>
      <c r="H128" s="40" t="str">
        <f t="shared" si="5"/>
        <v/>
      </c>
      <c r="I128" s="40" t="str">
        <f>IF($G128="","",VLOOKUP($G128,设置!B:D,3,FALSE))</f>
        <v/>
      </c>
      <c r="J128" s="40" t="str">
        <f>IF($G128="","",VLOOKUP($G128,设置!B:D,2,FALSE))</f>
        <v/>
      </c>
    </row>
    <row r="129" spans="6:10">
      <c r="F129" s="40" t="str">
        <f t="shared" si="3"/>
        <v/>
      </c>
      <c r="G129" s="40" t="str">
        <f t="shared" si="4"/>
        <v/>
      </c>
      <c r="H129" s="40" t="str">
        <f t="shared" si="5"/>
        <v/>
      </c>
      <c r="I129" s="40" t="str">
        <f>IF($G129="","",VLOOKUP($G129,设置!B:D,3,FALSE))</f>
        <v/>
      </c>
      <c r="J129" s="40" t="str">
        <f>IF($G129="","",VLOOKUP($G129,设置!B:D,2,FALSE))</f>
        <v/>
      </c>
    </row>
    <row r="130" spans="6:10">
      <c r="F130" s="40" t="str">
        <f t="shared" ref="F130:F171" si="6">IF(A130="","",1)</f>
        <v/>
      </c>
      <c r="G130" s="40" t="str">
        <f t="shared" ref="G130:G171" si="7">IF(AND(B130&lt;&gt;"",C130&lt;&gt;""),B130&amp;C130,"")</f>
        <v/>
      </c>
      <c r="H130" s="40" t="str">
        <f t="shared" ref="H130:H171" si="8">IF(E130="","",ROUND(E130*2.2046,2))</f>
        <v/>
      </c>
      <c r="I130" s="40" t="str">
        <f>IF($G130="","",VLOOKUP($G130,设置!B:D,3,FALSE))</f>
        <v/>
      </c>
      <c r="J130" s="40" t="str">
        <f>IF($G130="","",VLOOKUP($G130,设置!B:D,2,FALSE))</f>
        <v/>
      </c>
    </row>
    <row r="131" spans="6:10">
      <c r="F131" s="40" t="str">
        <f t="shared" si="6"/>
        <v/>
      </c>
      <c r="G131" s="40" t="str">
        <f t="shared" si="7"/>
        <v/>
      </c>
      <c r="H131" s="40" t="str">
        <f t="shared" si="8"/>
        <v/>
      </c>
      <c r="I131" s="40" t="str">
        <f>IF($G131="","",VLOOKUP($G131,设置!B:D,3,FALSE))</f>
        <v/>
      </c>
      <c r="J131" s="40" t="str">
        <f>IF($G131="","",VLOOKUP($G131,设置!B:D,2,FALSE))</f>
        <v/>
      </c>
    </row>
    <row r="132" spans="6:10">
      <c r="F132" s="40" t="str">
        <f t="shared" si="6"/>
        <v/>
      </c>
      <c r="G132" s="40" t="str">
        <f t="shared" si="7"/>
        <v/>
      </c>
      <c r="H132" s="40" t="str">
        <f t="shared" si="8"/>
        <v/>
      </c>
      <c r="I132" s="40" t="str">
        <f>IF($G132="","",VLOOKUP($G132,设置!B:D,3,FALSE))</f>
        <v/>
      </c>
      <c r="J132" s="40" t="str">
        <f>IF($G132="","",VLOOKUP($G132,设置!B:D,2,FALSE))</f>
        <v/>
      </c>
    </row>
    <row r="133" spans="6:10">
      <c r="F133" s="40" t="str">
        <f t="shared" si="6"/>
        <v/>
      </c>
      <c r="G133" s="40" t="str">
        <f t="shared" si="7"/>
        <v/>
      </c>
      <c r="H133" s="40" t="str">
        <f t="shared" si="8"/>
        <v/>
      </c>
      <c r="I133" s="40" t="str">
        <f>IF($G133="","",VLOOKUP($G133,设置!B:D,3,FALSE))</f>
        <v/>
      </c>
      <c r="J133" s="40" t="str">
        <f>IF($G133="","",VLOOKUP($G133,设置!B:D,2,FALSE))</f>
        <v/>
      </c>
    </row>
    <row r="134" spans="6:10">
      <c r="F134" s="40" t="str">
        <f t="shared" si="6"/>
        <v/>
      </c>
      <c r="G134" s="40" t="str">
        <f t="shared" si="7"/>
        <v/>
      </c>
      <c r="H134" s="40" t="str">
        <f t="shared" si="8"/>
        <v/>
      </c>
      <c r="I134" s="40" t="str">
        <f>IF($G134="","",VLOOKUP($G134,设置!B:D,3,FALSE))</f>
        <v/>
      </c>
      <c r="J134" s="40" t="str">
        <f>IF($G134="","",VLOOKUP($G134,设置!B:D,2,FALSE))</f>
        <v/>
      </c>
    </row>
    <row r="135" spans="6:10">
      <c r="F135" s="40" t="str">
        <f t="shared" si="6"/>
        <v/>
      </c>
      <c r="G135" s="40" t="str">
        <f t="shared" si="7"/>
        <v/>
      </c>
      <c r="H135" s="40" t="str">
        <f t="shared" si="8"/>
        <v/>
      </c>
      <c r="I135" s="40" t="str">
        <f>IF($G135="","",VLOOKUP($G135,设置!B:D,3,FALSE))</f>
        <v/>
      </c>
      <c r="J135" s="40" t="str">
        <f>IF($G135="","",VLOOKUP($G135,设置!B:D,2,FALSE))</f>
        <v/>
      </c>
    </row>
    <row r="136" spans="6:10">
      <c r="F136" s="40" t="str">
        <f t="shared" si="6"/>
        <v/>
      </c>
      <c r="G136" s="40" t="str">
        <f t="shared" si="7"/>
        <v/>
      </c>
      <c r="H136" s="40" t="str">
        <f t="shared" si="8"/>
        <v/>
      </c>
      <c r="I136" s="40" t="str">
        <f>IF($G136="","",VLOOKUP($G136,设置!B:D,3,FALSE))</f>
        <v/>
      </c>
      <c r="J136" s="40" t="str">
        <f>IF($G136="","",VLOOKUP($G136,设置!B:D,2,FALSE))</f>
        <v/>
      </c>
    </row>
    <row r="137" spans="6:10">
      <c r="F137" s="40" t="str">
        <f t="shared" si="6"/>
        <v/>
      </c>
      <c r="G137" s="40" t="str">
        <f t="shared" si="7"/>
        <v/>
      </c>
      <c r="H137" s="40" t="str">
        <f t="shared" si="8"/>
        <v/>
      </c>
      <c r="I137" s="40" t="str">
        <f>IF($G137="","",VLOOKUP($G137,设置!B:D,3,FALSE))</f>
        <v/>
      </c>
      <c r="J137" s="40" t="str">
        <f>IF($G137="","",VLOOKUP($G137,设置!B:D,2,FALSE))</f>
        <v/>
      </c>
    </row>
    <row r="138" spans="6:10">
      <c r="F138" s="40" t="str">
        <f t="shared" si="6"/>
        <v/>
      </c>
      <c r="G138" s="40" t="str">
        <f t="shared" si="7"/>
        <v/>
      </c>
      <c r="H138" s="40" t="str">
        <f t="shared" si="8"/>
        <v/>
      </c>
      <c r="I138" s="40" t="str">
        <f>IF($G138="","",VLOOKUP($G138,设置!B:D,3,FALSE))</f>
        <v/>
      </c>
      <c r="J138" s="40" t="str">
        <f>IF($G138="","",VLOOKUP($G138,设置!B:D,2,FALSE))</f>
        <v/>
      </c>
    </row>
    <row r="139" spans="6:10">
      <c r="F139" s="40" t="str">
        <f t="shared" si="6"/>
        <v/>
      </c>
      <c r="G139" s="40" t="str">
        <f t="shared" si="7"/>
        <v/>
      </c>
      <c r="H139" s="40" t="str">
        <f t="shared" si="8"/>
        <v/>
      </c>
      <c r="I139" s="40" t="str">
        <f>IF($G139="","",VLOOKUP($G139,设置!B:D,3,FALSE))</f>
        <v/>
      </c>
      <c r="J139" s="40" t="str">
        <f>IF($G139="","",VLOOKUP($G139,设置!B:D,2,FALSE))</f>
        <v/>
      </c>
    </row>
    <row r="140" spans="6:10">
      <c r="F140" s="40" t="str">
        <f t="shared" si="6"/>
        <v/>
      </c>
      <c r="G140" s="40" t="str">
        <f t="shared" si="7"/>
        <v/>
      </c>
      <c r="H140" s="40" t="str">
        <f t="shared" si="8"/>
        <v/>
      </c>
      <c r="I140" s="40" t="str">
        <f>IF($G140="","",VLOOKUP($G140,设置!B:D,3,FALSE))</f>
        <v/>
      </c>
      <c r="J140" s="40" t="str">
        <f>IF($G140="","",VLOOKUP($G140,设置!B:D,2,FALSE))</f>
        <v/>
      </c>
    </row>
    <row r="141" spans="6:10">
      <c r="F141" s="40" t="str">
        <f t="shared" si="6"/>
        <v/>
      </c>
      <c r="G141" s="40" t="str">
        <f t="shared" si="7"/>
        <v/>
      </c>
      <c r="H141" s="40" t="str">
        <f t="shared" si="8"/>
        <v/>
      </c>
      <c r="I141" s="40" t="str">
        <f>IF($G141="","",VLOOKUP($G141,设置!B:D,3,FALSE))</f>
        <v/>
      </c>
      <c r="J141" s="40" t="str">
        <f>IF($G141="","",VLOOKUP($G141,设置!B:D,2,FALSE))</f>
        <v/>
      </c>
    </row>
    <row r="142" spans="6:10">
      <c r="F142" s="40" t="str">
        <f t="shared" si="6"/>
        <v/>
      </c>
      <c r="G142" s="40" t="str">
        <f t="shared" si="7"/>
        <v/>
      </c>
      <c r="H142" s="40" t="str">
        <f t="shared" si="8"/>
        <v/>
      </c>
      <c r="I142" s="40" t="str">
        <f>IF($G142="","",VLOOKUP($G142,设置!B:D,3,FALSE))</f>
        <v/>
      </c>
      <c r="J142" s="40" t="str">
        <f>IF($G142="","",VLOOKUP($G142,设置!B:D,2,FALSE))</f>
        <v/>
      </c>
    </row>
    <row r="143" spans="6:10">
      <c r="F143" s="40" t="str">
        <f t="shared" si="6"/>
        <v/>
      </c>
      <c r="G143" s="40" t="str">
        <f t="shared" si="7"/>
        <v/>
      </c>
      <c r="H143" s="40" t="str">
        <f t="shared" si="8"/>
        <v/>
      </c>
      <c r="I143" s="40" t="str">
        <f>IF($G143="","",VLOOKUP($G143,设置!B:D,3,FALSE))</f>
        <v/>
      </c>
      <c r="J143" s="40" t="str">
        <f>IF($G143="","",VLOOKUP($G143,设置!B:D,2,FALSE))</f>
        <v/>
      </c>
    </row>
    <row r="144" spans="6:10">
      <c r="F144" s="40" t="str">
        <f t="shared" si="6"/>
        <v/>
      </c>
      <c r="G144" s="40" t="str">
        <f t="shared" si="7"/>
        <v/>
      </c>
      <c r="H144" s="40" t="str">
        <f t="shared" si="8"/>
        <v/>
      </c>
      <c r="I144" s="40" t="str">
        <f>IF($G144="","",VLOOKUP($G144,设置!B:D,3,FALSE))</f>
        <v/>
      </c>
      <c r="J144" s="40" t="str">
        <f>IF($G144="","",VLOOKUP($G144,设置!B:D,2,FALSE))</f>
        <v/>
      </c>
    </row>
    <row r="145" spans="6:10">
      <c r="F145" s="40" t="str">
        <f t="shared" si="6"/>
        <v/>
      </c>
      <c r="G145" s="40" t="str">
        <f t="shared" si="7"/>
        <v/>
      </c>
      <c r="H145" s="40" t="str">
        <f t="shared" si="8"/>
        <v/>
      </c>
      <c r="I145" s="40" t="str">
        <f>IF($G145="","",VLOOKUP($G145,设置!B:D,3,FALSE))</f>
        <v/>
      </c>
      <c r="J145" s="40" t="str">
        <f>IF($G145="","",VLOOKUP($G145,设置!B:D,2,FALSE))</f>
        <v/>
      </c>
    </row>
    <row r="146" spans="6:10">
      <c r="F146" s="40" t="str">
        <f t="shared" si="6"/>
        <v/>
      </c>
      <c r="G146" s="40" t="str">
        <f t="shared" si="7"/>
        <v/>
      </c>
      <c r="H146" s="40" t="str">
        <f t="shared" si="8"/>
        <v/>
      </c>
      <c r="I146" s="40" t="str">
        <f>IF($G146="","",VLOOKUP($G146,设置!B:D,3,FALSE))</f>
        <v/>
      </c>
      <c r="J146" s="40" t="str">
        <f>IF($G146="","",VLOOKUP($G146,设置!B:D,2,FALSE))</f>
        <v/>
      </c>
    </row>
    <row r="147" spans="6:10">
      <c r="F147" s="40" t="str">
        <f t="shared" si="6"/>
        <v/>
      </c>
      <c r="G147" s="40" t="str">
        <f t="shared" si="7"/>
        <v/>
      </c>
      <c r="H147" s="40" t="str">
        <f t="shared" si="8"/>
        <v/>
      </c>
      <c r="I147" s="40" t="str">
        <f>IF($G147="","",VLOOKUP($G147,设置!B:D,3,FALSE))</f>
        <v/>
      </c>
      <c r="J147" s="40" t="str">
        <f>IF($G147="","",VLOOKUP($G147,设置!B:D,2,FALSE))</f>
        <v/>
      </c>
    </row>
    <row r="148" spans="6:10">
      <c r="F148" s="40" t="str">
        <f t="shared" si="6"/>
        <v/>
      </c>
      <c r="G148" s="40" t="str">
        <f t="shared" si="7"/>
        <v/>
      </c>
      <c r="H148" s="40" t="str">
        <f t="shared" si="8"/>
        <v/>
      </c>
      <c r="I148" s="40" t="str">
        <f>IF($G148="","",VLOOKUP($G148,设置!B:D,3,FALSE))</f>
        <v/>
      </c>
      <c r="J148" s="40" t="str">
        <f>IF($G148="","",VLOOKUP($G148,设置!B:D,2,FALSE))</f>
        <v/>
      </c>
    </row>
    <row r="149" spans="6:10">
      <c r="F149" s="40" t="str">
        <f t="shared" si="6"/>
        <v/>
      </c>
      <c r="G149" s="40" t="str">
        <f t="shared" si="7"/>
        <v/>
      </c>
      <c r="H149" s="40" t="str">
        <f t="shared" si="8"/>
        <v/>
      </c>
      <c r="I149" s="40" t="str">
        <f>IF($G149="","",VLOOKUP($G149,设置!B:D,3,FALSE))</f>
        <v/>
      </c>
      <c r="J149" s="40" t="str">
        <f>IF($G149="","",VLOOKUP($G149,设置!B:D,2,FALSE))</f>
        <v/>
      </c>
    </row>
    <row r="150" spans="6:10">
      <c r="F150" s="40" t="str">
        <f t="shared" si="6"/>
        <v/>
      </c>
      <c r="G150" s="40" t="str">
        <f t="shared" si="7"/>
        <v/>
      </c>
      <c r="H150" s="40" t="str">
        <f t="shared" si="8"/>
        <v/>
      </c>
      <c r="I150" s="40" t="str">
        <f>IF($G150="","",VLOOKUP($G150,设置!B:D,3,FALSE))</f>
        <v/>
      </c>
      <c r="J150" s="40" t="str">
        <f>IF($G150="","",VLOOKUP($G150,设置!B:D,2,FALSE))</f>
        <v/>
      </c>
    </row>
    <row r="151" spans="6:10">
      <c r="F151" s="40" t="str">
        <f t="shared" si="6"/>
        <v/>
      </c>
      <c r="G151" s="40" t="str">
        <f t="shared" si="7"/>
        <v/>
      </c>
      <c r="H151" s="40" t="str">
        <f t="shared" si="8"/>
        <v/>
      </c>
      <c r="I151" s="40" t="str">
        <f>IF($G151="","",VLOOKUP($G151,设置!B:D,3,FALSE))</f>
        <v/>
      </c>
      <c r="J151" s="40" t="str">
        <f>IF($G151="","",VLOOKUP($G151,设置!B:D,2,FALSE))</f>
        <v/>
      </c>
    </row>
    <row r="152" spans="6:10">
      <c r="F152" s="40" t="str">
        <f t="shared" si="6"/>
        <v/>
      </c>
      <c r="G152" s="40" t="str">
        <f t="shared" si="7"/>
        <v/>
      </c>
      <c r="H152" s="40" t="str">
        <f t="shared" si="8"/>
        <v/>
      </c>
      <c r="I152" s="40" t="str">
        <f>IF($G152="","",VLOOKUP($G152,设置!B:D,3,FALSE))</f>
        <v/>
      </c>
      <c r="J152" s="40" t="str">
        <f>IF($G152="","",VLOOKUP($G152,设置!B:D,2,FALSE))</f>
        <v/>
      </c>
    </row>
    <row r="153" spans="6:10">
      <c r="F153" s="40" t="str">
        <f t="shared" si="6"/>
        <v/>
      </c>
      <c r="G153" s="40" t="str">
        <f t="shared" si="7"/>
        <v/>
      </c>
      <c r="H153" s="40" t="str">
        <f t="shared" si="8"/>
        <v/>
      </c>
      <c r="I153" s="40" t="str">
        <f>IF($G153="","",VLOOKUP($G153,设置!B:D,3,FALSE))</f>
        <v/>
      </c>
      <c r="J153" s="40" t="str">
        <f>IF($G153="","",VLOOKUP($G153,设置!B:D,2,FALSE))</f>
        <v/>
      </c>
    </row>
    <row r="154" spans="6:10">
      <c r="F154" s="40" t="str">
        <f t="shared" si="6"/>
        <v/>
      </c>
      <c r="G154" s="40" t="str">
        <f t="shared" si="7"/>
        <v/>
      </c>
      <c r="H154" s="40" t="str">
        <f t="shared" si="8"/>
        <v/>
      </c>
      <c r="I154" s="40" t="str">
        <f>IF($G154="","",VLOOKUP($G154,设置!B:D,3,FALSE))</f>
        <v/>
      </c>
      <c r="J154" s="40" t="str">
        <f>IF($G154="","",VLOOKUP($G154,设置!B:D,2,FALSE))</f>
        <v/>
      </c>
    </row>
    <row r="155" spans="6:10">
      <c r="F155" s="40" t="str">
        <f t="shared" si="6"/>
        <v/>
      </c>
      <c r="G155" s="40" t="str">
        <f t="shared" si="7"/>
        <v/>
      </c>
      <c r="H155" s="40" t="str">
        <f t="shared" si="8"/>
        <v/>
      </c>
      <c r="I155" s="40" t="str">
        <f>IF($G155="","",VLOOKUP($G155,设置!B:D,3,FALSE))</f>
        <v/>
      </c>
      <c r="J155" s="40" t="str">
        <f>IF($G155="","",VLOOKUP($G155,设置!B:D,2,FALSE))</f>
        <v/>
      </c>
    </row>
    <row r="156" spans="6:10">
      <c r="F156" s="40" t="str">
        <f t="shared" si="6"/>
        <v/>
      </c>
      <c r="G156" s="40" t="str">
        <f t="shared" si="7"/>
        <v/>
      </c>
      <c r="H156" s="40" t="str">
        <f t="shared" si="8"/>
        <v/>
      </c>
      <c r="I156" s="40" t="str">
        <f>IF($G156="","",VLOOKUP($G156,设置!B:D,3,FALSE))</f>
        <v/>
      </c>
      <c r="J156" s="40" t="str">
        <f>IF($G156="","",VLOOKUP($G156,设置!B:D,2,FALSE))</f>
        <v/>
      </c>
    </row>
    <row r="157" spans="6:10">
      <c r="F157" s="40" t="str">
        <f t="shared" si="6"/>
        <v/>
      </c>
      <c r="G157" s="40" t="str">
        <f t="shared" si="7"/>
        <v/>
      </c>
      <c r="H157" s="40" t="str">
        <f t="shared" si="8"/>
        <v/>
      </c>
      <c r="I157" s="40" t="str">
        <f>IF($G157="","",VLOOKUP($G157,设置!B:D,3,FALSE))</f>
        <v/>
      </c>
      <c r="J157" s="40" t="str">
        <f>IF($G157="","",VLOOKUP($G157,设置!B:D,2,FALSE))</f>
        <v/>
      </c>
    </row>
    <row r="158" spans="6:10">
      <c r="F158" s="40" t="str">
        <f t="shared" si="6"/>
        <v/>
      </c>
      <c r="G158" s="40" t="str">
        <f t="shared" si="7"/>
        <v/>
      </c>
      <c r="H158" s="40" t="str">
        <f t="shared" si="8"/>
        <v/>
      </c>
      <c r="I158" s="40" t="str">
        <f>IF($G158="","",VLOOKUP($G158,设置!B:D,3,FALSE))</f>
        <v/>
      </c>
      <c r="J158" s="40" t="str">
        <f>IF($G158="","",VLOOKUP($G158,设置!B:D,2,FALSE))</f>
        <v/>
      </c>
    </row>
    <row r="159" spans="6:10">
      <c r="F159" s="40" t="str">
        <f t="shared" si="6"/>
        <v/>
      </c>
      <c r="G159" s="40" t="str">
        <f t="shared" si="7"/>
        <v/>
      </c>
      <c r="H159" s="40" t="str">
        <f t="shared" si="8"/>
        <v/>
      </c>
      <c r="I159" s="40" t="str">
        <f>IF($G159="","",VLOOKUP($G159,设置!B:D,3,FALSE))</f>
        <v/>
      </c>
      <c r="J159" s="40" t="str">
        <f>IF($G159="","",VLOOKUP($G159,设置!B:D,2,FALSE))</f>
        <v/>
      </c>
    </row>
    <row r="160" spans="6:10">
      <c r="F160" s="40" t="str">
        <f t="shared" si="6"/>
        <v/>
      </c>
      <c r="G160" s="40" t="str">
        <f t="shared" si="7"/>
        <v/>
      </c>
      <c r="H160" s="40" t="str">
        <f t="shared" si="8"/>
        <v/>
      </c>
      <c r="I160" s="40" t="str">
        <f>IF($G160="","",VLOOKUP($G160,设置!B:D,3,FALSE))</f>
        <v/>
      </c>
      <c r="J160" s="40" t="str">
        <f>IF($G160="","",VLOOKUP($G160,设置!B:D,2,FALSE))</f>
        <v/>
      </c>
    </row>
    <row r="161" spans="6:10">
      <c r="F161" s="40" t="str">
        <f t="shared" si="6"/>
        <v/>
      </c>
      <c r="G161" s="40" t="str">
        <f t="shared" si="7"/>
        <v/>
      </c>
      <c r="H161" s="40" t="str">
        <f t="shared" si="8"/>
        <v/>
      </c>
      <c r="I161" s="40" t="str">
        <f>IF($G161="","",VLOOKUP($G161,设置!B:D,3,FALSE))</f>
        <v/>
      </c>
      <c r="J161" s="40" t="str">
        <f>IF($G161="","",VLOOKUP($G161,设置!B:D,2,FALSE))</f>
        <v/>
      </c>
    </row>
    <row r="162" spans="6:10">
      <c r="F162" s="40" t="str">
        <f t="shared" si="6"/>
        <v/>
      </c>
      <c r="G162" s="40" t="str">
        <f t="shared" si="7"/>
        <v/>
      </c>
      <c r="H162" s="40" t="str">
        <f t="shared" si="8"/>
        <v/>
      </c>
      <c r="I162" s="40" t="str">
        <f>IF($G162="","",VLOOKUP($G162,设置!B:D,3,FALSE))</f>
        <v/>
      </c>
      <c r="J162" s="40" t="str">
        <f>IF($G162="","",VLOOKUP($G162,设置!B:D,2,FALSE))</f>
        <v/>
      </c>
    </row>
    <row r="163" spans="6:10">
      <c r="F163" s="40" t="str">
        <f t="shared" si="6"/>
        <v/>
      </c>
      <c r="G163" s="40" t="str">
        <f t="shared" si="7"/>
        <v/>
      </c>
      <c r="H163" s="40" t="str">
        <f t="shared" si="8"/>
        <v/>
      </c>
      <c r="I163" s="40" t="str">
        <f>IF($G163="","",VLOOKUP($G163,设置!B:D,3,FALSE))</f>
        <v/>
      </c>
      <c r="J163" s="40" t="str">
        <f>IF($G163="","",VLOOKUP($G163,设置!B:D,2,FALSE))</f>
        <v/>
      </c>
    </row>
    <row r="164" spans="6:10">
      <c r="F164" s="40" t="str">
        <f t="shared" si="6"/>
        <v/>
      </c>
      <c r="G164" s="40" t="str">
        <f t="shared" si="7"/>
        <v/>
      </c>
      <c r="H164" s="40" t="str">
        <f t="shared" si="8"/>
        <v/>
      </c>
      <c r="I164" s="40" t="str">
        <f>IF($G164="","",VLOOKUP($G164,设置!B:D,3,FALSE))</f>
        <v/>
      </c>
      <c r="J164" s="40" t="str">
        <f>IF($G164="","",VLOOKUP($G164,设置!B:D,2,FALSE))</f>
        <v/>
      </c>
    </row>
    <row r="165" spans="6:10">
      <c r="F165" s="40" t="str">
        <f t="shared" si="6"/>
        <v/>
      </c>
      <c r="G165" s="40" t="str">
        <f t="shared" si="7"/>
        <v/>
      </c>
      <c r="H165" s="40" t="str">
        <f t="shared" si="8"/>
        <v/>
      </c>
      <c r="I165" s="40" t="str">
        <f>IF($G165="","",VLOOKUP($G165,设置!B:D,3,FALSE))</f>
        <v/>
      </c>
      <c r="J165" s="40" t="str">
        <f>IF($G165="","",VLOOKUP($G165,设置!B:D,2,FALSE))</f>
        <v/>
      </c>
    </row>
    <row r="166" spans="6:10">
      <c r="F166" s="40" t="str">
        <f t="shared" si="6"/>
        <v/>
      </c>
      <c r="G166" s="40" t="str">
        <f t="shared" si="7"/>
        <v/>
      </c>
      <c r="H166" s="40" t="str">
        <f t="shared" si="8"/>
        <v/>
      </c>
      <c r="I166" s="40" t="str">
        <f>IF($G166="","",VLOOKUP($G166,设置!B:D,3,FALSE))</f>
        <v/>
      </c>
      <c r="J166" s="40" t="str">
        <f>IF($G166="","",VLOOKUP($G166,设置!B:D,2,FALSE))</f>
        <v/>
      </c>
    </row>
    <row r="167" spans="6:10">
      <c r="F167" s="40" t="str">
        <f t="shared" si="6"/>
        <v/>
      </c>
      <c r="G167" s="40" t="str">
        <f t="shared" si="7"/>
        <v/>
      </c>
      <c r="H167" s="40" t="str">
        <f t="shared" si="8"/>
        <v/>
      </c>
      <c r="I167" s="40" t="str">
        <f>IF($G167="","",VLOOKUP($G167,设置!B:D,3,FALSE))</f>
        <v/>
      </c>
      <c r="J167" s="40" t="str">
        <f>IF($G167="","",VLOOKUP($G167,设置!B:D,2,FALSE))</f>
        <v/>
      </c>
    </row>
    <row r="168" spans="6:10">
      <c r="F168" s="40" t="str">
        <f t="shared" si="6"/>
        <v/>
      </c>
      <c r="G168" s="40" t="str">
        <f t="shared" si="7"/>
        <v/>
      </c>
      <c r="H168" s="40" t="str">
        <f t="shared" si="8"/>
        <v/>
      </c>
      <c r="I168" s="40" t="str">
        <f>IF($G168="","",VLOOKUP($G168,设置!B:D,3,FALSE))</f>
        <v/>
      </c>
      <c r="J168" s="40" t="str">
        <f>IF($G168="","",VLOOKUP($G168,设置!B:D,2,FALSE))</f>
        <v/>
      </c>
    </row>
    <row r="169" spans="6:10">
      <c r="F169" s="40" t="str">
        <f t="shared" si="6"/>
        <v/>
      </c>
      <c r="G169" s="40" t="str">
        <f t="shared" si="7"/>
        <v/>
      </c>
      <c r="H169" s="40" t="str">
        <f t="shared" si="8"/>
        <v/>
      </c>
      <c r="I169" s="40" t="str">
        <f>IF($G169="","",VLOOKUP($G169,设置!B:D,3,FALSE))</f>
        <v/>
      </c>
      <c r="J169" s="40" t="str">
        <f>IF($G169="","",VLOOKUP($G169,设置!B:D,2,FALSE))</f>
        <v/>
      </c>
    </row>
    <row r="170" spans="6:10">
      <c r="F170" s="40" t="str">
        <f t="shared" si="6"/>
        <v/>
      </c>
      <c r="G170" s="40" t="str">
        <f t="shared" si="7"/>
        <v/>
      </c>
      <c r="H170" s="40" t="str">
        <f t="shared" si="8"/>
        <v/>
      </c>
      <c r="I170" s="40" t="str">
        <f>IF($G170="","",VLOOKUP($G170,设置!B:D,3,FALSE))</f>
        <v/>
      </c>
      <c r="J170" s="40" t="str">
        <f>IF($G170="","",VLOOKUP($G170,设置!B:D,2,FALSE))</f>
        <v/>
      </c>
    </row>
    <row r="171" spans="6:10">
      <c r="F171" s="40" t="str">
        <f t="shared" si="6"/>
        <v/>
      </c>
      <c r="G171" s="40" t="str">
        <f t="shared" si="7"/>
        <v/>
      </c>
      <c r="H171" s="40" t="str">
        <f t="shared" si="8"/>
        <v/>
      </c>
      <c r="I171" s="40" t="str">
        <f>IF($G171="","",VLOOKUP($G171,设置!B:D,3,FALSE))</f>
        <v/>
      </c>
      <c r="J171" s="40" t="str">
        <f>IF($G171="","",VLOOKUP($G171,设置!B:D,2,FALSE))</f>
        <v/>
      </c>
    </row>
  </sheetData>
  <autoFilter ref="A1:J171">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63 B3:B19 B20:B21 B22:B33 B34:B35 B36:B39 B40:B42 B43:B59 B60:B62 B64:B67 B68: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171">
      <formula1>设置!$B9:$B441</formula1>
    </dataValidation>
  </dataValidations>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1623"/>
  <dimension ref="A1:J164"/>
  <sheetViews>
    <sheetView workbookViewId="0">
      <pane xSplit="10" ySplit="1" topLeftCell="K2" activePane="bottomRight" state="frozen"/>
      <selection/>
      <selection pane="topRight"/>
      <selection pane="bottomLeft"/>
      <selection pane="bottomRight" activeCell="M21" sqref="M21"/>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558</v>
      </c>
      <c r="C2">
        <v>80</v>
      </c>
      <c r="D2">
        <v>61</v>
      </c>
      <c r="E2">
        <v>20.85</v>
      </c>
      <c r="F2" s="40">
        <f t="shared" ref="F2:F7" si="0">IF(A2="","",1)</f>
        <v>1</v>
      </c>
      <c r="G2" s="40" t="str">
        <f t="shared" ref="G2:G13" si="1">IF(AND(B2&lt;&gt;"",C2&lt;&gt;""),B2&amp;C2,"")</f>
        <v>d01s2380</v>
      </c>
      <c r="H2" s="40">
        <f t="shared" ref="H2:H13" si="2">IF(E2="","",ROUND(E2*2.2046,2))</f>
        <v>45.97</v>
      </c>
      <c r="I2" s="40" t="str">
        <f>IF($G2="","",VLOOKUP($G2,设置!B:D,3,FALSE))</f>
        <v>D001套装23-80</v>
      </c>
      <c r="J2" s="40" t="str">
        <f>IF($G2="","",VLOOKUP($G2,设置!B:D,2,FALSE))</f>
        <v>D001USF-taozhuang23-80</v>
      </c>
    </row>
    <row r="3" spans="1:10">
      <c r="A3">
        <v>2</v>
      </c>
      <c r="B3" t="s">
        <v>558</v>
      </c>
      <c r="C3">
        <v>80</v>
      </c>
      <c r="D3">
        <v>60</v>
      </c>
      <c r="E3">
        <v>20.5</v>
      </c>
      <c r="F3" s="40">
        <f t="shared" si="0"/>
        <v>1</v>
      </c>
      <c r="G3" s="40" t="str">
        <f t="shared" si="1"/>
        <v>d01s2380</v>
      </c>
      <c r="H3" s="40">
        <f t="shared" si="2"/>
        <v>45.19</v>
      </c>
      <c r="I3" s="40" t="str">
        <f>IF($G3="","",VLOOKUP($G3,设置!B:D,3,FALSE))</f>
        <v>D001套装23-80</v>
      </c>
      <c r="J3" s="40" t="str">
        <f>IF($G3="","",VLOOKUP($G3,设置!B:D,2,FALSE))</f>
        <v>D001USF-taozhuang23-80</v>
      </c>
    </row>
    <row r="4" spans="1:10">
      <c r="A4">
        <v>3</v>
      </c>
      <c r="B4" t="s">
        <v>558</v>
      </c>
      <c r="C4">
        <v>80</v>
      </c>
      <c r="D4">
        <v>20</v>
      </c>
      <c r="E4">
        <v>20.9</v>
      </c>
      <c r="F4" s="40">
        <f t="shared" si="0"/>
        <v>1</v>
      </c>
      <c r="G4" s="40" t="str">
        <f t="shared" si="1"/>
        <v>d01s2380</v>
      </c>
      <c r="H4" s="40">
        <f t="shared" si="2"/>
        <v>46.08</v>
      </c>
      <c r="I4" s="40" t="str">
        <f>IF($G4="","",VLOOKUP($G4,设置!B:D,3,FALSE))</f>
        <v>D001套装23-80</v>
      </c>
      <c r="J4" s="40" t="str">
        <f>IF($G4="","",VLOOKUP($G4,设置!B:D,2,FALSE))</f>
        <v>D001USF-taozhuang23-80</v>
      </c>
    </row>
    <row r="5" spans="1:10">
      <c r="A5">
        <v>3</v>
      </c>
      <c r="B5" t="s">
        <v>558</v>
      </c>
      <c r="C5">
        <v>85</v>
      </c>
      <c r="D5">
        <v>37</v>
      </c>
      <c r="F5" s="40">
        <f t="shared" si="0"/>
        <v>1</v>
      </c>
      <c r="G5" s="40" t="str">
        <f t="shared" si="1"/>
        <v>d01s2385</v>
      </c>
      <c r="H5" s="40" t="str">
        <f t="shared" si="2"/>
        <v/>
      </c>
      <c r="I5" s="40" t="str">
        <f>IF($G5="","",VLOOKUP($G5,设置!B:D,3,FALSE))</f>
        <v>D001套装23-85</v>
      </c>
      <c r="J5" s="40" t="str">
        <f>IF($G5="","",VLOOKUP($G5,设置!B:D,2,FALSE))</f>
        <v>D001USF-taozhuang23-85</v>
      </c>
    </row>
    <row r="6" spans="1:10">
      <c r="A6">
        <v>3</v>
      </c>
      <c r="B6" t="s">
        <v>558</v>
      </c>
      <c r="C6">
        <v>65</v>
      </c>
      <c r="D6">
        <v>1</v>
      </c>
      <c r="F6" s="40">
        <f t="shared" si="0"/>
        <v>1</v>
      </c>
      <c r="G6" s="40" t="str">
        <f t="shared" si="1"/>
        <v>d01s2365</v>
      </c>
      <c r="H6" s="40" t="str">
        <f t="shared" si="2"/>
        <v/>
      </c>
      <c r="I6" s="40" t="str">
        <f>IF($G6="","",VLOOKUP($G6,设置!B:D,3,FALSE))</f>
        <v>D001套装23-65</v>
      </c>
      <c r="J6" s="40" t="str">
        <f>IF($G6="","",VLOOKUP($G6,设置!B:D,2,FALSE))</f>
        <v>D001USF-taozhuang23-65</v>
      </c>
    </row>
    <row r="7" spans="1:10">
      <c r="A7">
        <v>4</v>
      </c>
      <c r="B7" t="s">
        <v>558</v>
      </c>
      <c r="C7">
        <v>75</v>
      </c>
      <c r="D7">
        <v>71</v>
      </c>
      <c r="E7">
        <v>19.65</v>
      </c>
      <c r="F7" s="40">
        <f t="shared" si="0"/>
        <v>1</v>
      </c>
      <c r="G7" s="40" t="str">
        <f t="shared" si="1"/>
        <v>d01s2375</v>
      </c>
      <c r="H7" s="40">
        <f t="shared" si="2"/>
        <v>43.32</v>
      </c>
      <c r="I7" s="40" t="str">
        <f>IF($G7="","",VLOOKUP($G7,设置!B:D,3,FALSE))</f>
        <v>D001套装23-75</v>
      </c>
      <c r="J7" s="40" t="str">
        <f>IF($G7="","",VLOOKUP($G7,设置!B:D,2,FALSE))</f>
        <v>D001USF-taozhuang23-75</v>
      </c>
    </row>
    <row r="8" spans="1:10">
      <c r="A8">
        <v>6</v>
      </c>
      <c r="B8" t="s">
        <v>558</v>
      </c>
      <c r="C8">
        <v>75</v>
      </c>
      <c r="D8">
        <v>71</v>
      </c>
      <c r="E8">
        <v>19.65</v>
      </c>
      <c r="F8" s="40">
        <f t="shared" ref="F8:F33" si="3">IF(A8="","",1)</f>
        <v>1</v>
      </c>
      <c r="G8" s="40" t="str">
        <f t="shared" si="1"/>
        <v>d01s2375</v>
      </c>
      <c r="H8" s="40">
        <f t="shared" si="2"/>
        <v>43.32</v>
      </c>
      <c r="I8" s="40" t="str">
        <f>IF($G8="","",VLOOKUP($G8,设置!B:D,3,FALSE))</f>
        <v>D001套装23-75</v>
      </c>
      <c r="J8" s="40" t="str">
        <f>IF($G8="","",VLOOKUP($G8,设置!B:D,2,FALSE))</f>
        <v>D001USF-taozhuang23-75</v>
      </c>
    </row>
    <row r="9" spans="1:10">
      <c r="A9">
        <v>7</v>
      </c>
      <c r="B9" t="s">
        <v>558</v>
      </c>
      <c r="C9">
        <v>65</v>
      </c>
      <c r="D9">
        <v>100</v>
      </c>
      <c r="E9">
        <v>21.9</v>
      </c>
      <c r="F9" s="40">
        <f t="shared" si="3"/>
        <v>1</v>
      </c>
      <c r="G9" s="40" t="str">
        <f t="shared" si="1"/>
        <v>d01s2365</v>
      </c>
      <c r="H9" s="40">
        <f t="shared" si="2"/>
        <v>48.28</v>
      </c>
      <c r="I9" s="40" t="str">
        <f>IF($G9="","",VLOOKUP($G9,设置!B:D,3,FALSE))</f>
        <v>D001套装23-65</v>
      </c>
      <c r="J9" s="40" t="str">
        <f>IF($G9="","",VLOOKUP($G9,设置!B:D,2,FALSE))</f>
        <v>D001USF-taozhuang23-65</v>
      </c>
    </row>
    <row r="10" spans="1:10">
      <c r="A10">
        <v>8</v>
      </c>
      <c r="B10" t="s">
        <v>558</v>
      </c>
      <c r="C10">
        <v>75</v>
      </c>
      <c r="D10">
        <v>71</v>
      </c>
      <c r="E10">
        <v>19.65</v>
      </c>
      <c r="F10" s="40">
        <f t="shared" si="3"/>
        <v>1</v>
      </c>
      <c r="G10" s="40" t="str">
        <f t="shared" si="1"/>
        <v>d01s2375</v>
      </c>
      <c r="H10" s="40">
        <f t="shared" si="2"/>
        <v>43.32</v>
      </c>
      <c r="I10" s="40" t="str">
        <f>IF($G10="","",VLOOKUP($G10,设置!B:D,3,FALSE))</f>
        <v>D001套装23-75</v>
      </c>
      <c r="J10" s="40" t="str">
        <f>IF($G10="","",VLOOKUP($G10,设置!B:D,2,FALSE))</f>
        <v>D001USF-taozhuang23-75</v>
      </c>
    </row>
    <row r="11" spans="1:10">
      <c r="A11">
        <v>9</v>
      </c>
      <c r="B11" t="s">
        <v>558</v>
      </c>
      <c r="C11">
        <v>85</v>
      </c>
      <c r="D11">
        <v>55</v>
      </c>
      <c r="E11">
        <v>20.7</v>
      </c>
      <c r="F11" s="40">
        <f t="shared" si="3"/>
        <v>1</v>
      </c>
      <c r="G11" s="40" t="str">
        <f t="shared" si="1"/>
        <v>d01s2385</v>
      </c>
      <c r="H11" s="40">
        <f t="shared" si="2"/>
        <v>45.64</v>
      </c>
      <c r="I11" s="40" t="str">
        <f>IF($G11="","",VLOOKUP($G11,设置!B:D,3,FALSE))</f>
        <v>D001套装23-85</v>
      </c>
      <c r="J11" s="40" t="str">
        <f>IF($G11="","",VLOOKUP($G11,设置!B:D,2,FALSE))</f>
        <v>D001USF-taozhuang23-85</v>
      </c>
    </row>
    <row r="12" spans="1:10">
      <c r="A12">
        <v>10</v>
      </c>
      <c r="B12" t="s">
        <v>558</v>
      </c>
      <c r="C12">
        <v>85</v>
      </c>
      <c r="D12">
        <v>55</v>
      </c>
      <c r="E12">
        <v>20.7</v>
      </c>
      <c r="F12" s="40">
        <f t="shared" si="3"/>
        <v>1</v>
      </c>
      <c r="G12" s="40" t="str">
        <f t="shared" si="1"/>
        <v>d01s2385</v>
      </c>
      <c r="H12" s="40">
        <f t="shared" si="2"/>
        <v>45.64</v>
      </c>
      <c r="I12" s="40" t="str">
        <f>IF($G12="","",VLOOKUP($G12,设置!B:D,3,FALSE))</f>
        <v>D001套装23-85</v>
      </c>
      <c r="J12" s="40" t="str">
        <f>IF($G12="","",VLOOKUP($G12,设置!B:D,2,FALSE))</f>
        <v>D001USF-taozhuang23-85</v>
      </c>
    </row>
    <row r="13" spans="1:10">
      <c r="A13">
        <v>11</v>
      </c>
      <c r="B13" t="s">
        <v>558</v>
      </c>
      <c r="C13">
        <v>70</v>
      </c>
      <c r="D13">
        <v>80</v>
      </c>
      <c r="E13">
        <v>19.7</v>
      </c>
      <c r="F13" s="40">
        <f t="shared" si="3"/>
        <v>1</v>
      </c>
      <c r="G13" s="40" t="str">
        <f t="shared" ref="G13:G65" si="4">IF(AND(B13&lt;&gt;"",C13&lt;&gt;""),B13&amp;C13,"")</f>
        <v>d01s2370</v>
      </c>
      <c r="H13" s="40">
        <f t="shared" ref="H13:H65" si="5">IF(E13="","",ROUND(E13*2.2046,2))</f>
        <v>43.43</v>
      </c>
      <c r="I13" s="40" t="str">
        <f>IF($G13="","",VLOOKUP($G13,设置!B:D,3,FALSE))</f>
        <v>D001套装23-70</v>
      </c>
      <c r="J13" s="40" t="str">
        <f>IF($G13="","",VLOOKUP($G13,设置!B:D,2,FALSE))</f>
        <v>D001USF-taozhuang23-70</v>
      </c>
    </row>
    <row r="14" spans="1:10">
      <c r="A14">
        <v>12</v>
      </c>
      <c r="B14" t="s">
        <v>558</v>
      </c>
      <c r="C14">
        <v>70</v>
      </c>
      <c r="D14">
        <v>80</v>
      </c>
      <c r="E14">
        <v>19.7</v>
      </c>
      <c r="F14" s="40">
        <f t="shared" si="3"/>
        <v>1</v>
      </c>
      <c r="G14" s="40" t="str">
        <f t="shared" si="4"/>
        <v>d01s2370</v>
      </c>
      <c r="H14" s="40">
        <f t="shared" si="5"/>
        <v>43.43</v>
      </c>
      <c r="I14" s="40" t="str">
        <f>IF($G14="","",VLOOKUP($G14,设置!B:D,3,FALSE))</f>
        <v>D001套装23-70</v>
      </c>
      <c r="J14" s="40" t="str">
        <f>IF($G14="","",VLOOKUP($G14,设置!B:D,2,FALSE))</f>
        <v>D001USF-taozhuang23-70</v>
      </c>
    </row>
    <row r="15" spans="1:10">
      <c r="A15">
        <v>13</v>
      </c>
      <c r="B15" t="s">
        <v>558</v>
      </c>
      <c r="C15">
        <v>70</v>
      </c>
      <c r="D15">
        <v>80</v>
      </c>
      <c r="E15">
        <v>19.8</v>
      </c>
      <c r="F15" s="40">
        <f t="shared" si="3"/>
        <v>1</v>
      </c>
      <c r="G15" s="40" t="str">
        <f t="shared" si="4"/>
        <v>d01s2370</v>
      </c>
      <c r="H15" s="40">
        <f t="shared" si="5"/>
        <v>43.65</v>
      </c>
      <c r="I15" s="40" t="str">
        <f>IF($G15="","",VLOOKUP($G15,设置!B:D,3,FALSE))</f>
        <v>D001套装23-70</v>
      </c>
      <c r="J15" s="40" t="str">
        <f>IF($G15="","",VLOOKUP($G15,设置!B:D,2,FALSE))</f>
        <v>D001USF-taozhuang23-70</v>
      </c>
    </row>
    <row r="16" spans="1:10">
      <c r="A16">
        <v>14</v>
      </c>
      <c r="B16" t="s">
        <v>558</v>
      </c>
      <c r="C16">
        <v>70</v>
      </c>
      <c r="D16">
        <v>80</v>
      </c>
      <c r="E16">
        <v>19.8</v>
      </c>
      <c r="F16" s="40">
        <f t="shared" si="3"/>
        <v>1</v>
      </c>
      <c r="G16" s="40" t="str">
        <f t="shared" si="4"/>
        <v>d01s2370</v>
      </c>
      <c r="H16" s="40">
        <f t="shared" si="5"/>
        <v>43.65</v>
      </c>
      <c r="I16" s="40" t="str">
        <f>IF($G16="","",VLOOKUP($G16,设置!B:D,3,FALSE))</f>
        <v>D001套装23-70</v>
      </c>
      <c r="J16" s="40" t="str">
        <f>IF($G16="","",VLOOKUP($G16,设置!B:D,2,FALSE))</f>
        <v>D001USF-taozhuang23-70</v>
      </c>
    </row>
    <row r="17" spans="1:10">
      <c r="A17">
        <v>15</v>
      </c>
      <c r="B17" t="s">
        <v>558</v>
      </c>
      <c r="C17">
        <v>70</v>
      </c>
      <c r="D17">
        <v>80</v>
      </c>
      <c r="E17">
        <v>19.8</v>
      </c>
      <c r="F17" s="40">
        <f t="shared" si="3"/>
        <v>1</v>
      </c>
      <c r="G17" s="40" t="str">
        <f t="shared" si="4"/>
        <v>d01s2370</v>
      </c>
      <c r="H17" s="40">
        <f t="shared" si="5"/>
        <v>43.65</v>
      </c>
      <c r="I17" s="40" t="str">
        <f>IF($G17="","",VLOOKUP($G17,设置!B:D,3,FALSE))</f>
        <v>D001套装23-70</v>
      </c>
      <c r="J17" s="40" t="str">
        <f>IF($G17="","",VLOOKUP($G17,设置!B:D,2,FALSE))</f>
        <v>D001USF-taozhuang23-70</v>
      </c>
    </row>
    <row r="18" spans="1:10">
      <c r="A18">
        <v>16</v>
      </c>
      <c r="B18" t="s">
        <v>558</v>
      </c>
      <c r="C18">
        <v>85</v>
      </c>
      <c r="D18">
        <v>55</v>
      </c>
      <c r="E18">
        <v>20.7</v>
      </c>
      <c r="F18" s="40">
        <f t="shared" si="3"/>
        <v>1</v>
      </c>
      <c r="G18" s="40" t="str">
        <f t="shared" si="4"/>
        <v>d01s2385</v>
      </c>
      <c r="H18" s="40">
        <f t="shared" si="5"/>
        <v>45.64</v>
      </c>
      <c r="I18" s="40" t="str">
        <f>IF($G18="","",VLOOKUP($G18,设置!B:D,3,FALSE))</f>
        <v>D001套装23-85</v>
      </c>
      <c r="J18" s="40" t="str">
        <f>IF($G18="","",VLOOKUP($G18,设置!B:D,2,FALSE))</f>
        <v>D001USF-taozhuang23-85</v>
      </c>
    </row>
    <row r="19" spans="1:10">
      <c r="A19">
        <v>17</v>
      </c>
      <c r="B19" t="s">
        <v>559</v>
      </c>
      <c r="C19">
        <v>70</v>
      </c>
      <c r="D19">
        <v>80</v>
      </c>
      <c r="E19">
        <v>20.7</v>
      </c>
      <c r="F19" s="40">
        <f t="shared" si="3"/>
        <v>1</v>
      </c>
      <c r="G19" s="40" t="str">
        <f t="shared" si="4"/>
        <v>d01s470</v>
      </c>
      <c r="H19" s="40">
        <f t="shared" si="5"/>
        <v>45.64</v>
      </c>
      <c r="I19" s="40" t="str">
        <f>IF($G19="","",VLOOKUP($G19,设置!B:D,3,FALSE))</f>
        <v>D001套装4-70</v>
      </c>
      <c r="J19" s="40" t="str">
        <f>IF($G19="","",VLOOKUP($G19,设置!B:D,2,FALSE))</f>
        <v>D001USF-taozhuang4-70</v>
      </c>
    </row>
    <row r="20" spans="1:10">
      <c r="A20">
        <v>18</v>
      </c>
      <c r="B20" t="s">
        <v>559</v>
      </c>
      <c r="C20">
        <v>70</v>
      </c>
      <c r="D20">
        <v>80</v>
      </c>
      <c r="E20">
        <v>20.7</v>
      </c>
      <c r="F20" s="40">
        <f t="shared" si="3"/>
        <v>1</v>
      </c>
      <c r="G20" s="40" t="str">
        <f t="shared" si="4"/>
        <v>d01s470</v>
      </c>
      <c r="H20" s="40">
        <f t="shared" si="5"/>
        <v>45.64</v>
      </c>
      <c r="I20" s="40" t="str">
        <f>IF($G20="","",VLOOKUP($G20,设置!B:D,3,FALSE))</f>
        <v>D001套装4-70</v>
      </c>
      <c r="J20" s="40" t="str">
        <f>IF($G20="","",VLOOKUP($G20,设置!B:D,2,FALSE))</f>
        <v>D001USF-taozhuang4-70</v>
      </c>
    </row>
    <row r="21" spans="1:10">
      <c r="A21">
        <v>19</v>
      </c>
      <c r="B21" t="s">
        <v>559</v>
      </c>
      <c r="C21">
        <v>70</v>
      </c>
      <c r="D21">
        <v>80</v>
      </c>
      <c r="E21">
        <v>20.7</v>
      </c>
      <c r="F21" s="40">
        <f t="shared" si="3"/>
        <v>1</v>
      </c>
      <c r="G21" s="40" t="str">
        <f t="shared" si="4"/>
        <v>d01s470</v>
      </c>
      <c r="H21" s="40">
        <f t="shared" si="5"/>
        <v>45.64</v>
      </c>
      <c r="I21" s="40" t="str">
        <f>IF($G21="","",VLOOKUP($G21,设置!B:D,3,FALSE))</f>
        <v>D001套装4-70</v>
      </c>
      <c r="J21" s="40" t="str">
        <f>IF($G21="","",VLOOKUP($G21,设置!B:D,2,FALSE))</f>
        <v>D001USF-taozhuang4-70</v>
      </c>
    </row>
    <row r="22" spans="1:10">
      <c r="A22">
        <v>20</v>
      </c>
      <c r="B22" t="s">
        <v>559</v>
      </c>
      <c r="C22">
        <v>80</v>
      </c>
      <c r="D22">
        <v>64</v>
      </c>
      <c r="E22">
        <v>21.7</v>
      </c>
      <c r="F22" s="40">
        <f t="shared" si="3"/>
        <v>1</v>
      </c>
      <c r="G22" s="40" t="str">
        <f t="shared" si="4"/>
        <v>d01s480</v>
      </c>
      <c r="H22" s="40">
        <f t="shared" si="5"/>
        <v>47.84</v>
      </c>
      <c r="I22" s="40" t="str">
        <f>IF($G22="","",VLOOKUP($G22,设置!B:D,3,FALSE))</f>
        <v>D001套装4-80</v>
      </c>
      <c r="J22" s="40" t="str">
        <f>IF($G22="","",VLOOKUP($G22,设置!B:D,2,FALSE))</f>
        <v>D001USF-taozhuang4-80</v>
      </c>
    </row>
    <row r="23" spans="1:10">
      <c r="A23">
        <v>21</v>
      </c>
      <c r="B23" t="s">
        <v>559</v>
      </c>
      <c r="C23">
        <v>85</v>
      </c>
      <c r="D23">
        <v>52</v>
      </c>
      <c r="E23">
        <v>19.3</v>
      </c>
      <c r="F23" s="40">
        <f t="shared" si="3"/>
        <v>1</v>
      </c>
      <c r="G23" s="40" t="str">
        <f t="shared" si="4"/>
        <v>d01s485</v>
      </c>
      <c r="H23" s="40">
        <f t="shared" si="5"/>
        <v>42.55</v>
      </c>
      <c r="I23" s="40" t="str">
        <f>IF($G23="","",VLOOKUP($G23,设置!B:D,3,FALSE))</f>
        <v>D001套装4-85</v>
      </c>
      <c r="J23" s="40" t="str">
        <f>IF($G23="","",VLOOKUP($G23,设置!B:D,2,FALSE))</f>
        <v>D001USF-taozhuang4-85</v>
      </c>
    </row>
    <row r="24" spans="1:10">
      <c r="A24">
        <v>22</v>
      </c>
      <c r="B24" t="s">
        <v>559</v>
      </c>
      <c r="C24">
        <v>85</v>
      </c>
      <c r="D24">
        <v>52</v>
      </c>
      <c r="E24">
        <v>19.3</v>
      </c>
      <c r="F24" s="40">
        <f t="shared" si="3"/>
        <v>1</v>
      </c>
      <c r="G24" s="40" t="str">
        <f t="shared" si="4"/>
        <v>d01s485</v>
      </c>
      <c r="H24" s="40">
        <f t="shared" si="5"/>
        <v>42.55</v>
      </c>
      <c r="I24" s="40" t="str">
        <f>IF($G24="","",VLOOKUP($G24,设置!B:D,3,FALSE))</f>
        <v>D001套装4-85</v>
      </c>
      <c r="J24" s="40" t="str">
        <f>IF($G24="","",VLOOKUP($G24,设置!B:D,2,FALSE))</f>
        <v>D001USF-taozhuang4-85</v>
      </c>
    </row>
    <row r="25" spans="1:10">
      <c r="A25">
        <v>23</v>
      </c>
      <c r="B25" t="s">
        <v>559</v>
      </c>
      <c r="C25">
        <v>80</v>
      </c>
      <c r="D25">
        <v>64</v>
      </c>
      <c r="E25">
        <v>21.8</v>
      </c>
      <c r="F25" s="40">
        <f t="shared" si="3"/>
        <v>1</v>
      </c>
      <c r="G25" s="40" t="str">
        <f t="shared" si="4"/>
        <v>d01s480</v>
      </c>
      <c r="H25" s="40">
        <f t="shared" si="5"/>
        <v>48.06</v>
      </c>
      <c r="I25" s="40" t="str">
        <f>IF($G25="","",VLOOKUP($G25,设置!B:D,3,FALSE))</f>
        <v>D001套装4-80</v>
      </c>
      <c r="J25" s="40" t="str">
        <f>IF($G25="","",VLOOKUP($G25,设置!B:D,2,FALSE))</f>
        <v>D001USF-taozhuang4-80</v>
      </c>
    </row>
    <row r="26" spans="1:10">
      <c r="A26">
        <v>24</v>
      </c>
      <c r="B26" t="s">
        <v>559</v>
      </c>
      <c r="C26">
        <v>80</v>
      </c>
      <c r="D26">
        <v>64</v>
      </c>
      <c r="E26">
        <v>21.8</v>
      </c>
      <c r="F26" s="40">
        <f t="shared" si="3"/>
        <v>1</v>
      </c>
      <c r="G26" s="40" t="str">
        <f t="shared" si="4"/>
        <v>d01s480</v>
      </c>
      <c r="H26" s="40">
        <f t="shared" si="5"/>
        <v>48.06</v>
      </c>
      <c r="I26" s="40" t="str">
        <f>IF($G26="","",VLOOKUP($G26,设置!B:D,3,FALSE))</f>
        <v>D001套装4-80</v>
      </c>
      <c r="J26" s="40" t="str">
        <f>IF($G26="","",VLOOKUP($G26,设置!B:D,2,FALSE))</f>
        <v>D001USF-taozhuang4-80</v>
      </c>
    </row>
    <row r="27" spans="1:10">
      <c r="A27">
        <v>25</v>
      </c>
      <c r="B27" t="s">
        <v>559</v>
      </c>
      <c r="C27">
        <v>65</v>
      </c>
      <c r="D27">
        <v>90</v>
      </c>
      <c r="E27">
        <v>20.8</v>
      </c>
      <c r="F27" s="40">
        <f t="shared" si="3"/>
        <v>1</v>
      </c>
      <c r="G27" s="40" t="str">
        <f t="shared" si="4"/>
        <v>d01s465</v>
      </c>
      <c r="H27" s="40">
        <f t="shared" si="5"/>
        <v>45.86</v>
      </c>
      <c r="I27" s="40" t="str">
        <f>IF($G27="","",VLOOKUP($G27,设置!B:D,3,FALSE))</f>
        <v>D001套装4-65</v>
      </c>
      <c r="J27" s="40" t="str">
        <f>IF($G27="","",VLOOKUP($G27,设置!B:D,2,FALSE))</f>
        <v>D001USF-taozhuang4-65</v>
      </c>
    </row>
    <row r="28" spans="1:10">
      <c r="A28">
        <v>26</v>
      </c>
      <c r="B28" t="s">
        <v>559</v>
      </c>
      <c r="C28">
        <v>65</v>
      </c>
      <c r="D28">
        <v>90</v>
      </c>
      <c r="E28">
        <v>20.8</v>
      </c>
      <c r="F28" s="40">
        <f t="shared" si="3"/>
        <v>1</v>
      </c>
      <c r="G28" s="40" t="str">
        <f t="shared" si="4"/>
        <v>d01s465</v>
      </c>
      <c r="H28" s="40">
        <f t="shared" si="5"/>
        <v>45.86</v>
      </c>
      <c r="I28" s="40" t="str">
        <f>IF($G28="","",VLOOKUP($G28,设置!B:D,3,FALSE))</f>
        <v>D001套装4-65</v>
      </c>
      <c r="J28" s="40" t="str">
        <f>IF($G28="","",VLOOKUP($G28,设置!B:D,2,FALSE))</f>
        <v>D001USF-taozhuang4-65</v>
      </c>
    </row>
    <row r="29" spans="1:10">
      <c r="A29">
        <v>27</v>
      </c>
      <c r="B29" t="s">
        <v>559</v>
      </c>
      <c r="C29">
        <v>75</v>
      </c>
      <c r="D29">
        <v>70</v>
      </c>
      <c r="E29">
        <v>20.5</v>
      </c>
      <c r="F29" s="40">
        <f t="shared" si="3"/>
        <v>1</v>
      </c>
      <c r="G29" s="40" t="str">
        <f t="shared" si="4"/>
        <v>d01s475</v>
      </c>
      <c r="H29" s="40">
        <f t="shared" si="5"/>
        <v>45.19</v>
      </c>
      <c r="I29" s="40" t="str">
        <f>IF($G29="","",VLOOKUP($G29,设置!B:D,3,FALSE))</f>
        <v>D001套装4-75</v>
      </c>
      <c r="J29" s="40" t="str">
        <f>IF($G29="","",VLOOKUP($G29,设置!B:D,2,FALSE))</f>
        <v>D001USF-taozhuang4-75</v>
      </c>
    </row>
    <row r="30" spans="1:10">
      <c r="A30">
        <v>28</v>
      </c>
      <c r="B30" t="s">
        <v>559</v>
      </c>
      <c r="C30">
        <v>75</v>
      </c>
      <c r="D30">
        <v>70</v>
      </c>
      <c r="E30">
        <v>20.5</v>
      </c>
      <c r="F30" s="40">
        <f t="shared" si="3"/>
        <v>1</v>
      </c>
      <c r="G30" s="40" t="str">
        <f t="shared" si="4"/>
        <v>d01s475</v>
      </c>
      <c r="H30" s="40">
        <f t="shared" si="5"/>
        <v>45.19</v>
      </c>
      <c r="I30" s="40" t="str">
        <f>IF($G30="","",VLOOKUP($G30,设置!B:D,3,FALSE))</f>
        <v>D001套装4-75</v>
      </c>
      <c r="J30" s="40" t="str">
        <f>IF($G30="","",VLOOKUP($G30,设置!B:D,2,FALSE))</f>
        <v>D001USF-taozhuang4-75</v>
      </c>
    </row>
    <row r="31" spans="1:10">
      <c r="A31">
        <v>29</v>
      </c>
      <c r="B31" t="s">
        <v>559</v>
      </c>
      <c r="C31">
        <v>75</v>
      </c>
      <c r="D31">
        <v>70</v>
      </c>
      <c r="E31">
        <v>20.5</v>
      </c>
      <c r="F31" s="40">
        <f t="shared" si="3"/>
        <v>1</v>
      </c>
      <c r="G31" s="40" t="str">
        <f t="shared" si="4"/>
        <v>d01s475</v>
      </c>
      <c r="H31" s="40">
        <f t="shared" si="5"/>
        <v>45.19</v>
      </c>
      <c r="I31" s="40" t="str">
        <f>IF($G31="","",VLOOKUP($G31,设置!B:D,3,FALSE))</f>
        <v>D001套装4-75</v>
      </c>
      <c r="J31" s="40" t="str">
        <f>IF($G31="","",VLOOKUP($G31,设置!B:D,2,FALSE))</f>
        <v>D001USF-taozhuang4-75</v>
      </c>
    </row>
    <row r="32" spans="1:10">
      <c r="A32">
        <v>30</v>
      </c>
      <c r="B32" t="s">
        <v>559</v>
      </c>
      <c r="C32">
        <v>75</v>
      </c>
      <c r="D32">
        <v>72</v>
      </c>
      <c r="E32">
        <v>21.2</v>
      </c>
      <c r="F32" s="40">
        <f t="shared" si="3"/>
        <v>1</v>
      </c>
      <c r="G32" s="40" t="str">
        <f t="shared" si="4"/>
        <v>d01s475</v>
      </c>
      <c r="H32" s="40">
        <f t="shared" si="5"/>
        <v>46.74</v>
      </c>
      <c r="I32" s="40" t="str">
        <f>IF($G32="","",VLOOKUP($G32,设置!B:D,3,FALSE))</f>
        <v>D001套装4-75</v>
      </c>
      <c r="J32" s="40" t="str">
        <f>IF($G32="","",VLOOKUP($G32,设置!B:D,2,FALSE))</f>
        <v>D001USF-taozhuang4-75</v>
      </c>
    </row>
    <row r="33" spans="1:10">
      <c r="A33">
        <v>31</v>
      </c>
      <c r="B33" t="s">
        <v>558</v>
      </c>
      <c r="C33">
        <v>80</v>
      </c>
      <c r="D33">
        <v>40</v>
      </c>
      <c r="E33">
        <v>21.8</v>
      </c>
      <c r="F33" s="40">
        <f t="shared" si="3"/>
        <v>1</v>
      </c>
      <c r="G33" s="40" t="str">
        <f t="shared" si="4"/>
        <v>d01s2380</v>
      </c>
      <c r="H33" s="40">
        <f t="shared" si="5"/>
        <v>48.06</v>
      </c>
      <c r="I33" s="40" t="str">
        <f>IF($G33="","",VLOOKUP($G33,设置!B:D,3,FALSE))</f>
        <v>D001套装23-80</v>
      </c>
      <c r="J33" s="40" t="str">
        <f>IF($G33="","",VLOOKUP($G33,设置!B:D,2,FALSE))</f>
        <v>D001USF-taozhuang23-80</v>
      </c>
    </row>
    <row r="34" spans="1:10">
      <c r="A34">
        <v>31</v>
      </c>
      <c r="B34" t="s">
        <v>559</v>
      </c>
      <c r="C34">
        <v>75</v>
      </c>
      <c r="D34">
        <v>28</v>
      </c>
      <c r="F34" s="40">
        <f t="shared" ref="F34:F65" si="6">IF(A34="","",1)</f>
        <v>1</v>
      </c>
      <c r="G34" s="40" t="str">
        <f t="shared" si="4"/>
        <v>d01s475</v>
      </c>
      <c r="H34" s="40" t="str">
        <f t="shared" si="5"/>
        <v/>
      </c>
      <c r="I34" s="40" t="str">
        <f>IF($G34="","",VLOOKUP($G34,设置!B:D,3,FALSE))</f>
        <v>D001套装4-75</v>
      </c>
      <c r="J34" s="40" t="str">
        <f>IF($G34="","",VLOOKUP($G34,设置!B:D,2,FALSE))</f>
        <v>D001USF-taozhuang4-75</v>
      </c>
    </row>
    <row r="35" spans="1:10">
      <c r="A35">
        <v>32</v>
      </c>
      <c r="B35" t="s">
        <v>556</v>
      </c>
      <c r="C35">
        <v>70</v>
      </c>
      <c r="D35">
        <v>80</v>
      </c>
      <c r="E35">
        <v>20.9</v>
      </c>
      <c r="F35" s="40">
        <f t="shared" si="6"/>
        <v>1</v>
      </c>
      <c r="G35" s="40" t="str">
        <f t="shared" si="4"/>
        <v>d01s970</v>
      </c>
      <c r="H35" s="40">
        <f t="shared" si="5"/>
        <v>46.08</v>
      </c>
      <c r="I35" s="40" t="str">
        <f>IF($G35="","",VLOOKUP($G35,设置!B:D,3,FALSE))</f>
        <v>D001套装9-70</v>
      </c>
      <c r="J35" s="40" t="str">
        <f>IF($G35="","",VLOOKUP($G35,设置!B:D,2,FALSE))</f>
        <v>D001USF-taozhuang9-70</v>
      </c>
    </row>
    <row r="36" spans="1:10">
      <c r="A36">
        <v>33</v>
      </c>
      <c r="B36" t="s">
        <v>556</v>
      </c>
      <c r="C36">
        <v>70</v>
      </c>
      <c r="D36">
        <v>80</v>
      </c>
      <c r="E36">
        <v>20.9</v>
      </c>
      <c r="F36" s="40">
        <f t="shared" si="6"/>
        <v>1</v>
      </c>
      <c r="G36" s="40" t="str">
        <f t="shared" si="4"/>
        <v>d01s970</v>
      </c>
      <c r="H36" s="40">
        <f t="shared" si="5"/>
        <v>46.08</v>
      </c>
      <c r="I36" s="40" t="str">
        <f>IF($G36="","",VLOOKUP($G36,设置!B:D,3,FALSE))</f>
        <v>D001套装9-70</v>
      </c>
      <c r="J36" s="40" t="str">
        <f>IF($G36="","",VLOOKUP($G36,设置!B:D,2,FALSE))</f>
        <v>D001USF-taozhuang9-70</v>
      </c>
    </row>
    <row r="37" spans="1:10">
      <c r="A37">
        <v>34</v>
      </c>
      <c r="B37" t="s">
        <v>556</v>
      </c>
      <c r="C37">
        <v>70</v>
      </c>
      <c r="D37">
        <v>80</v>
      </c>
      <c r="E37">
        <v>20.9</v>
      </c>
      <c r="F37" s="40">
        <f t="shared" si="6"/>
        <v>1</v>
      </c>
      <c r="G37" s="40" t="str">
        <f t="shared" si="4"/>
        <v>d01s970</v>
      </c>
      <c r="H37" s="40">
        <f t="shared" si="5"/>
        <v>46.08</v>
      </c>
      <c r="I37" s="40" t="str">
        <f>IF($G37="","",VLOOKUP($G37,设置!B:D,3,FALSE))</f>
        <v>D001套装9-70</v>
      </c>
      <c r="J37" s="40" t="str">
        <f>IF($G37="","",VLOOKUP($G37,设置!B:D,2,FALSE))</f>
        <v>D001USF-taozhuang9-70</v>
      </c>
    </row>
    <row r="38" spans="1:10">
      <c r="A38">
        <v>35</v>
      </c>
      <c r="B38" t="s">
        <v>556</v>
      </c>
      <c r="C38">
        <v>70</v>
      </c>
      <c r="D38">
        <v>80</v>
      </c>
      <c r="E38">
        <v>20.9</v>
      </c>
      <c r="F38" s="40">
        <f t="shared" si="6"/>
        <v>1</v>
      </c>
      <c r="G38" s="40" t="str">
        <f t="shared" si="4"/>
        <v>d01s970</v>
      </c>
      <c r="H38" s="40">
        <f t="shared" si="5"/>
        <v>46.08</v>
      </c>
      <c r="I38" s="40" t="str">
        <f>IF($G38="","",VLOOKUP($G38,设置!B:D,3,FALSE))</f>
        <v>D001套装9-70</v>
      </c>
      <c r="J38" s="40" t="str">
        <f>IF($G38="","",VLOOKUP($G38,设置!B:D,2,FALSE))</f>
        <v>D001USF-taozhuang9-70</v>
      </c>
    </row>
    <row r="39" spans="1:10">
      <c r="A39">
        <v>36</v>
      </c>
      <c r="B39" t="s">
        <v>556</v>
      </c>
      <c r="C39">
        <v>70</v>
      </c>
      <c r="D39">
        <v>80</v>
      </c>
      <c r="E39">
        <v>20.9</v>
      </c>
      <c r="F39" s="40">
        <f t="shared" si="6"/>
        <v>1</v>
      </c>
      <c r="G39" s="40" t="str">
        <f t="shared" si="4"/>
        <v>d01s970</v>
      </c>
      <c r="H39" s="40">
        <f t="shared" si="5"/>
        <v>46.08</v>
      </c>
      <c r="I39" s="40" t="str">
        <f>IF($G39="","",VLOOKUP($G39,设置!B:D,3,FALSE))</f>
        <v>D001套装9-70</v>
      </c>
      <c r="J39" s="40" t="str">
        <f>IF($G39="","",VLOOKUP($G39,设置!B:D,2,FALSE))</f>
        <v>D001USF-taozhuang9-70</v>
      </c>
    </row>
    <row r="40" spans="1:10">
      <c r="A40">
        <v>37</v>
      </c>
      <c r="B40" t="s">
        <v>556</v>
      </c>
      <c r="C40">
        <v>70</v>
      </c>
      <c r="D40">
        <v>80</v>
      </c>
      <c r="E40">
        <v>20.9</v>
      </c>
      <c r="F40" s="40">
        <f t="shared" si="6"/>
        <v>1</v>
      </c>
      <c r="G40" s="40" t="str">
        <f t="shared" si="4"/>
        <v>d01s970</v>
      </c>
      <c r="H40" s="40">
        <f t="shared" si="5"/>
        <v>46.08</v>
      </c>
      <c r="I40" s="40" t="str">
        <f>IF($G40="","",VLOOKUP($G40,设置!B:D,3,FALSE))</f>
        <v>D001套装9-70</v>
      </c>
      <c r="J40" s="40" t="str">
        <f>IF($G40="","",VLOOKUP($G40,设置!B:D,2,FALSE))</f>
        <v>D001USF-taozhuang9-70</v>
      </c>
    </row>
    <row r="41" spans="1:10">
      <c r="A41">
        <v>38</v>
      </c>
      <c r="B41" t="s">
        <v>556</v>
      </c>
      <c r="C41">
        <v>70</v>
      </c>
      <c r="D41">
        <v>80</v>
      </c>
      <c r="E41">
        <v>20.9</v>
      </c>
      <c r="F41" s="40">
        <f t="shared" si="6"/>
        <v>1</v>
      </c>
      <c r="G41" s="40" t="str">
        <f t="shared" si="4"/>
        <v>d01s970</v>
      </c>
      <c r="H41" s="40">
        <f t="shared" si="5"/>
        <v>46.08</v>
      </c>
      <c r="I41" s="40" t="str">
        <f>IF($G41="","",VLOOKUP($G41,设置!B:D,3,FALSE))</f>
        <v>D001套装9-70</v>
      </c>
      <c r="J41" s="40" t="str">
        <f>IF($G41="","",VLOOKUP($G41,设置!B:D,2,FALSE))</f>
        <v>D001USF-taozhuang9-70</v>
      </c>
    </row>
    <row r="42" spans="1:10">
      <c r="A42">
        <v>39</v>
      </c>
      <c r="B42" t="s">
        <v>556</v>
      </c>
      <c r="C42">
        <v>70</v>
      </c>
      <c r="D42">
        <v>80</v>
      </c>
      <c r="E42">
        <v>20.9</v>
      </c>
      <c r="F42" s="40">
        <f t="shared" si="6"/>
        <v>1</v>
      </c>
      <c r="G42" s="40" t="str">
        <f t="shared" si="4"/>
        <v>d01s970</v>
      </c>
      <c r="H42" s="40">
        <f t="shared" si="5"/>
        <v>46.08</v>
      </c>
      <c r="I42" s="40" t="str">
        <f>IF($G42="","",VLOOKUP($G42,设置!B:D,3,FALSE))</f>
        <v>D001套装9-70</v>
      </c>
      <c r="J42" s="40" t="str">
        <f>IF($G42="","",VLOOKUP($G42,设置!B:D,2,FALSE))</f>
        <v>D001USF-taozhuang9-70</v>
      </c>
    </row>
    <row r="43" spans="1:10">
      <c r="A43">
        <v>40</v>
      </c>
      <c r="B43" t="s">
        <v>556</v>
      </c>
      <c r="C43">
        <v>65</v>
      </c>
      <c r="D43">
        <v>90</v>
      </c>
      <c r="E43">
        <v>19.9</v>
      </c>
      <c r="F43" s="40">
        <f t="shared" si="6"/>
        <v>1</v>
      </c>
      <c r="G43" s="40" t="str">
        <f t="shared" si="4"/>
        <v>d01s965</v>
      </c>
      <c r="H43" s="40">
        <f t="shared" si="5"/>
        <v>43.87</v>
      </c>
      <c r="I43" s="40" t="str">
        <f>IF($G43="","",VLOOKUP($G43,设置!B:D,3,FALSE))</f>
        <v>D001套装9-65</v>
      </c>
      <c r="J43" s="40" t="str">
        <f>IF($G43="","",VLOOKUP($G43,设置!B:D,2,FALSE))</f>
        <v>D001USF-taozhuang9-65</v>
      </c>
    </row>
    <row r="44" ht="14.25" spans="1:10">
      <c r="A44" s="45">
        <v>41</v>
      </c>
      <c r="B44" t="s">
        <v>556</v>
      </c>
      <c r="C44">
        <v>65</v>
      </c>
      <c r="D44">
        <v>90</v>
      </c>
      <c r="E44">
        <v>19.9</v>
      </c>
      <c r="F44" s="40">
        <f t="shared" si="6"/>
        <v>1</v>
      </c>
      <c r="G44" s="40" t="str">
        <f t="shared" si="4"/>
        <v>d01s965</v>
      </c>
      <c r="H44" s="40">
        <f t="shared" si="5"/>
        <v>43.87</v>
      </c>
      <c r="I44" s="40" t="str">
        <f>IF($G44="","",VLOOKUP($G44,设置!B:D,3,FALSE))</f>
        <v>D001套装9-65</v>
      </c>
      <c r="J44" s="40" t="str">
        <f>IF($G44="","",VLOOKUP($G44,设置!B:D,2,FALSE))</f>
        <v>D001USF-taozhuang9-65</v>
      </c>
    </row>
    <row r="45" ht="14.25" spans="1:10">
      <c r="A45" s="45">
        <v>42</v>
      </c>
      <c r="B45" t="s">
        <v>556</v>
      </c>
      <c r="C45">
        <v>65</v>
      </c>
      <c r="D45">
        <v>59</v>
      </c>
      <c r="E45">
        <v>13.1</v>
      </c>
      <c r="F45" s="40">
        <f t="shared" si="6"/>
        <v>1</v>
      </c>
      <c r="G45" s="40" t="str">
        <f t="shared" si="4"/>
        <v>d01s965</v>
      </c>
      <c r="H45" s="40">
        <f t="shared" si="5"/>
        <v>28.88</v>
      </c>
      <c r="I45" s="40" t="str">
        <f>IF($G45="","",VLOOKUP($G45,设置!B:D,3,FALSE))</f>
        <v>D001套装9-65</v>
      </c>
      <c r="J45" s="40" t="str">
        <f>IF($G45="","",VLOOKUP($G45,设置!B:D,2,FALSE))</f>
        <v>D001USF-taozhuang9-65</v>
      </c>
    </row>
    <row r="46" spans="1:10">
      <c r="A46">
        <v>43</v>
      </c>
      <c r="B46" t="s">
        <v>556</v>
      </c>
      <c r="C46">
        <v>75</v>
      </c>
      <c r="D46">
        <v>70</v>
      </c>
      <c r="E46">
        <v>20.7</v>
      </c>
      <c r="F46" s="40">
        <f t="shared" si="6"/>
        <v>1</v>
      </c>
      <c r="G46" s="40" t="str">
        <f t="shared" si="4"/>
        <v>d01s975</v>
      </c>
      <c r="H46" s="40">
        <f t="shared" si="5"/>
        <v>45.64</v>
      </c>
      <c r="I46" s="40" t="str">
        <f>IF($G46="","",VLOOKUP($G46,设置!B:D,3,FALSE))</f>
        <v>D001套装9-75</v>
      </c>
      <c r="J46" s="40" t="str">
        <f>IF($G46="","",VLOOKUP($G46,设置!B:D,2,FALSE))</f>
        <v>D001USF-taozhuang9-75</v>
      </c>
    </row>
    <row r="47" spans="1:10">
      <c r="A47">
        <v>44</v>
      </c>
      <c r="B47" t="s">
        <v>556</v>
      </c>
      <c r="C47">
        <v>75</v>
      </c>
      <c r="D47">
        <v>70</v>
      </c>
      <c r="E47">
        <v>20.7</v>
      </c>
      <c r="F47" s="40">
        <f t="shared" si="6"/>
        <v>1</v>
      </c>
      <c r="G47" s="40" t="str">
        <f t="shared" si="4"/>
        <v>d01s975</v>
      </c>
      <c r="H47" s="40">
        <f t="shared" si="5"/>
        <v>45.64</v>
      </c>
      <c r="I47" s="40" t="str">
        <f>IF($G47="","",VLOOKUP($G47,设置!B:D,3,FALSE))</f>
        <v>D001套装9-75</v>
      </c>
      <c r="J47" s="40" t="str">
        <f>IF($G47="","",VLOOKUP($G47,设置!B:D,2,FALSE))</f>
        <v>D001USF-taozhuang9-75</v>
      </c>
    </row>
    <row r="48" spans="1:10">
      <c r="A48">
        <v>45</v>
      </c>
      <c r="B48" t="s">
        <v>556</v>
      </c>
      <c r="C48">
        <v>75</v>
      </c>
      <c r="D48">
        <v>70</v>
      </c>
      <c r="E48">
        <v>20.7</v>
      </c>
      <c r="F48" s="40">
        <f t="shared" si="6"/>
        <v>1</v>
      </c>
      <c r="G48" s="40" t="str">
        <f t="shared" si="4"/>
        <v>d01s975</v>
      </c>
      <c r="H48" s="40">
        <f t="shared" si="5"/>
        <v>45.64</v>
      </c>
      <c r="I48" s="40" t="str">
        <f>IF($G48="","",VLOOKUP($G48,设置!B:D,3,FALSE))</f>
        <v>D001套装9-75</v>
      </c>
      <c r="J48" s="40" t="str">
        <f>IF($G48="","",VLOOKUP($G48,设置!B:D,2,FALSE))</f>
        <v>D001USF-taozhuang9-75</v>
      </c>
    </row>
    <row r="49" spans="1:10">
      <c r="A49">
        <v>46</v>
      </c>
      <c r="B49" t="s">
        <v>556</v>
      </c>
      <c r="C49">
        <v>75</v>
      </c>
      <c r="D49">
        <v>70</v>
      </c>
      <c r="E49">
        <v>20.7</v>
      </c>
      <c r="F49" s="40">
        <f t="shared" si="6"/>
        <v>1</v>
      </c>
      <c r="G49" s="40" t="str">
        <f t="shared" si="4"/>
        <v>d01s975</v>
      </c>
      <c r="H49" s="40">
        <f t="shared" si="5"/>
        <v>45.64</v>
      </c>
      <c r="I49" s="40" t="str">
        <f>IF($G49="","",VLOOKUP($G49,设置!B:D,3,FALSE))</f>
        <v>D001套装9-75</v>
      </c>
      <c r="J49" s="40" t="str">
        <f>IF($G49="","",VLOOKUP($G49,设置!B:D,2,FALSE))</f>
        <v>D001USF-taozhuang9-75</v>
      </c>
    </row>
    <row r="50" spans="1:10">
      <c r="A50">
        <v>47</v>
      </c>
      <c r="B50" t="s">
        <v>556</v>
      </c>
      <c r="C50">
        <v>75</v>
      </c>
      <c r="D50">
        <v>69</v>
      </c>
      <c r="E50">
        <v>20.55</v>
      </c>
      <c r="F50" s="40">
        <f t="shared" si="6"/>
        <v>1</v>
      </c>
      <c r="G50" s="40" t="str">
        <f t="shared" si="4"/>
        <v>d01s975</v>
      </c>
      <c r="H50" s="40">
        <f t="shared" si="5"/>
        <v>45.3</v>
      </c>
      <c r="I50" s="40" t="str">
        <f>IF($G50="","",VLOOKUP($G50,设置!B:D,3,FALSE))</f>
        <v>D001套装9-75</v>
      </c>
      <c r="J50" s="40" t="str">
        <f>IF($G50="","",VLOOKUP($G50,设置!B:D,2,FALSE))</f>
        <v>D001USF-taozhuang9-75</v>
      </c>
    </row>
    <row r="51" spans="1:10">
      <c r="A51">
        <v>48</v>
      </c>
      <c r="B51" t="s">
        <v>556</v>
      </c>
      <c r="C51">
        <v>75</v>
      </c>
      <c r="D51">
        <v>70</v>
      </c>
      <c r="E51">
        <v>20.8</v>
      </c>
      <c r="F51" s="40">
        <f t="shared" si="6"/>
        <v>1</v>
      </c>
      <c r="G51" s="40" t="str">
        <f t="shared" si="4"/>
        <v>d01s975</v>
      </c>
      <c r="H51" s="40">
        <f t="shared" si="5"/>
        <v>45.86</v>
      </c>
      <c r="I51" s="40" t="str">
        <f>IF($G51="","",VLOOKUP($G51,设置!B:D,3,FALSE))</f>
        <v>D001套装9-75</v>
      </c>
      <c r="J51" s="40" t="str">
        <f>IF($G51="","",VLOOKUP($G51,设置!B:D,2,FALSE))</f>
        <v>D001USF-taozhuang9-75</v>
      </c>
    </row>
    <row r="52" spans="1:10">
      <c r="A52">
        <v>49</v>
      </c>
      <c r="B52" t="s">
        <v>556</v>
      </c>
      <c r="C52">
        <v>75</v>
      </c>
      <c r="D52">
        <v>70</v>
      </c>
      <c r="E52">
        <v>20.8</v>
      </c>
      <c r="F52" s="40">
        <f t="shared" si="6"/>
        <v>1</v>
      </c>
      <c r="G52" s="40" t="str">
        <f t="shared" si="4"/>
        <v>d01s975</v>
      </c>
      <c r="H52" s="40">
        <f t="shared" si="5"/>
        <v>45.86</v>
      </c>
      <c r="I52" s="40" t="str">
        <f>IF($G52="","",VLOOKUP($G52,设置!B:D,3,FALSE))</f>
        <v>D001套装9-75</v>
      </c>
      <c r="J52" s="40" t="str">
        <f>IF($G52="","",VLOOKUP($G52,设置!B:D,2,FALSE))</f>
        <v>D001USF-taozhuang9-75</v>
      </c>
    </row>
    <row r="53" spans="1:10">
      <c r="A53">
        <v>50</v>
      </c>
      <c r="B53" t="s">
        <v>556</v>
      </c>
      <c r="C53">
        <v>80</v>
      </c>
      <c r="D53">
        <v>60</v>
      </c>
      <c r="E53">
        <v>20.6</v>
      </c>
      <c r="F53" s="40">
        <f t="shared" si="6"/>
        <v>1</v>
      </c>
      <c r="G53" s="40" t="str">
        <f t="shared" si="4"/>
        <v>d01s980</v>
      </c>
      <c r="H53" s="40">
        <f t="shared" si="5"/>
        <v>45.41</v>
      </c>
      <c r="I53" s="40" t="str">
        <f>IF($G53="","",VLOOKUP($G53,设置!B:D,3,FALSE))</f>
        <v>D001套装9-80</v>
      </c>
      <c r="J53" s="40" t="str">
        <f>IF($G53="","",VLOOKUP($G53,设置!B:D,2,FALSE))</f>
        <v>D001USF-taozhuang9-80</v>
      </c>
    </row>
    <row r="54" spans="1:10">
      <c r="A54">
        <v>51</v>
      </c>
      <c r="B54" t="s">
        <v>556</v>
      </c>
      <c r="C54">
        <v>80</v>
      </c>
      <c r="D54">
        <v>59</v>
      </c>
      <c r="E54">
        <v>20.2</v>
      </c>
      <c r="F54" s="40">
        <f t="shared" si="6"/>
        <v>1</v>
      </c>
      <c r="G54" s="40" t="str">
        <f t="shared" si="4"/>
        <v>d01s980</v>
      </c>
      <c r="H54" s="40">
        <f t="shared" si="5"/>
        <v>44.53</v>
      </c>
      <c r="I54" s="40" t="str">
        <f>IF($G54="","",VLOOKUP($G54,设置!B:D,3,FALSE))</f>
        <v>D001套装9-80</v>
      </c>
      <c r="J54" s="40" t="str">
        <f>IF($G54="","",VLOOKUP($G54,设置!B:D,2,FALSE))</f>
        <v>D001USF-taozhuang9-80</v>
      </c>
    </row>
    <row r="55" spans="1:10">
      <c r="A55">
        <v>52</v>
      </c>
      <c r="B55" t="s">
        <v>556</v>
      </c>
      <c r="C55">
        <v>80</v>
      </c>
      <c r="D55">
        <v>59</v>
      </c>
      <c r="E55">
        <v>20.2</v>
      </c>
      <c r="F55" s="40">
        <f t="shared" si="6"/>
        <v>1</v>
      </c>
      <c r="G55" s="40" t="str">
        <f t="shared" si="4"/>
        <v>d01s980</v>
      </c>
      <c r="H55" s="40">
        <f t="shared" si="5"/>
        <v>44.53</v>
      </c>
      <c r="I55" s="40" t="str">
        <f>IF($G55="","",VLOOKUP($G55,设置!B:D,3,FALSE))</f>
        <v>D001套装9-80</v>
      </c>
      <c r="J55" s="40" t="str">
        <f>IF($G55="","",VLOOKUP($G55,设置!B:D,2,FALSE))</f>
        <v>D001USF-taozhuang9-80</v>
      </c>
    </row>
    <row r="56" spans="1:10">
      <c r="A56">
        <v>53</v>
      </c>
      <c r="B56" t="s">
        <v>556</v>
      </c>
      <c r="C56">
        <v>80</v>
      </c>
      <c r="D56">
        <v>60</v>
      </c>
      <c r="E56">
        <v>20.55</v>
      </c>
      <c r="F56" s="40">
        <f t="shared" si="6"/>
        <v>1</v>
      </c>
      <c r="G56" s="40" t="str">
        <f t="shared" si="4"/>
        <v>d01s980</v>
      </c>
      <c r="H56" s="40">
        <f t="shared" si="5"/>
        <v>45.3</v>
      </c>
      <c r="I56" s="40" t="str">
        <f>IF($G56="","",VLOOKUP($G56,设置!B:D,3,FALSE))</f>
        <v>D001套装9-80</v>
      </c>
      <c r="J56" s="40" t="str">
        <f>IF($G56="","",VLOOKUP($G56,设置!B:D,2,FALSE))</f>
        <v>D001USF-taozhuang9-80</v>
      </c>
    </row>
    <row r="57" spans="1:10">
      <c r="A57">
        <v>55</v>
      </c>
      <c r="B57" t="s">
        <v>556</v>
      </c>
      <c r="C57">
        <v>85</v>
      </c>
      <c r="D57">
        <v>55</v>
      </c>
      <c r="E57">
        <v>20.6</v>
      </c>
      <c r="F57" s="40">
        <f t="shared" si="6"/>
        <v>1</v>
      </c>
      <c r="G57" s="40" t="str">
        <f t="shared" si="4"/>
        <v>d01s985</v>
      </c>
      <c r="H57" s="40">
        <f t="shared" si="5"/>
        <v>45.41</v>
      </c>
      <c r="I57" s="40" t="str">
        <f>IF($G57="","",VLOOKUP($G57,设置!B:D,3,FALSE))</f>
        <v>D001套装9-85</v>
      </c>
      <c r="J57" s="40" t="str">
        <f>IF($G57="","",VLOOKUP($G57,设置!B:D,2,FALSE))</f>
        <v>D001USF-taozhuang9-85</v>
      </c>
    </row>
    <row r="58" spans="1:10">
      <c r="A58">
        <v>56</v>
      </c>
      <c r="B58" t="s">
        <v>556</v>
      </c>
      <c r="C58">
        <v>85</v>
      </c>
      <c r="D58">
        <v>55</v>
      </c>
      <c r="E58">
        <v>20.6</v>
      </c>
      <c r="F58" s="40">
        <f t="shared" si="6"/>
        <v>1</v>
      </c>
      <c r="G58" s="40" t="str">
        <f t="shared" si="4"/>
        <v>d01s985</v>
      </c>
      <c r="H58" s="40">
        <f t="shared" si="5"/>
        <v>45.41</v>
      </c>
      <c r="I58" s="40" t="str">
        <f>IF($G58="","",VLOOKUP($G58,设置!B:D,3,FALSE))</f>
        <v>D001套装9-85</v>
      </c>
      <c r="J58" s="40" t="str">
        <f>IF($G58="","",VLOOKUP($G58,设置!B:D,2,FALSE))</f>
        <v>D001USF-taozhuang9-85</v>
      </c>
    </row>
    <row r="59" spans="1:10">
      <c r="A59">
        <v>57</v>
      </c>
      <c r="B59" t="s">
        <v>556</v>
      </c>
      <c r="C59">
        <v>85</v>
      </c>
      <c r="D59">
        <v>55</v>
      </c>
      <c r="E59">
        <v>20.6</v>
      </c>
      <c r="F59" s="40">
        <f t="shared" si="6"/>
        <v>1</v>
      </c>
      <c r="G59" s="40" t="str">
        <f t="shared" si="4"/>
        <v>d01s985</v>
      </c>
      <c r="H59" s="40">
        <f t="shared" si="5"/>
        <v>45.41</v>
      </c>
      <c r="I59" s="40" t="str">
        <f>IF($G59="","",VLOOKUP($G59,设置!B:D,3,FALSE))</f>
        <v>D001套装9-85</v>
      </c>
      <c r="J59" s="40" t="str">
        <f>IF($G59="","",VLOOKUP($G59,设置!B:D,2,FALSE))</f>
        <v>D001USF-taozhuang9-85</v>
      </c>
    </row>
    <row r="60" spans="1:10">
      <c r="A60">
        <v>58</v>
      </c>
      <c r="B60" t="s">
        <v>556</v>
      </c>
      <c r="C60">
        <v>85</v>
      </c>
      <c r="D60">
        <v>55</v>
      </c>
      <c r="E60">
        <v>20.6</v>
      </c>
      <c r="F60" s="40">
        <f t="shared" ref="F60:F76" si="7">IF(A60="","",1)</f>
        <v>1</v>
      </c>
      <c r="G60" s="40" t="str">
        <f t="shared" ref="G60:G123" si="8">IF(AND(B60&lt;&gt;"",C60&lt;&gt;""),B60&amp;C60,"")</f>
        <v>d01s985</v>
      </c>
      <c r="H60" s="40">
        <f t="shared" ref="H60:H123" si="9">IF(E60="","",ROUND(E60*2.2046,2))</f>
        <v>45.41</v>
      </c>
      <c r="I60" s="40" t="str">
        <f>IF($G60="","",VLOOKUP($G60,设置!B:D,3,FALSE))</f>
        <v>D001套装9-85</v>
      </c>
      <c r="J60" s="40" t="str">
        <f>IF($G60="","",VLOOKUP($G60,设置!B:D,2,FALSE))</f>
        <v>D001USF-taozhuang9-85</v>
      </c>
    </row>
    <row r="61" spans="6:10">
      <c r="F61" s="40" t="str">
        <f t="shared" si="7"/>
        <v/>
      </c>
      <c r="G61" s="40" t="str">
        <f t="shared" si="8"/>
        <v/>
      </c>
      <c r="H61" s="40" t="str">
        <f t="shared" si="9"/>
        <v/>
      </c>
      <c r="I61" s="40" t="str">
        <f>IF($G61="","",VLOOKUP($G61,设置!B:D,3,FALSE))</f>
        <v/>
      </c>
      <c r="J61" s="40" t="str">
        <f>IF($G61="","",VLOOKUP($G61,设置!B:D,2,FALSE))</f>
        <v/>
      </c>
    </row>
    <row r="62" spans="6:10">
      <c r="F62" s="40" t="str">
        <f t="shared" si="7"/>
        <v/>
      </c>
      <c r="G62" s="40" t="str">
        <f t="shared" si="8"/>
        <v/>
      </c>
      <c r="H62" s="40" t="str">
        <f t="shared" si="9"/>
        <v/>
      </c>
      <c r="I62" s="40" t="str">
        <f>IF($G62="","",VLOOKUP($G62,设置!B:D,3,FALSE))</f>
        <v/>
      </c>
      <c r="J62" s="40" t="str">
        <f>IF($G62="","",VLOOKUP($G62,设置!B:D,2,FALSE))</f>
        <v/>
      </c>
    </row>
    <row r="63" spans="6:10">
      <c r="F63" s="40" t="str">
        <f t="shared" si="7"/>
        <v/>
      </c>
      <c r="G63" s="40" t="str">
        <f t="shared" si="8"/>
        <v/>
      </c>
      <c r="H63" s="40" t="str">
        <f t="shared" si="9"/>
        <v/>
      </c>
      <c r="I63" s="40" t="str">
        <f>IF($G63="","",VLOOKUP($G63,设置!B:D,3,FALSE))</f>
        <v/>
      </c>
      <c r="J63" s="40" t="str">
        <f>IF($G63="","",VLOOKUP($G63,设置!B:D,2,FALSE))</f>
        <v/>
      </c>
    </row>
    <row r="64" spans="6:10">
      <c r="F64" s="40" t="str">
        <f t="shared" si="7"/>
        <v/>
      </c>
      <c r="G64" s="40" t="str">
        <f t="shared" si="8"/>
        <v/>
      </c>
      <c r="H64" s="40" t="str">
        <f t="shared" si="9"/>
        <v/>
      </c>
      <c r="I64" s="40" t="str">
        <f>IF($G64="","",VLOOKUP($G64,设置!B:D,3,FALSE))</f>
        <v/>
      </c>
      <c r="J64" s="40" t="str">
        <f>IF($G64="","",VLOOKUP($G64,设置!B:D,2,FALSE))</f>
        <v/>
      </c>
    </row>
    <row r="65" spans="6:10">
      <c r="F65" s="40" t="str">
        <f t="shared" si="7"/>
        <v/>
      </c>
      <c r="G65" s="40" t="str">
        <f t="shared" si="8"/>
        <v/>
      </c>
      <c r="H65" s="40" t="str">
        <f t="shared" si="9"/>
        <v/>
      </c>
      <c r="I65" s="40" t="str">
        <f>IF($G65="","",VLOOKUP($G65,设置!B:D,3,FALSE))</f>
        <v/>
      </c>
      <c r="J65" s="40" t="str">
        <f>IF($G65="","",VLOOKUP($G65,设置!B:D,2,FALSE))</f>
        <v/>
      </c>
    </row>
    <row r="66" spans="6:10">
      <c r="F66" s="40" t="str">
        <f t="shared" si="7"/>
        <v/>
      </c>
      <c r="G66" s="40" t="str">
        <f t="shared" si="8"/>
        <v/>
      </c>
      <c r="H66" s="40" t="str">
        <f t="shared" si="9"/>
        <v/>
      </c>
      <c r="I66" s="40" t="str">
        <f>IF($G66="","",VLOOKUP($G66,设置!B:D,3,FALSE))</f>
        <v/>
      </c>
      <c r="J66" s="40" t="str">
        <f>IF($G66="","",VLOOKUP($G66,设置!B:D,2,FALSE))</f>
        <v/>
      </c>
    </row>
    <row r="67" spans="6:10">
      <c r="F67" s="40" t="str">
        <f t="shared" si="7"/>
        <v/>
      </c>
      <c r="G67" s="40" t="str">
        <f t="shared" si="8"/>
        <v/>
      </c>
      <c r="H67" s="40" t="str">
        <f t="shared" si="9"/>
        <v/>
      </c>
      <c r="I67" s="40" t="str">
        <f>IF($G67="","",VLOOKUP($G67,设置!B:D,3,FALSE))</f>
        <v/>
      </c>
      <c r="J67" s="40" t="str">
        <f>IF($G67="","",VLOOKUP($G67,设置!B:D,2,FALSE))</f>
        <v/>
      </c>
    </row>
    <row r="68" spans="6:10">
      <c r="F68" s="40" t="str">
        <f t="shared" si="7"/>
        <v/>
      </c>
      <c r="G68" s="40" t="str">
        <f t="shared" si="8"/>
        <v/>
      </c>
      <c r="H68" s="40" t="str">
        <f t="shared" si="9"/>
        <v/>
      </c>
      <c r="I68" s="40" t="str">
        <f>IF($G68="","",VLOOKUP($G68,设置!B:D,3,FALSE))</f>
        <v/>
      </c>
      <c r="J68" s="40" t="str">
        <f>IF($G68="","",VLOOKUP($G68,设置!B:D,2,FALSE))</f>
        <v/>
      </c>
    </row>
    <row r="69" spans="6:10">
      <c r="F69" s="40" t="str">
        <f t="shared" si="7"/>
        <v/>
      </c>
      <c r="G69" s="40" t="str">
        <f t="shared" si="8"/>
        <v/>
      </c>
      <c r="H69" s="40" t="str">
        <f t="shared" si="9"/>
        <v/>
      </c>
      <c r="I69" s="40" t="str">
        <f>IF($G69="","",VLOOKUP($G69,设置!B:D,3,FALSE))</f>
        <v/>
      </c>
      <c r="J69" s="40" t="str">
        <f>IF($G69="","",VLOOKUP($G69,设置!B:D,2,FALSE))</f>
        <v/>
      </c>
    </row>
    <row r="70" spans="6:10">
      <c r="F70" s="40" t="str">
        <f t="shared" si="7"/>
        <v/>
      </c>
      <c r="G70" s="40" t="str">
        <f t="shared" si="8"/>
        <v/>
      </c>
      <c r="H70" s="40" t="str">
        <f t="shared" si="9"/>
        <v/>
      </c>
      <c r="I70" s="40" t="str">
        <f>IF($G70="","",VLOOKUP($G70,设置!B:D,3,FALSE))</f>
        <v/>
      </c>
      <c r="J70" s="40" t="str">
        <f>IF($G70="","",VLOOKUP($G70,设置!B:D,2,FALSE))</f>
        <v/>
      </c>
    </row>
    <row r="71" spans="6:10">
      <c r="F71" s="40" t="str">
        <f t="shared" si="7"/>
        <v/>
      </c>
      <c r="G71" s="40" t="str">
        <f t="shared" si="8"/>
        <v/>
      </c>
      <c r="H71" s="40" t="str">
        <f t="shared" si="9"/>
        <v/>
      </c>
      <c r="I71" s="40" t="str">
        <f>IF($G71="","",VLOOKUP($G71,设置!B:D,3,FALSE))</f>
        <v/>
      </c>
      <c r="J71" s="40" t="str">
        <f>IF($G71="","",VLOOKUP($G71,设置!B:D,2,FALSE))</f>
        <v/>
      </c>
    </row>
    <row r="72" spans="6:10">
      <c r="F72" s="40" t="str">
        <f t="shared" si="7"/>
        <v/>
      </c>
      <c r="G72" s="40" t="str">
        <f t="shared" si="8"/>
        <v/>
      </c>
      <c r="H72" s="40" t="str">
        <f t="shared" si="9"/>
        <v/>
      </c>
      <c r="I72" s="40" t="str">
        <f>IF($G72="","",VLOOKUP($G72,设置!B:D,3,FALSE))</f>
        <v/>
      </c>
      <c r="J72" s="40" t="str">
        <f>IF($G72="","",VLOOKUP($G72,设置!B:D,2,FALSE))</f>
        <v/>
      </c>
    </row>
    <row r="73" spans="6:10">
      <c r="F73" s="40" t="str">
        <f t="shared" si="7"/>
        <v/>
      </c>
      <c r="G73" s="40" t="str">
        <f t="shared" si="8"/>
        <v/>
      </c>
      <c r="H73" s="40" t="str">
        <f t="shared" si="9"/>
        <v/>
      </c>
      <c r="I73" s="40" t="str">
        <f>IF($G73="","",VLOOKUP($G73,设置!B:D,3,FALSE))</f>
        <v/>
      </c>
      <c r="J73" s="40" t="str">
        <f>IF($G73="","",VLOOKUP($G73,设置!B:D,2,FALSE))</f>
        <v/>
      </c>
    </row>
    <row r="74" spans="6:10">
      <c r="F74" s="40" t="str">
        <f t="shared" si="7"/>
        <v/>
      </c>
      <c r="G74" s="40" t="str">
        <f t="shared" si="8"/>
        <v/>
      </c>
      <c r="H74" s="40" t="str">
        <f t="shared" si="9"/>
        <v/>
      </c>
      <c r="I74" s="40" t="str">
        <f>IF($G74="","",VLOOKUP($G74,设置!B:D,3,FALSE))</f>
        <v/>
      </c>
      <c r="J74" s="40" t="str">
        <f>IF($G74="","",VLOOKUP($G74,设置!B:D,2,FALSE))</f>
        <v/>
      </c>
    </row>
    <row r="75" spans="6:10">
      <c r="F75" s="40" t="str">
        <f t="shared" si="7"/>
        <v/>
      </c>
      <c r="G75" s="40" t="str">
        <f t="shared" si="8"/>
        <v/>
      </c>
      <c r="H75" s="40" t="str">
        <f t="shared" si="9"/>
        <v/>
      </c>
      <c r="I75" s="40" t="str">
        <f>IF($G75="","",VLOOKUP($G75,设置!B:D,3,FALSE))</f>
        <v/>
      </c>
      <c r="J75" s="40" t="str">
        <f>IF($G75="","",VLOOKUP($G75,设置!B:D,2,FALSE))</f>
        <v/>
      </c>
    </row>
    <row r="76" spans="6:10">
      <c r="F76" s="40" t="str">
        <f t="shared" si="7"/>
        <v/>
      </c>
      <c r="G76" s="40" t="str">
        <f t="shared" si="8"/>
        <v/>
      </c>
      <c r="H76" s="40" t="str">
        <f t="shared" si="9"/>
        <v/>
      </c>
      <c r="I76" s="40" t="str">
        <f>IF($G76="","",VLOOKUP($G76,设置!B:D,3,FALSE))</f>
        <v/>
      </c>
      <c r="J76" s="40" t="str">
        <f>IF($G76="","",VLOOKUP($G76,设置!B:D,2,FALSE))</f>
        <v/>
      </c>
    </row>
    <row r="77" spans="6:10">
      <c r="F77" s="40" t="str">
        <f t="shared" ref="F61:F92" si="10">IF(A77="","",1)</f>
        <v/>
      </c>
      <c r="G77" s="40" t="str">
        <f t="shared" si="8"/>
        <v/>
      </c>
      <c r="H77" s="40" t="str">
        <f t="shared" si="9"/>
        <v/>
      </c>
      <c r="I77" s="40" t="str">
        <f>IF($G77="","",VLOOKUP($G77,设置!B:D,3,FALSE))</f>
        <v/>
      </c>
      <c r="J77" s="40" t="str">
        <f>IF($G77="","",VLOOKUP($G77,设置!B:D,2,FALSE))</f>
        <v/>
      </c>
    </row>
    <row r="78" spans="6:10">
      <c r="F78" s="40" t="str">
        <f t="shared" si="10"/>
        <v/>
      </c>
      <c r="G78" s="40" t="str">
        <f t="shared" si="8"/>
        <v/>
      </c>
      <c r="H78" s="40" t="str">
        <f t="shared" si="9"/>
        <v/>
      </c>
      <c r="I78" s="40" t="str">
        <f>IF($G78="","",VLOOKUP($G78,设置!B:D,3,FALSE))</f>
        <v/>
      </c>
      <c r="J78" s="40" t="str">
        <f>IF($G78="","",VLOOKUP($G78,设置!B:D,2,FALSE))</f>
        <v/>
      </c>
    </row>
    <row r="79" spans="6:10">
      <c r="F79" s="40" t="str">
        <f t="shared" si="10"/>
        <v/>
      </c>
      <c r="G79" s="40" t="str">
        <f t="shared" si="8"/>
        <v/>
      </c>
      <c r="H79" s="40" t="str">
        <f t="shared" si="9"/>
        <v/>
      </c>
      <c r="I79" s="40" t="str">
        <f>IF($G79="","",VLOOKUP($G79,设置!B:D,3,FALSE))</f>
        <v/>
      </c>
      <c r="J79" s="40" t="str">
        <f>IF($G79="","",VLOOKUP($G79,设置!B:D,2,FALSE))</f>
        <v/>
      </c>
    </row>
    <row r="80" spans="6:10">
      <c r="F80" s="40" t="str">
        <f t="shared" si="10"/>
        <v/>
      </c>
      <c r="G80" s="40" t="str">
        <f t="shared" si="8"/>
        <v/>
      </c>
      <c r="H80" s="40" t="str">
        <f t="shared" si="9"/>
        <v/>
      </c>
      <c r="I80" s="40" t="str">
        <f>IF($G80="","",VLOOKUP($G80,设置!B:D,3,FALSE))</f>
        <v/>
      </c>
      <c r="J80" s="40" t="str">
        <f>IF($G80="","",VLOOKUP($G80,设置!B:D,2,FALSE))</f>
        <v/>
      </c>
    </row>
    <row r="81" spans="6:10">
      <c r="F81" s="40" t="str">
        <f t="shared" si="10"/>
        <v/>
      </c>
      <c r="G81" s="40" t="str">
        <f t="shared" si="8"/>
        <v/>
      </c>
      <c r="H81" s="40" t="str">
        <f t="shared" si="9"/>
        <v/>
      </c>
      <c r="I81" s="40" t="str">
        <f>IF($G81="","",VLOOKUP($G81,设置!B:D,3,FALSE))</f>
        <v/>
      </c>
      <c r="J81" s="40" t="str">
        <f>IF($G81="","",VLOOKUP($G81,设置!B:D,2,FALSE))</f>
        <v/>
      </c>
    </row>
    <row r="82" spans="6:10">
      <c r="F82" s="40" t="str">
        <f t="shared" si="10"/>
        <v/>
      </c>
      <c r="G82" s="40" t="str">
        <f t="shared" si="8"/>
        <v/>
      </c>
      <c r="H82" s="40" t="str">
        <f t="shared" si="9"/>
        <v/>
      </c>
      <c r="I82" s="40" t="str">
        <f>IF($G82="","",VLOOKUP($G82,设置!B:D,3,FALSE))</f>
        <v/>
      </c>
      <c r="J82" s="40" t="str">
        <f>IF($G82="","",VLOOKUP($G82,设置!B:D,2,FALSE))</f>
        <v/>
      </c>
    </row>
    <row r="83" spans="6:10">
      <c r="F83" s="40" t="str">
        <f t="shared" si="10"/>
        <v/>
      </c>
      <c r="G83" s="40" t="str">
        <f t="shared" si="8"/>
        <v/>
      </c>
      <c r="H83" s="40" t="str">
        <f t="shared" si="9"/>
        <v/>
      </c>
      <c r="I83" s="40" t="str">
        <f>IF($G83="","",VLOOKUP($G83,设置!B:D,3,FALSE))</f>
        <v/>
      </c>
      <c r="J83" s="40" t="str">
        <f>IF($G83="","",VLOOKUP($G83,设置!B:D,2,FALSE))</f>
        <v/>
      </c>
    </row>
    <row r="84" spans="6:10">
      <c r="F84" s="40" t="str">
        <f t="shared" si="10"/>
        <v/>
      </c>
      <c r="G84" s="40" t="str">
        <f t="shared" si="8"/>
        <v/>
      </c>
      <c r="H84" s="40" t="str">
        <f t="shared" si="9"/>
        <v/>
      </c>
      <c r="I84" s="40" t="str">
        <f>IF($G84="","",VLOOKUP($G84,设置!B:D,3,FALSE))</f>
        <v/>
      </c>
      <c r="J84" s="40" t="str">
        <f>IF($G84="","",VLOOKUP($G84,设置!B:D,2,FALSE))</f>
        <v/>
      </c>
    </row>
    <row r="85" spans="6:10">
      <c r="F85" s="40" t="str">
        <f t="shared" si="10"/>
        <v/>
      </c>
      <c r="G85" s="40" t="str">
        <f t="shared" si="8"/>
        <v/>
      </c>
      <c r="H85" s="40" t="str">
        <f t="shared" si="9"/>
        <v/>
      </c>
      <c r="I85" s="40" t="str">
        <f>IF($G85="","",VLOOKUP($G85,设置!B:D,3,FALSE))</f>
        <v/>
      </c>
      <c r="J85" s="40" t="str">
        <f>IF($G85="","",VLOOKUP($G85,设置!B:D,2,FALSE))</f>
        <v/>
      </c>
    </row>
    <row r="86" spans="6:10">
      <c r="F86" s="40" t="str">
        <f t="shared" si="10"/>
        <v/>
      </c>
      <c r="G86" s="40" t="str">
        <f t="shared" si="8"/>
        <v/>
      </c>
      <c r="H86" s="40" t="str">
        <f t="shared" si="9"/>
        <v/>
      </c>
      <c r="I86" s="40" t="str">
        <f>IF($G86="","",VLOOKUP($G86,设置!B:D,3,FALSE))</f>
        <v/>
      </c>
      <c r="J86" s="40" t="str">
        <f>IF($G86="","",VLOOKUP($G86,设置!B:D,2,FALSE))</f>
        <v/>
      </c>
    </row>
    <row r="87" spans="6:10">
      <c r="F87" s="40" t="str">
        <f t="shared" si="10"/>
        <v/>
      </c>
      <c r="G87" s="40" t="str">
        <f t="shared" si="8"/>
        <v/>
      </c>
      <c r="H87" s="40" t="str">
        <f t="shared" si="9"/>
        <v/>
      </c>
      <c r="I87" s="40" t="str">
        <f>IF($G87="","",VLOOKUP($G87,设置!B:D,3,FALSE))</f>
        <v/>
      </c>
      <c r="J87" s="40" t="str">
        <f>IF($G87="","",VLOOKUP($G87,设置!B:D,2,FALSE))</f>
        <v/>
      </c>
    </row>
    <row r="88" spans="6:10">
      <c r="F88" s="40" t="str">
        <f t="shared" si="10"/>
        <v/>
      </c>
      <c r="G88" s="40" t="str">
        <f t="shared" si="8"/>
        <v/>
      </c>
      <c r="H88" s="40" t="str">
        <f t="shared" si="9"/>
        <v/>
      </c>
      <c r="I88" s="40" t="str">
        <f>IF($G88="","",VLOOKUP($G88,设置!B:D,3,FALSE))</f>
        <v/>
      </c>
      <c r="J88" s="40" t="str">
        <f>IF($G88="","",VLOOKUP($G88,设置!B:D,2,FALSE))</f>
        <v/>
      </c>
    </row>
    <row r="89" spans="6:10">
      <c r="F89" s="40" t="str">
        <f t="shared" si="10"/>
        <v/>
      </c>
      <c r="G89" s="40" t="str">
        <f t="shared" si="8"/>
        <v/>
      </c>
      <c r="H89" s="40" t="str">
        <f t="shared" si="9"/>
        <v/>
      </c>
      <c r="I89" s="40" t="str">
        <f>IF($G89="","",VLOOKUP($G89,设置!B:D,3,FALSE))</f>
        <v/>
      </c>
      <c r="J89" s="40" t="str">
        <f>IF($G89="","",VLOOKUP($G89,设置!B:D,2,FALSE))</f>
        <v/>
      </c>
    </row>
    <row r="90" spans="6:10">
      <c r="F90" s="40" t="str">
        <f t="shared" si="10"/>
        <v/>
      </c>
      <c r="G90" s="40" t="str">
        <f t="shared" si="8"/>
        <v/>
      </c>
      <c r="H90" s="40" t="str">
        <f t="shared" si="9"/>
        <v/>
      </c>
      <c r="I90" s="40" t="str">
        <f>IF($G90="","",VLOOKUP($G90,设置!B:D,3,FALSE))</f>
        <v/>
      </c>
      <c r="J90" s="40" t="str">
        <f>IF($G90="","",VLOOKUP($G90,设置!B:D,2,FALSE))</f>
        <v/>
      </c>
    </row>
    <row r="91" spans="6:10">
      <c r="F91" s="40" t="str">
        <f t="shared" si="10"/>
        <v/>
      </c>
      <c r="G91" s="40" t="str">
        <f t="shared" si="8"/>
        <v/>
      </c>
      <c r="H91" s="40" t="str">
        <f t="shared" si="9"/>
        <v/>
      </c>
      <c r="I91" s="40" t="str">
        <f>IF($G91="","",VLOOKUP($G91,设置!B:D,3,FALSE))</f>
        <v/>
      </c>
      <c r="J91" s="40" t="str">
        <f>IF($G91="","",VLOOKUP($G91,设置!B:D,2,FALSE))</f>
        <v/>
      </c>
    </row>
    <row r="92" spans="6:10">
      <c r="F92" s="40" t="str">
        <f t="shared" si="10"/>
        <v/>
      </c>
      <c r="G92" s="40" t="str">
        <f t="shared" si="8"/>
        <v/>
      </c>
      <c r="H92" s="40" t="str">
        <f t="shared" si="9"/>
        <v/>
      </c>
      <c r="I92" s="40" t="str">
        <f>IF($G92="","",VLOOKUP($G92,设置!B:D,3,FALSE))</f>
        <v/>
      </c>
      <c r="J92" s="40" t="str">
        <f>IF($G92="","",VLOOKUP($G92,设置!B:D,2,FALSE))</f>
        <v/>
      </c>
    </row>
    <row r="93" spans="6:10">
      <c r="F93" s="40" t="str">
        <f t="shared" ref="F93:F124" si="11">IF(A93="","",1)</f>
        <v/>
      </c>
      <c r="G93" s="40" t="str">
        <f t="shared" si="8"/>
        <v/>
      </c>
      <c r="H93" s="40" t="str">
        <f t="shared" si="9"/>
        <v/>
      </c>
      <c r="I93" s="40" t="str">
        <f>IF($G93="","",VLOOKUP($G93,设置!B:D,3,FALSE))</f>
        <v/>
      </c>
      <c r="J93" s="40" t="str">
        <f>IF($G93="","",VLOOKUP($G93,设置!B:D,2,FALSE))</f>
        <v/>
      </c>
    </row>
    <row r="94" spans="6:10">
      <c r="F94" s="40" t="str">
        <f t="shared" si="11"/>
        <v/>
      </c>
      <c r="G94" s="40" t="str">
        <f t="shared" si="8"/>
        <v/>
      </c>
      <c r="H94" s="40" t="str">
        <f t="shared" si="9"/>
        <v/>
      </c>
      <c r="I94" s="40" t="str">
        <f>IF($G94="","",VLOOKUP($G94,设置!B:D,3,FALSE))</f>
        <v/>
      </c>
      <c r="J94" s="40" t="str">
        <f>IF($G94="","",VLOOKUP($G94,设置!B:D,2,FALSE))</f>
        <v/>
      </c>
    </row>
    <row r="95" spans="6:10">
      <c r="F95" s="40" t="str">
        <f t="shared" si="11"/>
        <v/>
      </c>
      <c r="G95" s="40" t="str">
        <f t="shared" si="8"/>
        <v/>
      </c>
      <c r="H95" s="40" t="str">
        <f t="shared" si="9"/>
        <v/>
      </c>
      <c r="I95" s="40" t="str">
        <f>IF($G95="","",VLOOKUP($G95,设置!B:D,3,FALSE))</f>
        <v/>
      </c>
      <c r="J95" s="40" t="str">
        <f>IF($G95="","",VLOOKUP($G95,设置!B:D,2,FALSE))</f>
        <v/>
      </c>
    </row>
    <row r="96" spans="6:10">
      <c r="F96" s="40" t="str">
        <f t="shared" si="11"/>
        <v/>
      </c>
      <c r="G96" s="40" t="str">
        <f t="shared" si="8"/>
        <v/>
      </c>
      <c r="H96" s="40" t="str">
        <f t="shared" si="9"/>
        <v/>
      </c>
      <c r="I96" s="40" t="str">
        <f>IF($G96="","",VLOOKUP($G96,设置!B:D,3,FALSE))</f>
        <v/>
      </c>
      <c r="J96" s="40" t="str">
        <f>IF($G96="","",VLOOKUP($G96,设置!B:D,2,FALSE))</f>
        <v/>
      </c>
    </row>
    <row r="97" spans="6:10">
      <c r="F97" s="40" t="str">
        <f t="shared" si="11"/>
        <v/>
      </c>
      <c r="G97" s="40" t="str">
        <f t="shared" si="8"/>
        <v/>
      </c>
      <c r="H97" s="40" t="str">
        <f t="shared" si="9"/>
        <v/>
      </c>
      <c r="I97" s="40" t="str">
        <f>IF($G97="","",VLOOKUP($G97,设置!B:D,3,FALSE))</f>
        <v/>
      </c>
      <c r="J97" s="40" t="str">
        <f>IF($G97="","",VLOOKUP($G97,设置!B:D,2,FALSE))</f>
        <v/>
      </c>
    </row>
    <row r="98" spans="6:10">
      <c r="F98" s="40" t="str">
        <f t="shared" si="11"/>
        <v/>
      </c>
      <c r="G98" s="40" t="str">
        <f t="shared" si="8"/>
        <v/>
      </c>
      <c r="H98" s="40" t="str">
        <f t="shared" si="9"/>
        <v/>
      </c>
      <c r="I98" s="40" t="str">
        <f>IF($G98="","",VLOOKUP($G98,设置!B:D,3,FALSE))</f>
        <v/>
      </c>
      <c r="J98" s="40" t="str">
        <f>IF($G98="","",VLOOKUP($G98,设置!B:D,2,FALSE))</f>
        <v/>
      </c>
    </row>
    <row r="99" spans="6:10">
      <c r="F99" s="40" t="str">
        <f t="shared" si="11"/>
        <v/>
      </c>
      <c r="G99" s="40" t="str">
        <f t="shared" si="8"/>
        <v/>
      </c>
      <c r="H99" s="40" t="str">
        <f t="shared" si="9"/>
        <v/>
      </c>
      <c r="I99" s="40" t="str">
        <f>IF($G99="","",VLOOKUP($G99,设置!B:D,3,FALSE))</f>
        <v/>
      </c>
      <c r="J99" s="40" t="str">
        <f>IF($G99="","",VLOOKUP($G99,设置!B:D,2,FALSE))</f>
        <v/>
      </c>
    </row>
    <row r="100" spans="6:10">
      <c r="F100" s="40" t="str">
        <f t="shared" si="11"/>
        <v/>
      </c>
      <c r="G100" s="40" t="str">
        <f t="shared" si="8"/>
        <v/>
      </c>
      <c r="H100" s="40" t="str">
        <f t="shared" si="9"/>
        <v/>
      </c>
      <c r="I100" s="40" t="str">
        <f>IF($G100="","",VLOOKUP($G100,设置!B:D,3,FALSE))</f>
        <v/>
      </c>
      <c r="J100" s="40" t="str">
        <f>IF($G100="","",VLOOKUP($G100,设置!B:D,2,FALSE))</f>
        <v/>
      </c>
    </row>
    <row r="101" spans="6:10">
      <c r="F101" s="40" t="str">
        <f t="shared" si="11"/>
        <v/>
      </c>
      <c r="G101" s="40" t="str">
        <f t="shared" si="8"/>
        <v/>
      </c>
      <c r="H101" s="40" t="str">
        <f t="shared" si="9"/>
        <v/>
      </c>
      <c r="I101" s="40" t="str">
        <f>IF($G101="","",VLOOKUP($G101,设置!B:D,3,FALSE))</f>
        <v/>
      </c>
      <c r="J101" s="40" t="str">
        <f>IF($G101="","",VLOOKUP($G101,设置!B:D,2,FALSE))</f>
        <v/>
      </c>
    </row>
    <row r="102" spans="6:10">
      <c r="F102" s="40" t="str">
        <f t="shared" si="11"/>
        <v/>
      </c>
      <c r="G102" s="40" t="str">
        <f t="shared" si="8"/>
        <v/>
      </c>
      <c r="H102" s="40" t="str">
        <f t="shared" si="9"/>
        <v/>
      </c>
      <c r="I102" s="40" t="str">
        <f>IF($G102="","",VLOOKUP($G102,设置!B:D,3,FALSE))</f>
        <v/>
      </c>
      <c r="J102" s="40" t="str">
        <f>IF($G102="","",VLOOKUP($G102,设置!B:D,2,FALSE))</f>
        <v/>
      </c>
    </row>
    <row r="103" spans="6:10">
      <c r="F103" s="40" t="str">
        <f t="shared" si="11"/>
        <v/>
      </c>
      <c r="G103" s="40" t="str">
        <f t="shared" si="8"/>
        <v/>
      </c>
      <c r="H103" s="40" t="str">
        <f t="shared" si="9"/>
        <v/>
      </c>
      <c r="I103" s="40" t="str">
        <f>IF($G103="","",VLOOKUP($G103,设置!B:D,3,FALSE))</f>
        <v/>
      </c>
      <c r="J103" s="40" t="str">
        <f>IF($G103="","",VLOOKUP($G103,设置!B:D,2,FALSE))</f>
        <v/>
      </c>
    </row>
    <row r="104" spans="6:10">
      <c r="F104" s="40" t="str">
        <f t="shared" si="11"/>
        <v/>
      </c>
      <c r="G104" s="40" t="str">
        <f t="shared" si="8"/>
        <v/>
      </c>
      <c r="H104" s="40" t="str">
        <f t="shared" si="9"/>
        <v/>
      </c>
      <c r="I104" s="40" t="str">
        <f>IF($G104="","",VLOOKUP($G104,设置!B:D,3,FALSE))</f>
        <v/>
      </c>
      <c r="J104" s="40" t="str">
        <f>IF($G104="","",VLOOKUP($G104,设置!B:D,2,FALSE))</f>
        <v/>
      </c>
    </row>
    <row r="105" spans="6:10">
      <c r="F105" s="40" t="str">
        <f t="shared" si="11"/>
        <v/>
      </c>
      <c r="G105" s="40" t="str">
        <f t="shared" si="8"/>
        <v/>
      </c>
      <c r="H105" s="40" t="str">
        <f t="shared" si="9"/>
        <v/>
      </c>
      <c r="I105" s="40" t="str">
        <f>IF($G105="","",VLOOKUP($G105,设置!B:D,3,FALSE))</f>
        <v/>
      </c>
      <c r="J105" s="40" t="str">
        <f>IF($G105="","",VLOOKUP($G105,设置!B:D,2,FALSE))</f>
        <v/>
      </c>
    </row>
    <row r="106" spans="6:10">
      <c r="F106" s="40" t="str">
        <f t="shared" si="11"/>
        <v/>
      </c>
      <c r="G106" s="40" t="str">
        <f t="shared" si="8"/>
        <v/>
      </c>
      <c r="H106" s="40" t="str">
        <f t="shared" si="9"/>
        <v/>
      </c>
      <c r="I106" s="40" t="str">
        <f>IF($G106="","",VLOOKUP($G106,设置!B:D,3,FALSE))</f>
        <v/>
      </c>
      <c r="J106" s="40" t="str">
        <f>IF($G106="","",VLOOKUP($G106,设置!B:D,2,FALSE))</f>
        <v/>
      </c>
    </row>
    <row r="107" spans="6:10">
      <c r="F107" s="40" t="str">
        <f t="shared" si="11"/>
        <v/>
      </c>
      <c r="G107" s="40" t="str">
        <f t="shared" si="8"/>
        <v/>
      </c>
      <c r="H107" s="40" t="str">
        <f t="shared" si="9"/>
        <v/>
      </c>
      <c r="I107" s="40" t="str">
        <f>IF($G107="","",VLOOKUP($G107,设置!B:D,3,FALSE))</f>
        <v/>
      </c>
      <c r="J107" s="40" t="str">
        <f>IF($G107="","",VLOOKUP($G107,设置!B:D,2,FALSE))</f>
        <v/>
      </c>
    </row>
    <row r="108" spans="6:10">
      <c r="F108" s="40" t="str">
        <f t="shared" si="11"/>
        <v/>
      </c>
      <c r="G108" s="40" t="str">
        <f t="shared" si="8"/>
        <v/>
      </c>
      <c r="H108" s="40" t="str">
        <f t="shared" si="9"/>
        <v/>
      </c>
      <c r="I108" s="40" t="str">
        <f>IF($G108="","",VLOOKUP($G108,设置!B:D,3,FALSE))</f>
        <v/>
      </c>
      <c r="J108" s="40" t="str">
        <f>IF($G108="","",VLOOKUP($G108,设置!B:D,2,FALSE))</f>
        <v/>
      </c>
    </row>
    <row r="109" spans="6:10">
      <c r="F109" s="40" t="str">
        <f t="shared" si="11"/>
        <v/>
      </c>
      <c r="G109" s="40" t="str">
        <f t="shared" si="8"/>
        <v/>
      </c>
      <c r="H109" s="40" t="str">
        <f t="shared" si="9"/>
        <v/>
      </c>
      <c r="I109" s="40" t="str">
        <f>IF($G109="","",VLOOKUP($G109,设置!B:D,3,FALSE))</f>
        <v/>
      </c>
      <c r="J109" s="40" t="str">
        <f>IF($G109="","",VLOOKUP($G109,设置!B:D,2,FALSE))</f>
        <v/>
      </c>
    </row>
    <row r="110" spans="6:10">
      <c r="F110" s="40" t="str">
        <f t="shared" si="11"/>
        <v/>
      </c>
      <c r="G110" s="40" t="str">
        <f t="shared" si="8"/>
        <v/>
      </c>
      <c r="H110" s="40" t="str">
        <f t="shared" si="9"/>
        <v/>
      </c>
      <c r="I110" s="40" t="str">
        <f>IF($G110="","",VLOOKUP($G110,设置!B:D,3,FALSE))</f>
        <v/>
      </c>
      <c r="J110" s="40" t="str">
        <f>IF($G110="","",VLOOKUP($G110,设置!B:D,2,FALSE))</f>
        <v/>
      </c>
    </row>
    <row r="111" spans="6:10">
      <c r="F111" s="40" t="str">
        <f t="shared" si="11"/>
        <v/>
      </c>
      <c r="G111" s="40" t="str">
        <f t="shared" si="8"/>
        <v/>
      </c>
      <c r="H111" s="40" t="str">
        <f t="shared" si="9"/>
        <v/>
      </c>
      <c r="I111" s="40" t="str">
        <f>IF($G111="","",VLOOKUP($G111,设置!B:D,3,FALSE))</f>
        <v/>
      </c>
      <c r="J111" s="40" t="str">
        <f>IF($G111="","",VLOOKUP($G111,设置!B:D,2,FALSE))</f>
        <v/>
      </c>
    </row>
    <row r="112" spans="6:10">
      <c r="F112" s="40" t="str">
        <f t="shared" si="11"/>
        <v/>
      </c>
      <c r="G112" s="40" t="str">
        <f t="shared" si="8"/>
        <v/>
      </c>
      <c r="H112" s="40" t="str">
        <f t="shared" si="9"/>
        <v/>
      </c>
      <c r="I112" s="40" t="str">
        <f>IF($G112="","",VLOOKUP($G112,设置!B:D,3,FALSE))</f>
        <v/>
      </c>
      <c r="J112" s="40" t="str">
        <f>IF($G112="","",VLOOKUP($G112,设置!B:D,2,FALSE))</f>
        <v/>
      </c>
    </row>
    <row r="113" spans="6:10">
      <c r="F113" s="40" t="str">
        <f t="shared" si="11"/>
        <v/>
      </c>
      <c r="G113" s="40" t="str">
        <f t="shared" si="8"/>
        <v/>
      </c>
      <c r="H113" s="40" t="str">
        <f t="shared" si="9"/>
        <v/>
      </c>
      <c r="I113" s="40" t="str">
        <f>IF($G113="","",VLOOKUP($G113,设置!B:D,3,FALSE))</f>
        <v/>
      </c>
      <c r="J113" s="40" t="str">
        <f>IF($G113="","",VLOOKUP($G113,设置!B:D,2,FALSE))</f>
        <v/>
      </c>
    </row>
    <row r="114" spans="6:10">
      <c r="F114" s="40" t="str">
        <f t="shared" si="11"/>
        <v/>
      </c>
      <c r="G114" s="40" t="str">
        <f t="shared" si="8"/>
        <v/>
      </c>
      <c r="H114" s="40" t="str">
        <f t="shared" si="9"/>
        <v/>
      </c>
      <c r="I114" s="40" t="str">
        <f>IF($G114="","",VLOOKUP($G114,设置!B:D,3,FALSE))</f>
        <v/>
      </c>
      <c r="J114" s="40" t="str">
        <f>IF($G114="","",VLOOKUP($G114,设置!B:D,2,FALSE))</f>
        <v/>
      </c>
    </row>
    <row r="115" spans="6:10">
      <c r="F115" s="40" t="str">
        <f t="shared" si="11"/>
        <v/>
      </c>
      <c r="G115" s="40" t="str">
        <f t="shared" si="8"/>
        <v/>
      </c>
      <c r="H115" s="40" t="str">
        <f t="shared" si="9"/>
        <v/>
      </c>
      <c r="I115" s="40" t="str">
        <f>IF($G115="","",VLOOKUP($G115,设置!B:D,3,FALSE))</f>
        <v/>
      </c>
      <c r="J115" s="40" t="str">
        <f>IF($G115="","",VLOOKUP($G115,设置!B:D,2,FALSE))</f>
        <v/>
      </c>
    </row>
    <row r="116" spans="6:10">
      <c r="F116" s="40" t="str">
        <f t="shared" si="11"/>
        <v/>
      </c>
      <c r="G116" s="40" t="str">
        <f t="shared" si="8"/>
        <v/>
      </c>
      <c r="H116" s="40" t="str">
        <f t="shared" si="9"/>
        <v/>
      </c>
      <c r="I116" s="40" t="str">
        <f>IF($G116="","",VLOOKUP($G116,设置!B:D,3,FALSE))</f>
        <v/>
      </c>
      <c r="J116" s="40" t="str">
        <f>IF($G116="","",VLOOKUP($G116,设置!B:D,2,FALSE))</f>
        <v/>
      </c>
    </row>
    <row r="117" spans="6:10">
      <c r="F117" s="40" t="str">
        <f t="shared" si="11"/>
        <v/>
      </c>
      <c r="G117" s="40" t="str">
        <f t="shared" si="8"/>
        <v/>
      </c>
      <c r="H117" s="40" t="str">
        <f t="shared" si="9"/>
        <v/>
      </c>
      <c r="I117" s="40" t="str">
        <f>IF($G117="","",VLOOKUP($G117,设置!B:D,3,FALSE))</f>
        <v/>
      </c>
      <c r="J117" s="40" t="str">
        <f>IF($G117="","",VLOOKUP($G117,设置!B:D,2,FALSE))</f>
        <v/>
      </c>
    </row>
    <row r="118" spans="6:10">
      <c r="F118" s="40" t="str">
        <f t="shared" si="11"/>
        <v/>
      </c>
      <c r="G118" s="40" t="str">
        <f t="shared" si="8"/>
        <v/>
      </c>
      <c r="H118" s="40" t="str">
        <f t="shared" si="9"/>
        <v/>
      </c>
      <c r="I118" s="40" t="str">
        <f>IF($G118="","",VLOOKUP($G118,设置!B:D,3,FALSE))</f>
        <v/>
      </c>
      <c r="J118" s="40" t="str">
        <f>IF($G118="","",VLOOKUP($G118,设置!B:D,2,FALSE))</f>
        <v/>
      </c>
    </row>
    <row r="119" spans="6:10">
      <c r="F119" s="40" t="str">
        <f t="shared" si="11"/>
        <v/>
      </c>
      <c r="G119" s="40" t="str">
        <f t="shared" si="8"/>
        <v/>
      </c>
      <c r="H119" s="40" t="str">
        <f t="shared" si="9"/>
        <v/>
      </c>
      <c r="I119" s="40" t="str">
        <f>IF($G119="","",VLOOKUP($G119,设置!B:D,3,FALSE))</f>
        <v/>
      </c>
      <c r="J119" s="40" t="str">
        <f>IF($G119="","",VLOOKUP($G119,设置!B:D,2,FALSE))</f>
        <v/>
      </c>
    </row>
    <row r="120" spans="6:10">
      <c r="F120" s="40" t="str">
        <f t="shared" si="11"/>
        <v/>
      </c>
      <c r="G120" s="40" t="str">
        <f t="shared" si="8"/>
        <v/>
      </c>
      <c r="H120" s="40" t="str">
        <f t="shared" si="9"/>
        <v/>
      </c>
      <c r="I120" s="40" t="str">
        <f>IF($G120="","",VLOOKUP($G120,设置!B:D,3,FALSE))</f>
        <v/>
      </c>
      <c r="J120" s="40" t="str">
        <f>IF($G120="","",VLOOKUP($G120,设置!B:D,2,FALSE))</f>
        <v/>
      </c>
    </row>
    <row r="121" spans="6:10">
      <c r="F121" s="40" t="str">
        <f t="shared" si="11"/>
        <v/>
      </c>
      <c r="G121" s="40" t="str">
        <f t="shared" si="8"/>
        <v/>
      </c>
      <c r="H121" s="40" t="str">
        <f t="shared" si="9"/>
        <v/>
      </c>
      <c r="I121" s="40" t="str">
        <f>IF($G121="","",VLOOKUP($G121,设置!B:D,3,FALSE))</f>
        <v/>
      </c>
      <c r="J121" s="40" t="str">
        <f>IF($G121="","",VLOOKUP($G121,设置!B:D,2,FALSE))</f>
        <v/>
      </c>
    </row>
    <row r="122" spans="6:10">
      <c r="F122" s="40" t="str">
        <f t="shared" si="11"/>
        <v/>
      </c>
      <c r="G122" s="40" t="str">
        <f t="shared" si="8"/>
        <v/>
      </c>
      <c r="H122" s="40" t="str">
        <f t="shared" si="9"/>
        <v/>
      </c>
      <c r="I122" s="40" t="str">
        <f>IF($G122="","",VLOOKUP($G122,设置!B:D,3,FALSE))</f>
        <v/>
      </c>
      <c r="J122" s="40" t="str">
        <f>IF($G122="","",VLOOKUP($G122,设置!B:D,2,FALSE))</f>
        <v/>
      </c>
    </row>
    <row r="123" spans="6:10">
      <c r="F123" s="40" t="str">
        <f t="shared" si="11"/>
        <v/>
      </c>
      <c r="G123" s="40" t="str">
        <f t="shared" si="8"/>
        <v/>
      </c>
      <c r="H123" s="40" t="str">
        <f t="shared" si="9"/>
        <v/>
      </c>
      <c r="I123" s="40" t="str">
        <f>IF($G123="","",VLOOKUP($G123,设置!B:D,3,FALSE))</f>
        <v/>
      </c>
      <c r="J123" s="40" t="str">
        <f>IF($G123="","",VLOOKUP($G123,设置!B:D,2,FALSE))</f>
        <v/>
      </c>
    </row>
    <row r="124" spans="6:10">
      <c r="F124" s="40" t="str">
        <f t="shared" si="11"/>
        <v/>
      </c>
      <c r="G124" s="40" t="str">
        <f t="shared" ref="G124:G164" si="12">IF(AND(B124&lt;&gt;"",C124&lt;&gt;""),B124&amp;C124,"")</f>
        <v/>
      </c>
      <c r="H124" s="40" t="str">
        <f t="shared" ref="H124:H164" si="13">IF(E124="","",ROUND(E124*2.2046,2))</f>
        <v/>
      </c>
      <c r="I124" s="40" t="str">
        <f>IF($G124="","",VLOOKUP($G124,设置!B:D,3,FALSE))</f>
        <v/>
      </c>
      <c r="J124" s="40" t="str">
        <f>IF($G124="","",VLOOKUP($G124,设置!B:D,2,FALSE))</f>
        <v/>
      </c>
    </row>
    <row r="125" spans="6:10">
      <c r="F125" s="40" t="str">
        <f t="shared" ref="F125:F164" si="14">IF(A125="","",1)</f>
        <v/>
      </c>
      <c r="G125" s="40" t="str">
        <f t="shared" si="12"/>
        <v/>
      </c>
      <c r="H125" s="40" t="str">
        <f t="shared" si="13"/>
        <v/>
      </c>
      <c r="I125" s="40" t="str">
        <f>IF($G125="","",VLOOKUP($G125,设置!B:D,3,FALSE))</f>
        <v/>
      </c>
      <c r="J125" s="40" t="str">
        <f>IF($G125="","",VLOOKUP($G125,设置!B:D,2,FALSE))</f>
        <v/>
      </c>
    </row>
    <row r="126" spans="6:10">
      <c r="F126" s="40" t="str">
        <f t="shared" si="14"/>
        <v/>
      </c>
      <c r="G126" s="40" t="str">
        <f t="shared" si="12"/>
        <v/>
      </c>
      <c r="H126" s="40" t="str">
        <f t="shared" si="13"/>
        <v/>
      </c>
      <c r="I126" s="40" t="str">
        <f>IF($G126="","",VLOOKUP($G126,设置!B:D,3,FALSE))</f>
        <v/>
      </c>
      <c r="J126" s="40" t="str">
        <f>IF($G126="","",VLOOKUP($G126,设置!B:D,2,FALSE))</f>
        <v/>
      </c>
    </row>
    <row r="127" spans="6:10">
      <c r="F127" s="40" t="str">
        <f t="shared" si="14"/>
        <v/>
      </c>
      <c r="G127" s="40" t="str">
        <f t="shared" si="12"/>
        <v/>
      </c>
      <c r="H127" s="40" t="str">
        <f t="shared" si="13"/>
        <v/>
      </c>
      <c r="I127" s="40" t="str">
        <f>IF($G127="","",VLOOKUP($G127,设置!B:D,3,FALSE))</f>
        <v/>
      </c>
      <c r="J127" s="40" t="str">
        <f>IF($G127="","",VLOOKUP($G127,设置!B:D,2,FALSE))</f>
        <v/>
      </c>
    </row>
    <row r="128" spans="6:10">
      <c r="F128" s="40" t="str">
        <f t="shared" si="14"/>
        <v/>
      </c>
      <c r="G128" s="40" t="str">
        <f t="shared" si="12"/>
        <v/>
      </c>
      <c r="H128" s="40" t="str">
        <f t="shared" si="13"/>
        <v/>
      </c>
      <c r="I128" s="40" t="str">
        <f>IF($G128="","",VLOOKUP($G128,设置!B:D,3,FALSE))</f>
        <v/>
      </c>
      <c r="J128" s="40" t="str">
        <f>IF($G128="","",VLOOKUP($G128,设置!B:D,2,FALSE))</f>
        <v/>
      </c>
    </row>
    <row r="129" spans="6:10">
      <c r="F129" s="40" t="str">
        <f t="shared" si="14"/>
        <v/>
      </c>
      <c r="G129" s="40" t="str">
        <f t="shared" si="12"/>
        <v/>
      </c>
      <c r="H129" s="40" t="str">
        <f t="shared" si="13"/>
        <v/>
      </c>
      <c r="I129" s="40" t="str">
        <f>IF($G129="","",VLOOKUP($G129,设置!B:D,3,FALSE))</f>
        <v/>
      </c>
      <c r="J129" s="40" t="str">
        <f>IF($G129="","",VLOOKUP($G129,设置!B:D,2,FALSE))</f>
        <v/>
      </c>
    </row>
    <row r="130" spans="6:10">
      <c r="F130" s="40" t="str">
        <f t="shared" si="14"/>
        <v/>
      </c>
      <c r="G130" s="40" t="str">
        <f t="shared" si="12"/>
        <v/>
      </c>
      <c r="H130" s="40" t="str">
        <f t="shared" si="13"/>
        <v/>
      </c>
      <c r="I130" s="40" t="str">
        <f>IF($G130="","",VLOOKUP($G130,设置!B:D,3,FALSE))</f>
        <v/>
      </c>
      <c r="J130" s="40" t="str">
        <f>IF($G130="","",VLOOKUP($G130,设置!B:D,2,FALSE))</f>
        <v/>
      </c>
    </row>
    <row r="131" spans="6:10">
      <c r="F131" s="40" t="str">
        <f t="shared" si="14"/>
        <v/>
      </c>
      <c r="G131" s="40" t="str">
        <f t="shared" si="12"/>
        <v/>
      </c>
      <c r="H131" s="40" t="str">
        <f t="shared" si="13"/>
        <v/>
      </c>
      <c r="I131" s="40" t="str">
        <f>IF($G131="","",VLOOKUP($G131,设置!B:D,3,FALSE))</f>
        <v/>
      </c>
      <c r="J131" s="40" t="str">
        <f>IF($G131="","",VLOOKUP($G131,设置!B:D,2,FALSE))</f>
        <v/>
      </c>
    </row>
    <row r="132" spans="6:10">
      <c r="F132" s="40" t="str">
        <f t="shared" si="14"/>
        <v/>
      </c>
      <c r="G132" s="40" t="str">
        <f t="shared" si="12"/>
        <v/>
      </c>
      <c r="H132" s="40" t="str">
        <f t="shared" si="13"/>
        <v/>
      </c>
      <c r="I132" s="40" t="str">
        <f>IF($G132="","",VLOOKUP($G132,设置!B:D,3,FALSE))</f>
        <v/>
      </c>
      <c r="J132" s="40" t="str">
        <f>IF($G132="","",VLOOKUP($G132,设置!B:D,2,FALSE))</f>
        <v/>
      </c>
    </row>
    <row r="133" spans="6:10">
      <c r="F133" s="40" t="str">
        <f t="shared" si="14"/>
        <v/>
      </c>
      <c r="G133" s="40" t="str">
        <f t="shared" si="12"/>
        <v/>
      </c>
      <c r="H133" s="40" t="str">
        <f t="shared" si="13"/>
        <v/>
      </c>
      <c r="I133" s="40" t="str">
        <f>IF($G133="","",VLOOKUP($G133,设置!B:D,3,FALSE))</f>
        <v/>
      </c>
      <c r="J133" s="40" t="str">
        <f>IF($G133="","",VLOOKUP($G133,设置!B:D,2,FALSE))</f>
        <v/>
      </c>
    </row>
    <row r="134" spans="6:10">
      <c r="F134" s="40" t="str">
        <f t="shared" si="14"/>
        <v/>
      </c>
      <c r="G134" s="40" t="str">
        <f t="shared" si="12"/>
        <v/>
      </c>
      <c r="H134" s="40" t="str">
        <f t="shared" si="13"/>
        <v/>
      </c>
      <c r="I134" s="40" t="str">
        <f>IF($G134="","",VLOOKUP($G134,设置!B:D,3,FALSE))</f>
        <v/>
      </c>
      <c r="J134" s="40" t="str">
        <f>IF($G134="","",VLOOKUP($G134,设置!B:D,2,FALSE))</f>
        <v/>
      </c>
    </row>
    <row r="135" spans="6:10">
      <c r="F135" s="40" t="str">
        <f t="shared" si="14"/>
        <v/>
      </c>
      <c r="G135" s="40" t="str">
        <f t="shared" si="12"/>
        <v/>
      </c>
      <c r="H135" s="40" t="str">
        <f t="shared" si="13"/>
        <v/>
      </c>
      <c r="I135" s="40" t="str">
        <f>IF($G135="","",VLOOKUP($G135,设置!B:D,3,FALSE))</f>
        <v/>
      </c>
      <c r="J135" s="40" t="str">
        <f>IF($G135="","",VLOOKUP($G135,设置!B:D,2,FALSE))</f>
        <v/>
      </c>
    </row>
    <row r="136" spans="6:10">
      <c r="F136" s="40" t="str">
        <f t="shared" si="14"/>
        <v/>
      </c>
      <c r="G136" s="40" t="str">
        <f t="shared" si="12"/>
        <v/>
      </c>
      <c r="H136" s="40" t="str">
        <f t="shared" si="13"/>
        <v/>
      </c>
      <c r="I136" s="40" t="str">
        <f>IF($G136="","",VLOOKUP($G136,设置!B:D,3,FALSE))</f>
        <v/>
      </c>
      <c r="J136" s="40" t="str">
        <f>IF($G136="","",VLOOKUP($G136,设置!B:D,2,FALSE))</f>
        <v/>
      </c>
    </row>
    <row r="137" spans="6:10">
      <c r="F137" s="40" t="str">
        <f t="shared" si="14"/>
        <v/>
      </c>
      <c r="G137" s="40" t="str">
        <f t="shared" si="12"/>
        <v/>
      </c>
      <c r="H137" s="40" t="str">
        <f t="shared" si="13"/>
        <v/>
      </c>
      <c r="I137" s="40" t="str">
        <f>IF($G137="","",VLOOKUP($G137,设置!B:D,3,FALSE))</f>
        <v/>
      </c>
      <c r="J137" s="40" t="str">
        <f>IF($G137="","",VLOOKUP($G137,设置!B:D,2,FALSE))</f>
        <v/>
      </c>
    </row>
    <row r="138" spans="6:10">
      <c r="F138" s="40" t="str">
        <f t="shared" si="14"/>
        <v/>
      </c>
      <c r="G138" s="40" t="str">
        <f t="shared" si="12"/>
        <v/>
      </c>
      <c r="H138" s="40" t="str">
        <f t="shared" si="13"/>
        <v/>
      </c>
      <c r="I138" s="40" t="str">
        <f>IF($G138="","",VLOOKUP($G138,设置!B:D,3,FALSE))</f>
        <v/>
      </c>
      <c r="J138" s="40" t="str">
        <f>IF($G138="","",VLOOKUP($G138,设置!B:D,2,FALSE))</f>
        <v/>
      </c>
    </row>
    <row r="139" spans="6:10">
      <c r="F139" s="40" t="str">
        <f t="shared" si="14"/>
        <v/>
      </c>
      <c r="G139" s="40" t="str">
        <f t="shared" si="12"/>
        <v/>
      </c>
      <c r="H139" s="40" t="str">
        <f t="shared" si="13"/>
        <v/>
      </c>
      <c r="I139" s="40" t="str">
        <f>IF($G139="","",VLOOKUP($G139,设置!B:D,3,FALSE))</f>
        <v/>
      </c>
      <c r="J139" s="40" t="str">
        <f>IF($G139="","",VLOOKUP($G139,设置!B:D,2,FALSE))</f>
        <v/>
      </c>
    </row>
    <row r="140" spans="6:10">
      <c r="F140" s="40" t="str">
        <f t="shared" si="14"/>
        <v/>
      </c>
      <c r="G140" s="40" t="str">
        <f t="shared" si="12"/>
        <v/>
      </c>
      <c r="H140" s="40" t="str">
        <f t="shared" si="13"/>
        <v/>
      </c>
      <c r="I140" s="40" t="str">
        <f>IF($G140="","",VLOOKUP($G140,设置!B:D,3,FALSE))</f>
        <v/>
      </c>
      <c r="J140" s="40" t="str">
        <f>IF($G140="","",VLOOKUP($G140,设置!B:D,2,FALSE))</f>
        <v/>
      </c>
    </row>
    <row r="141" spans="6:10">
      <c r="F141" s="40" t="str">
        <f t="shared" si="14"/>
        <v/>
      </c>
      <c r="G141" s="40" t="str">
        <f t="shared" si="12"/>
        <v/>
      </c>
      <c r="H141" s="40" t="str">
        <f t="shared" si="13"/>
        <v/>
      </c>
      <c r="I141" s="40" t="str">
        <f>IF($G141="","",VLOOKUP($G141,设置!B:D,3,FALSE))</f>
        <v/>
      </c>
      <c r="J141" s="40" t="str">
        <f>IF($G141="","",VLOOKUP($G141,设置!B:D,2,FALSE))</f>
        <v/>
      </c>
    </row>
    <row r="142" spans="6:10">
      <c r="F142" s="40" t="str">
        <f t="shared" si="14"/>
        <v/>
      </c>
      <c r="G142" s="40" t="str">
        <f t="shared" si="12"/>
        <v/>
      </c>
      <c r="H142" s="40" t="str">
        <f t="shared" si="13"/>
        <v/>
      </c>
      <c r="I142" s="40" t="str">
        <f>IF($G142="","",VLOOKUP($G142,设置!B:D,3,FALSE))</f>
        <v/>
      </c>
      <c r="J142" s="40" t="str">
        <f>IF($G142="","",VLOOKUP($G142,设置!B:D,2,FALSE))</f>
        <v/>
      </c>
    </row>
    <row r="143" spans="6:10">
      <c r="F143" s="40" t="str">
        <f t="shared" si="14"/>
        <v/>
      </c>
      <c r="G143" s="40" t="str">
        <f t="shared" si="12"/>
        <v/>
      </c>
      <c r="H143" s="40" t="str">
        <f t="shared" si="13"/>
        <v/>
      </c>
      <c r="I143" s="40" t="str">
        <f>IF($G143="","",VLOOKUP($G143,设置!B:D,3,FALSE))</f>
        <v/>
      </c>
      <c r="J143" s="40" t="str">
        <f>IF($G143="","",VLOOKUP($G143,设置!B:D,2,FALSE))</f>
        <v/>
      </c>
    </row>
    <row r="144" spans="6:10">
      <c r="F144" s="40" t="str">
        <f t="shared" si="14"/>
        <v/>
      </c>
      <c r="G144" s="40" t="str">
        <f t="shared" si="12"/>
        <v/>
      </c>
      <c r="H144" s="40" t="str">
        <f t="shared" si="13"/>
        <v/>
      </c>
      <c r="I144" s="40" t="str">
        <f>IF($G144="","",VLOOKUP($G144,设置!B:D,3,FALSE))</f>
        <v/>
      </c>
      <c r="J144" s="40" t="str">
        <f>IF($G144="","",VLOOKUP($G144,设置!B:D,2,FALSE))</f>
        <v/>
      </c>
    </row>
    <row r="145" spans="6:10">
      <c r="F145" s="40" t="str">
        <f t="shared" si="14"/>
        <v/>
      </c>
      <c r="G145" s="40" t="str">
        <f t="shared" si="12"/>
        <v/>
      </c>
      <c r="H145" s="40" t="str">
        <f t="shared" si="13"/>
        <v/>
      </c>
      <c r="I145" s="40" t="str">
        <f>IF($G145="","",VLOOKUP($G145,设置!B:D,3,FALSE))</f>
        <v/>
      </c>
      <c r="J145" s="40" t="str">
        <f>IF($G145="","",VLOOKUP($G145,设置!B:D,2,FALSE))</f>
        <v/>
      </c>
    </row>
    <row r="146" spans="6:10">
      <c r="F146" s="40" t="str">
        <f t="shared" si="14"/>
        <v/>
      </c>
      <c r="G146" s="40" t="str">
        <f t="shared" si="12"/>
        <v/>
      </c>
      <c r="H146" s="40" t="str">
        <f t="shared" si="13"/>
        <v/>
      </c>
      <c r="I146" s="40" t="str">
        <f>IF($G146="","",VLOOKUP($G146,设置!B:D,3,FALSE))</f>
        <v/>
      </c>
      <c r="J146" s="40" t="str">
        <f>IF($G146="","",VLOOKUP($G146,设置!B:D,2,FALSE))</f>
        <v/>
      </c>
    </row>
    <row r="147" spans="6:10">
      <c r="F147" s="40" t="str">
        <f t="shared" si="14"/>
        <v/>
      </c>
      <c r="G147" s="40" t="str">
        <f t="shared" si="12"/>
        <v/>
      </c>
      <c r="H147" s="40" t="str">
        <f t="shared" si="13"/>
        <v/>
      </c>
      <c r="I147" s="40" t="str">
        <f>IF($G147="","",VLOOKUP($G147,设置!B:D,3,FALSE))</f>
        <v/>
      </c>
      <c r="J147" s="40" t="str">
        <f>IF($G147="","",VLOOKUP($G147,设置!B:D,2,FALSE))</f>
        <v/>
      </c>
    </row>
    <row r="148" spans="6:10">
      <c r="F148" s="40" t="str">
        <f t="shared" si="14"/>
        <v/>
      </c>
      <c r="G148" s="40" t="str">
        <f t="shared" si="12"/>
        <v/>
      </c>
      <c r="H148" s="40" t="str">
        <f t="shared" si="13"/>
        <v/>
      </c>
      <c r="I148" s="40" t="str">
        <f>IF($G148="","",VLOOKUP($G148,设置!B:D,3,FALSE))</f>
        <v/>
      </c>
      <c r="J148" s="40" t="str">
        <f>IF($G148="","",VLOOKUP($G148,设置!B:D,2,FALSE))</f>
        <v/>
      </c>
    </row>
    <row r="149" spans="6:10">
      <c r="F149" s="40" t="str">
        <f t="shared" si="14"/>
        <v/>
      </c>
      <c r="G149" s="40" t="str">
        <f t="shared" si="12"/>
        <v/>
      </c>
      <c r="H149" s="40" t="str">
        <f t="shared" si="13"/>
        <v/>
      </c>
      <c r="I149" s="40" t="str">
        <f>IF($G149="","",VLOOKUP($G149,设置!B:D,3,FALSE))</f>
        <v/>
      </c>
      <c r="J149" s="40" t="str">
        <f>IF($G149="","",VLOOKUP($G149,设置!B:D,2,FALSE))</f>
        <v/>
      </c>
    </row>
    <row r="150" spans="6:10">
      <c r="F150" s="40" t="str">
        <f t="shared" si="14"/>
        <v/>
      </c>
      <c r="G150" s="40" t="str">
        <f t="shared" si="12"/>
        <v/>
      </c>
      <c r="H150" s="40" t="str">
        <f t="shared" si="13"/>
        <v/>
      </c>
      <c r="I150" s="40" t="str">
        <f>IF($G150="","",VLOOKUP($G150,设置!B:D,3,FALSE))</f>
        <v/>
      </c>
      <c r="J150" s="40" t="str">
        <f>IF($G150="","",VLOOKUP($G150,设置!B:D,2,FALSE))</f>
        <v/>
      </c>
    </row>
    <row r="151" spans="6:10">
      <c r="F151" s="40" t="str">
        <f t="shared" si="14"/>
        <v/>
      </c>
      <c r="G151" s="40" t="str">
        <f t="shared" si="12"/>
        <v/>
      </c>
      <c r="H151" s="40" t="str">
        <f t="shared" si="13"/>
        <v/>
      </c>
      <c r="I151" s="40" t="str">
        <f>IF($G151="","",VLOOKUP($G151,设置!B:D,3,FALSE))</f>
        <v/>
      </c>
      <c r="J151" s="40" t="str">
        <f>IF($G151="","",VLOOKUP($G151,设置!B:D,2,FALSE))</f>
        <v/>
      </c>
    </row>
    <row r="152" spans="6:10">
      <c r="F152" s="40" t="str">
        <f t="shared" si="14"/>
        <v/>
      </c>
      <c r="G152" s="40" t="str">
        <f t="shared" si="12"/>
        <v/>
      </c>
      <c r="H152" s="40" t="str">
        <f t="shared" si="13"/>
        <v/>
      </c>
      <c r="I152" s="40" t="str">
        <f>IF($G152="","",VLOOKUP($G152,设置!B:D,3,FALSE))</f>
        <v/>
      </c>
      <c r="J152" s="40" t="str">
        <f>IF($G152="","",VLOOKUP($G152,设置!B:D,2,FALSE))</f>
        <v/>
      </c>
    </row>
    <row r="153" spans="6:10">
      <c r="F153" s="40" t="str">
        <f t="shared" si="14"/>
        <v/>
      </c>
      <c r="G153" s="40" t="str">
        <f t="shared" si="12"/>
        <v/>
      </c>
      <c r="H153" s="40" t="str">
        <f t="shared" si="13"/>
        <v/>
      </c>
      <c r="I153" s="40" t="str">
        <f>IF($G153="","",VLOOKUP($G153,设置!B:D,3,FALSE))</f>
        <v/>
      </c>
      <c r="J153" s="40" t="str">
        <f>IF($G153="","",VLOOKUP($G153,设置!B:D,2,FALSE))</f>
        <v/>
      </c>
    </row>
    <row r="154" spans="6:10">
      <c r="F154" s="40" t="str">
        <f t="shared" si="14"/>
        <v/>
      </c>
      <c r="G154" s="40" t="str">
        <f t="shared" si="12"/>
        <v/>
      </c>
      <c r="H154" s="40" t="str">
        <f t="shared" si="13"/>
        <v/>
      </c>
      <c r="I154" s="40" t="str">
        <f>IF($G154="","",VLOOKUP($G154,设置!B:D,3,FALSE))</f>
        <v/>
      </c>
      <c r="J154" s="40" t="str">
        <f>IF($G154="","",VLOOKUP($G154,设置!B:D,2,FALSE))</f>
        <v/>
      </c>
    </row>
    <row r="155" spans="6:10">
      <c r="F155" s="40" t="str">
        <f t="shared" si="14"/>
        <v/>
      </c>
      <c r="G155" s="40" t="str">
        <f t="shared" si="12"/>
        <v/>
      </c>
      <c r="H155" s="40" t="str">
        <f t="shared" si="13"/>
        <v/>
      </c>
      <c r="I155" s="40" t="str">
        <f>IF($G155="","",VLOOKUP($G155,设置!B:D,3,FALSE))</f>
        <v/>
      </c>
      <c r="J155" s="40" t="str">
        <f>IF($G155="","",VLOOKUP($G155,设置!B:D,2,FALSE))</f>
        <v/>
      </c>
    </row>
    <row r="156" spans="6:10">
      <c r="F156" s="40" t="str">
        <f t="shared" si="14"/>
        <v/>
      </c>
      <c r="G156" s="40" t="str">
        <f t="shared" si="12"/>
        <v/>
      </c>
      <c r="H156" s="40" t="str">
        <f t="shared" si="13"/>
        <v/>
      </c>
      <c r="I156" s="40" t="str">
        <f>IF($G156="","",VLOOKUP($G156,设置!B:D,3,FALSE))</f>
        <v/>
      </c>
      <c r="J156" s="40" t="str">
        <f>IF($G156="","",VLOOKUP($G156,设置!B:D,2,FALSE))</f>
        <v/>
      </c>
    </row>
    <row r="157" spans="6:10">
      <c r="F157" s="40" t="str">
        <f t="shared" si="14"/>
        <v/>
      </c>
      <c r="G157" s="40" t="str">
        <f t="shared" si="12"/>
        <v/>
      </c>
      <c r="H157" s="40" t="str">
        <f t="shared" si="13"/>
        <v/>
      </c>
      <c r="I157" s="40" t="str">
        <f>IF($G157="","",VLOOKUP($G157,设置!B:D,3,FALSE))</f>
        <v/>
      </c>
      <c r="J157" s="40" t="str">
        <f>IF($G157="","",VLOOKUP($G157,设置!B:D,2,FALSE))</f>
        <v/>
      </c>
    </row>
    <row r="158" spans="6:10">
      <c r="F158" s="40" t="str">
        <f t="shared" si="14"/>
        <v/>
      </c>
      <c r="G158" s="40" t="str">
        <f t="shared" si="12"/>
        <v/>
      </c>
      <c r="H158" s="40" t="str">
        <f t="shared" si="13"/>
        <v/>
      </c>
      <c r="I158" s="40" t="str">
        <f>IF($G158="","",VLOOKUP($G158,设置!B:D,3,FALSE))</f>
        <v/>
      </c>
      <c r="J158" s="40" t="str">
        <f>IF($G158="","",VLOOKUP($G158,设置!B:D,2,FALSE))</f>
        <v/>
      </c>
    </row>
    <row r="159" spans="6:10">
      <c r="F159" s="40" t="str">
        <f t="shared" si="14"/>
        <v/>
      </c>
      <c r="G159" s="40" t="str">
        <f t="shared" si="12"/>
        <v/>
      </c>
      <c r="H159" s="40" t="str">
        <f t="shared" si="13"/>
        <v/>
      </c>
      <c r="I159" s="40" t="str">
        <f>IF($G159="","",VLOOKUP($G159,设置!B:D,3,FALSE))</f>
        <v/>
      </c>
      <c r="J159" s="40" t="str">
        <f>IF($G159="","",VLOOKUP($G159,设置!B:D,2,FALSE))</f>
        <v/>
      </c>
    </row>
    <row r="160" spans="6:10">
      <c r="F160" s="40" t="str">
        <f t="shared" si="14"/>
        <v/>
      </c>
      <c r="G160" s="40" t="str">
        <f t="shared" si="12"/>
        <v/>
      </c>
      <c r="H160" s="40" t="str">
        <f t="shared" si="13"/>
        <v/>
      </c>
      <c r="I160" s="40" t="str">
        <f>IF($G160="","",VLOOKUP($G160,设置!B:D,3,FALSE))</f>
        <v/>
      </c>
      <c r="J160" s="40" t="str">
        <f>IF($G160="","",VLOOKUP($G160,设置!B:D,2,FALSE))</f>
        <v/>
      </c>
    </row>
    <row r="161" spans="6:10">
      <c r="F161" s="40" t="str">
        <f t="shared" si="14"/>
        <v/>
      </c>
      <c r="G161" s="40" t="str">
        <f t="shared" si="12"/>
        <v/>
      </c>
      <c r="H161" s="40" t="str">
        <f t="shared" si="13"/>
        <v/>
      </c>
      <c r="I161" s="40" t="str">
        <f>IF($G161="","",VLOOKUP($G161,设置!B:D,3,FALSE))</f>
        <v/>
      </c>
      <c r="J161" s="40" t="str">
        <f>IF($G161="","",VLOOKUP($G161,设置!B:D,2,FALSE))</f>
        <v/>
      </c>
    </row>
    <row r="162" spans="6:10">
      <c r="F162" s="40" t="str">
        <f t="shared" si="14"/>
        <v/>
      </c>
      <c r="G162" s="40" t="str">
        <f t="shared" si="12"/>
        <v/>
      </c>
      <c r="H162" s="40" t="str">
        <f t="shared" si="13"/>
        <v/>
      </c>
      <c r="I162" s="40" t="str">
        <f>IF($G162="","",VLOOKUP($G162,设置!B:D,3,FALSE))</f>
        <v/>
      </c>
      <c r="J162" s="40" t="str">
        <f>IF($G162="","",VLOOKUP($G162,设置!B:D,2,FALSE))</f>
        <v/>
      </c>
    </row>
    <row r="163" spans="6:10">
      <c r="F163" s="40" t="str">
        <f t="shared" si="14"/>
        <v/>
      </c>
      <c r="G163" s="40" t="str">
        <f t="shared" si="12"/>
        <v/>
      </c>
      <c r="H163" s="40" t="str">
        <f t="shared" si="13"/>
        <v/>
      </c>
      <c r="I163" s="40" t="str">
        <f>IF($G163="","",VLOOKUP($G163,设置!B:D,3,FALSE))</f>
        <v/>
      </c>
      <c r="J163" s="40" t="str">
        <f>IF($G163="","",VLOOKUP($G163,设置!B:D,2,FALSE))</f>
        <v/>
      </c>
    </row>
    <row r="164" spans="6:10">
      <c r="F164" s="40" t="str">
        <f t="shared" si="14"/>
        <v/>
      </c>
      <c r="G164" s="40" t="str">
        <f t="shared" si="12"/>
        <v/>
      </c>
      <c r="H164" s="40" t="str">
        <f t="shared" si="13"/>
        <v/>
      </c>
      <c r="I164" s="40" t="str">
        <f>IF($G164="","",VLOOKUP($G164,设置!B:D,3,FALSE))</f>
        <v/>
      </c>
      <c r="J164" s="40" t="str">
        <f>IF($G164="","",VLOOKUP($G164,设置!B:D,2,FALSE))</f>
        <v/>
      </c>
    </row>
  </sheetData>
  <autoFilter ref="A1:J164">
    <extLst/>
  </autoFilter>
  <conditionalFormatting sqref="H1 D1:E1 A1 J1">
    <cfRule type="expression" dxfId="1" priority="2">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3:B7 B8:B18 B19:B20 B21:B32 B33:B34 B35:B38 B39:B41 B42:B56 B57:B60 B61: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0 G11:G12 G13:G56 G57:G164">
      <formula1>设置!$B9:$B441</formula1>
    </dataValidation>
  </dataValidations>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17"/>
  <dimension ref="A1:J171"/>
  <sheetViews>
    <sheetView workbookViewId="0">
      <pane xSplit="10" ySplit="1" topLeftCell="K17" activePane="bottomRight" state="frozen"/>
      <selection/>
      <selection pane="topRight"/>
      <selection pane="bottomLeft"/>
      <selection pane="bottomRight" activeCell="D58" sqref="D58"/>
    </sheetView>
  </sheetViews>
  <sheetFormatPr defaultColWidth="9" defaultRowHeight="13.5"/>
  <cols>
    <col min="1" max="1" width="6.5" customWidth="1"/>
    <col min="2" max="2" width="9.875" customWidth="1"/>
    <col min="4" max="4" width="10.25" customWidth="1"/>
    <col min="5" max="5" width="9.75" customWidth="1"/>
    <col min="6" max="6" width="11.5" style="40"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s="40" t="s">
        <v>6</v>
      </c>
      <c r="G1" s="40" t="s">
        <v>475</v>
      </c>
      <c r="H1" s="43" t="s">
        <v>5</v>
      </c>
      <c r="I1" s="40" t="s">
        <v>476</v>
      </c>
      <c r="J1" s="44" t="s">
        <v>1</v>
      </c>
    </row>
    <row r="2" spans="1:10">
      <c r="A2">
        <v>1</v>
      </c>
      <c r="B2" t="s">
        <v>560</v>
      </c>
      <c r="C2">
        <v>75</v>
      </c>
      <c r="D2">
        <v>52</v>
      </c>
      <c r="E2">
        <v>14.9</v>
      </c>
      <c r="F2" s="40">
        <f t="shared" ref="F2:F12" si="0">IF(A2="","",1)</f>
        <v>1</v>
      </c>
      <c r="G2" s="40" t="str">
        <f t="shared" ref="G2:G65" si="1">IF(AND(B2&lt;&gt;"",C2&lt;&gt;""),B2&amp;C2,"")</f>
        <v>d01s2675</v>
      </c>
      <c r="H2" s="40">
        <f t="shared" ref="H2:H65" si="2">IF(E2="","",ROUND(E2*2.2046,2))</f>
        <v>32.85</v>
      </c>
      <c r="I2" s="40" t="str">
        <f>IF($G2="","",VLOOKUP($G2,设置!B:D,3,FALSE))</f>
        <v>D001套装26-75</v>
      </c>
      <c r="J2" s="40" t="str">
        <f>IF($G2="","",VLOOKUP($G2,设置!B:D,2,FALSE))</f>
        <v>D001USF-taozhuang26-75</v>
      </c>
    </row>
    <row r="3" spans="1:10">
      <c r="A3">
        <v>2</v>
      </c>
      <c r="B3" t="s">
        <v>560</v>
      </c>
      <c r="C3">
        <v>65</v>
      </c>
      <c r="D3">
        <v>95</v>
      </c>
      <c r="E3">
        <v>21</v>
      </c>
      <c r="F3" s="40">
        <f t="shared" si="0"/>
        <v>1</v>
      </c>
      <c r="G3" s="40" t="str">
        <f t="shared" si="1"/>
        <v>d01s2665</v>
      </c>
      <c r="H3" s="40">
        <f t="shared" si="2"/>
        <v>46.3</v>
      </c>
      <c r="I3" s="40" t="str">
        <f>IF($G3="","",VLOOKUP($G3,设置!B:D,3,FALSE))</f>
        <v>D001套装26-65</v>
      </c>
      <c r="J3" s="40" t="str">
        <f>IF($G3="","",VLOOKUP($G3,设置!B:D,2,FALSE))</f>
        <v>D001USF-taozhuang26-65</v>
      </c>
    </row>
    <row r="4" spans="1:10">
      <c r="A4">
        <v>3</v>
      </c>
      <c r="B4" t="s">
        <v>560</v>
      </c>
      <c r="C4">
        <v>75</v>
      </c>
      <c r="D4">
        <v>72</v>
      </c>
      <c r="E4">
        <v>20.5</v>
      </c>
      <c r="F4" s="40">
        <f t="shared" si="0"/>
        <v>1</v>
      </c>
      <c r="G4" s="40" t="str">
        <f t="shared" si="1"/>
        <v>d01s2675</v>
      </c>
      <c r="H4" s="40">
        <f t="shared" si="2"/>
        <v>45.19</v>
      </c>
      <c r="I4" s="40" t="str">
        <f>IF($G4="","",VLOOKUP($G4,设置!B:D,3,FALSE))</f>
        <v>D001套装26-75</v>
      </c>
      <c r="J4" s="40" t="str">
        <f>IF($G4="","",VLOOKUP($G4,设置!B:D,2,FALSE))</f>
        <v>D001USF-taozhuang26-75</v>
      </c>
    </row>
    <row r="5" spans="1:10">
      <c r="A5">
        <v>4</v>
      </c>
      <c r="B5" t="s">
        <v>560</v>
      </c>
      <c r="C5">
        <v>75</v>
      </c>
      <c r="D5">
        <v>72</v>
      </c>
      <c r="E5">
        <v>20.5</v>
      </c>
      <c r="F5" s="40">
        <f t="shared" si="0"/>
        <v>1</v>
      </c>
      <c r="G5" s="40" t="str">
        <f t="shared" si="1"/>
        <v>d01s2675</v>
      </c>
      <c r="H5" s="40">
        <f t="shared" si="2"/>
        <v>45.19</v>
      </c>
      <c r="I5" s="40" t="str">
        <f>IF($G5="","",VLOOKUP($G5,设置!B:D,3,FALSE))</f>
        <v>D001套装26-75</v>
      </c>
      <c r="J5" s="40" t="str">
        <f>IF($G5="","",VLOOKUP($G5,设置!B:D,2,FALSE))</f>
        <v>D001USF-taozhuang26-75</v>
      </c>
    </row>
    <row r="6" spans="1:10">
      <c r="A6">
        <v>5</v>
      </c>
      <c r="B6" t="s">
        <v>560</v>
      </c>
      <c r="C6">
        <v>80</v>
      </c>
      <c r="D6">
        <v>60</v>
      </c>
      <c r="E6">
        <v>20</v>
      </c>
      <c r="F6" s="40">
        <f t="shared" si="0"/>
        <v>1</v>
      </c>
      <c r="G6" s="40" t="str">
        <f t="shared" si="1"/>
        <v>d01s2680</v>
      </c>
      <c r="H6" s="40">
        <f t="shared" si="2"/>
        <v>44.09</v>
      </c>
      <c r="I6" s="40" t="str">
        <f>IF($G6="","",VLOOKUP($G6,设置!B:D,3,FALSE))</f>
        <v>D001套装26-80</v>
      </c>
      <c r="J6" s="40" t="str">
        <f>IF($G6="","",VLOOKUP($G6,设置!B:D,2,FALSE))</f>
        <v>D001USF-taozhuang26-80</v>
      </c>
    </row>
    <row r="7" spans="1:10">
      <c r="A7">
        <v>6</v>
      </c>
      <c r="B7" t="s">
        <v>560</v>
      </c>
      <c r="C7">
        <v>70</v>
      </c>
      <c r="D7">
        <v>83</v>
      </c>
      <c r="E7">
        <v>21.85</v>
      </c>
      <c r="F7" s="40">
        <f t="shared" si="0"/>
        <v>1</v>
      </c>
      <c r="G7" s="40" t="str">
        <f t="shared" si="1"/>
        <v>d01s2670</v>
      </c>
      <c r="H7" s="40">
        <f t="shared" si="2"/>
        <v>48.17</v>
      </c>
      <c r="I7" s="40" t="str">
        <f>IF($G7="","",VLOOKUP($G7,设置!B:D,3,FALSE))</f>
        <v>D001套装26-70</v>
      </c>
      <c r="J7" s="40" t="str">
        <f>IF($G7="","",VLOOKUP($G7,设置!B:D,2,FALSE))</f>
        <v>D001USF-taozhuang26-70</v>
      </c>
    </row>
    <row r="8" spans="1:10">
      <c r="A8">
        <v>7</v>
      </c>
      <c r="B8" t="s">
        <v>560</v>
      </c>
      <c r="C8">
        <v>70</v>
      </c>
      <c r="D8">
        <v>80</v>
      </c>
      <c r="E8">
        <v>21.1</v>
      </c>
      <c r="F8" s="40">
        <f t="shared" si="0"/>
        <v>1</v>
      </c>
      <c r="G8" s="40" t="str">
        <f t="shared" si="1"/>
        <v>d01s2670</v>
      </c>
      <c r="H8" s="40">
        <f t="shared" si="2"/>
        <v>46.52</v>
      </c>
      <c r="I8" s="40" t="str">
        <f>IF($G8="","",VLOOKUP($G8,设置!B:D,3,FALSE))</f>
        <v>D001套装26-70</v>
      </c>
      <c r="J8" s="40" t="str">
        <f>IF($G8="","",VLOOKUP($G8,设置!B:D,2,FALSE))</f>
        <v>D001USF-taozhuang26-70</v>
      </c>
    </row>
    <row r="9" spans="1:10">
      <c r="A9">
        <v>8</v>
      </c>
      <c r="B9" t="s">
        <v>560</v>
      </c>
      <c r="C9">
        <v>75</v>
      </c>
      <c r="D9">
        <v>72</v>
      </c>
      <c r="E9">
        <v>20.5</v>
      </c>
      <c r="F9" s="40">
        <f t="shared" si="0"/>
        <v>1</v>
      </c>
      <c r="G9" s="40" t="str">
        <f t="shared" si="1"/>
        <v>d01s2675</v>
      </c>
      <c r="H9" s="40">
        <f t="shared" si="2"/>
        <v>45.19</v>
      </c>
      <c r="I9" s="40" t="str">
        <f>IF($G9="","",VLOOKUP($G9,设置!B:D,3,FALSE))</f>
        <v>D001套装26-75</v>
      </c>
      <c r="J9" s="40" t="str">
        <f>IF($G9="","",VLOOKUP($G9,设置!B:D,2,FALSE))</f>
        <v>D001USF-taozhuang26-75</v>
      </c>
    </row>
    <row r="10" spans="1:10">
      <c r="A10">
        <v>9</v>
      </c>
      <c r="B10" t="s">
        <v>560</v>
      </c>
      <c r="C10">
        <v>80</v>
      </c>
      <c r="D10">
        <v>47</v>
      </c>
      <c r="E10">
        <v>20.2</v>
      </c>
      <c r="F10" s="40">
        <f t="shared" si="0"/>
        <v>1</v>
      </c>
      <c r="G10" s="40" t="str">
        <f t="shared" si="1"/>
        <v>d01s2680</v>
      </c>
      <c r="H10" s="40">
        <f t="shared" si="2"/>
        <v>44.53</v>
      </c>
      <c r="I10" s="40" t="str">
        <f>IF($G10="","",VLOOKUP($G10,设置!B:D,3,FALSE))</f>
        <v>D001套装26-80</v>
      </c>
      <c r="J10" s="40" t="str">
        <f>IF($G10="","",VLOOKUP($G10,设置!B:D,2,FALSE))</f>
        <v>D001USF-taozhuang26-80</v>
      </c>
    </row>
    <row r="11" spans="1:10">
      <c r="A11">
        <v>9</v>
      </c>
      <c r="B11" t="s">
        <v>560</v>
      </c>
      <c r="C11">
        <v>70</v>
      </c>
      <c r="D11">
        <v>5</v>
      </c>
      <c r="F11" s="40">
        <f t="shared" si="0"/>
        <v>1</v>
      </c>
      <c r="G11" s="40" t="str">
        <f t="shared" si="1"/>
        <v>d01s2670</v>
      </c>
      <c r="H11" s="40" t="str">
        <f t="shared" si="2"/>
        <v/>
      </c>
      <c r="I11" s="40" t="str">
        <f>IF($G11="","",VLOOKUP($G11,设置!B:D,3,FALSE))</f>
        <v>D001套装26-70</v>
      </c>
      <c r="J11" s="40" t="str">
        <f>IF($G11="","",VLOOKUP($G11,设置!B:D,2,FALSE))</f>
        <v>D001USF-taozhuang26-70</v>
      </c>
    </row>
    <row r="12" spans="1:10">
      <c r="A12">
        <v>9</v>
      </c>
      <c r="B12" t="s">
        <v>560</v>
      </c>
      <c r="C12">
        <v>85</v>
      </c>
      <c r="D12">
        <v>3</v>
      </c>
      <c r="F12" s="40">
        <f t="shared" si="0"/>
        <v>1</v>
      </c>
      <c r="G12" s="40" t="str">
        <f t="shared" si="1"/>
        <v>d01s2685</v>
      </c>
      <c r="H12" s="40" t="str">
        <f t="shared" si="2"/>
        <v/>
      </c>
      <c r="I12" s="40" t="str">
        <f>IF($G12="","",VLOOKUP($G12,设置!B:D,3,FALSE))</f>
        <v>D001套装26-85</v>
      </c>
      <c r="J12" s="40" t="str">
        <f>IF($G12="","",VLOOKUP($G12,设置!B:D,2,FALSE))</f>
        <v>D001USF-taozhuang26-85</v>
      </c>
    </row>
    <row r="13" spans="1:10">
      <c r="A13">
        <v>9</v>
      </c>
      <c r="B13" t="s">
        <v>560</v>
      </c>
      <c r="C13">
        <v>65</v>
      </c>
      <c r="D13">
        <v>10</v>
      </c>
      <c r="G13" s="40" t="str">
        <f t="shared" si="1"/>
        <v>d01s2665</v>
      </c>
      <c r="H13" s="40" t="str">
        <f t="shared" si="2"/>
        <v/>
      </c>
      <c r="I13" s="40" t="str">
        <f>IF($G13="","",VLOOKUP($G13,设置!B:D,3,FALSE))</f>
        <v>D001套装26-65</v>
      </c>
      <c r="J13" s="40" t="str">
        <f>IF($G13="","",VLOOKUP($G13,设置!B:D,2,FALSE))</f>
        <v>D001USF-taozhuang26-65</v>
      </c>
    </row>
    <row r="14" spans="1:10">
      <c r="A14">
        <v>10</v>
      </c>
      <c r="B14" t="s">
        <v>560</v>
      </c>
      <c r="C14">
        <v>85</v>
      </c>
      <c r="D14">
        <v>55</v>
      </c>
      <c r="E14">
        <v>20.8</v>
      </c>
      <c r="F14" s="40">
        <f t="shared" ref="F14:F38" si="3">IF(A14="","",1)</f>
        <v>1</v>
      </c>
      <c r="G14" s="40" t="str">
        <f t="shared" si="1"/>
        <v>d01s2685</v>
      </c>
      <c r="H14" s="40">
        <f t="shared" si="2"/>
        <v>45.86</v>
      </c>
      <c r="I14" s="40" t="str">
        <f>IF($G14="","",VLOOKUP($G14,设置!B:D,3,FALSE))</f>
        <v>D001套装26-85</v>
      </c>
      <c r="J14" s="40" t="str">
        <f>IF($G14="","",VLOOKUP($G14,设置!B:D,2,FALSE))</f>
        <v>D001USF-taozhuang26-85</v>
      </c>
    </row>
    <row r="15" spans="1:10">
      <c r="A15">
        <v>11</v>
      </c>
      <c r="B15" t="s">
        <v>560</v>
      </c>
      <c r="C15">
        <v>85</v>
      </c>
      <c r="D15">
        <v>55</v>
      </c>
      <c r="E15">
        <v>20.8</v>
      </c>
      <c r="F15" s="40">
        <f t="shared" si="3"/>
        <v>1</v>
      </c>
      <c r="G15" s="40" t="str">
        <f t="shared" si="1"/>
        <v>d01s2685</v>
      </c>
      <c r="H15" s="40">
        <f t="shared" si="2"/>
        <v>45.86</v>
      </c>
      <c r="I15" s="40" t="str">
        <f>IF($G15="","",VLOOKUP($G15,设置!B:D,3,FALSE))</f>
        <v>D001套装26-85</v>
      </c>
      <c r="J15" s="40" t="str">
        <f>IF($G15="","",VLOOKUP($G15,设置!B:D,2,FALSE))</f>
        <v>D001USF-taozhuang26-85</v>
      </c>
    </row>
    <row r="16" spans="1:10">
      <c r="A16">
        <v>12</v>
      </c>
      <c r="B16" t="s">
        <v>560</v>
      </c>
      <c r="C16">
        <v>80</v>
      </c>
      <c r="D16">
        <v>60</v>
      </c>
      <c r="E16">
        <v>20</v>
      </c>
      <c r="F16" s="40">
        <f t="shared" si="3"/>
        <v>1</v>
      </c>
      <c r="G16" s="40" t="str">
        <f t="shared" si="1"/>
        <v>d01s2680</v>
      </c>
      <c r="H16" s="40">
        <f t="shared" si="2"/>
        <v>44.09</v>
      </c>
      <c r="I16" s="40" t="str">
        <f>IF($G16="","",VLOOKUP($G16,设置!B:D,3,FALSE))</f>
        <v>D001套装26-80</v>
      </c>
      <c r="J16" s="40" t="str">
        <f>IF($G16="","",VLOOKUP($G16,设置!B:D,2,FALSE))</f>
        <v>D001USF-taozhuang26-80</v>
      </c>
    </row>
    <row r="17" spans="1:10">
      <c r="A17">
        <v>13</v>
      </c>
      <c r="B17" t="s">
        <v>560</v>
      </c>
      <c r="C17">
        <v>85</v>
      </c>
      <c r="D17">
        <v>55</v>
      </c>
      <c r="E17">
        <v>20.8</v>
      </c>
      <c r="F17" s="40">
        <f t="shared" si="3"/>
        <v>1</v>
      </c>
      <c r="G17" s="40" t="str">
        <f t="shared" si="1"/>
        <v>d01s2685</v>
      </c>
      <c r="H17" s="40">
        <f t="shared" si="2"/>
        <v>45.86</v>
      </c>
      <c r="I17" s="40" t="str">
        <f>IF($G17="","",VLOOKUP($G17,设置!B:D,3,FALSE))</f>
        <v>D001套装26-85</v>
      </c>
      <c r="J17" s="40" t="str">
        <f>IF($G17="","",VLOOKUP($G17,设置!B:D,2,FALSE))</f>
        <v>D001USF-taozhuang26-85</v>
      </c>
    </row>
    <row r="18" spans="1:10">
      <c r="A18">
        <v>14</v>
      </c>
      <c r="B18" t="s">
        <v>561</v>
      </c>
      <c r="C18">
        <v>120</v>
      </c>
      <c r="D18">
        <v>80</v>
      </c>
      <c r="E18">
        <v>21.3</v>
      </c>
      <c r="F18" s="40">
        <f t="shared" si="3"/>
        <v>1</v>
      </c>
      <c r="G18" s="40" t="str">
        <f t="shared" si="1"/>
        <v>fl213s3120</v>
      </c>
      <c r="H18" s="40">
        <f t="shared" si="2"/>
        <v>46.96</v>
      </c>
      <c r="I18" s="40" t="str">
        <f>IF($G18="","",VLOOKUP($G18,设置!B:D,3,FALSE))</f>
        <v>L213usf套装3-120</v>
      </c>
      <c r="J18" s="40" t="str">
        <f>IF($G18="","",VLOOKUP($G18,设置!B:D,2,FALSE))</f>
        <v>L213usf-set3-120</v>
      </c>
    </row>
    <row r="19" spans="1:10">
      <c r="A19">
        <v>14</v>
      </c>
      <c r="B19" t="s">
        <v>561</v>
      </c>
      <c r="C19">
        <v>110</v>
      </c>
      <c r="D19">
        <v>60</v>
      </c>
      <c r="F19" s="40">
        <f t="shared" si="3"/>
        <v>1</v>
      </c>
      <c r="G19" s="40" t="str">
        <f t="shared" si="1"/>
        <v>fl213s3110</v>
      </c>
      <c r="H19" s="40" t="str">
        <f t="shared" si="2"/>
        <v/>
      </c>
      <c r="I19" s="40" t="str">
        <f>IF($G19="","",VLOOKUP($G19,设置!B:D,3,FALSE))</f>
        <v>L213usf套装3-110</v>
      </c>
      <c r="J19" s="40" t="str">
        <f>IF($G19="","",VLOOKUP($G19,设置!B:D,2,FALSE))</f>
        <v>L213usf-set3-110</v>
      </c>
    </row>
    <row r="20" spans="1:10">
      <c r="A20">
        <v>15</v>
      </c>
      <c r="B20" t="s">
        <v>562</v>
      </c>
      <c r="C20">
        <v>120</v>
      </c>
      <c r="D20">
        <v>130</v>
      </c>
      <c r="E20">
        <v>20.5</v>
      </c>
      <c r="F20" s="40">
        <f t="shared" si="3"/>
        <v>1</v>
      </c>
      <c r="G20" s="40" t="str">
        <f t="shared" si="1"/>
        <v>fl213s9120</v>
      </c>
      <c r="H20" s="40">
        <f t="shared" si="2"/>
        <v>45.19</v>
      </c>
      <c r="I20" s="40" t="str">
        <f>IF($G20="","",VLOOKUP($G20,设置!B:D,3,FALSE))</f>
        <v>L213USF套装9-120</v>
      </c>
      <c r="J20" s="40" t="str">
        <f>IF($G20="","",VLOOKUP($G20,设置!B:D,2,FALSE))</f>
        <v>L213USF-set9-120</v>
      </c>
    </row>
    <row r="21" spans="1:10">
      <c r="A21">
        <v>16</v>
      </c>
      <c r="B21" t="s">
        <v>562</v>
      </c>
      <c r="C21">
        <v>130</v>
      </c>
      <c r="D21">
        <v>110</v>
      </c>
      <c r="E21">
        <v>19.15</v>
      </c>
      <c r="F21" s="40">
        <f t="shared" si="3"/>
        <v>1</v>
      </c>
      <c r="G21" s="40" t="str">
        <f t="shared" si="1"/>
        <v>fl213s9130</v>
      </c>
      <c r="H21" s="40">
        <f t="shared" si="2"/>
        <v>42.22</v>
      </c>
      <c r="I21" s="40" t="str">
        <f>IF($G21="","",VLOOKUP($G21,设置!B:D,3,FALSE))</f>
        <v>L213USF套装9-130</v>
      </c>
      <c r="J21" s="40" t="str">
        <f>IF($G21="","",VLOOKUP($G21,设置!B:D,2,FALSE))</f>
        <v>L213USF-set9-130</v>
      </c>
    </row>
    <row r="22" spans="1:10">
      <c r="A22">
        <v>17</v>
      </c>
      <c r="B22" t="s">
        <v>562</v>
      </c>
      <c r="C22">
        <v>130</v>
      </c>
      <c r="D22">
        <v>42</v>
      </c>
      <c r="E22">
        <v>19.1</v>
      </c>
      <c r="F22" s="40">
        <f t="shared" si="3"/>
        <v>1</v>
      </c>
      <c r="G22" s="40" t="str">
        <f t="shared" si="1"/>
        <v>fl213s9130</v>
      </c>
      <c r="H22" s="40">
        <f t="shared" si="2"/>
        <v>42.11</v>
      </c>
      <c r="I22" s="40" t="str">
        <f>IF($G22="","",VLOOKUP($G22,设置!B:D,3,FALSE))</f>
        <v>L213USF套装9-130</v>
      </c>
      <c r="J22" s="40" t="str">
        <f>IF($G22="","",VLOOKUP($G22,设置!B:D,2,FALSE))</f>
        <v>L213USF-set9-130</v>
      </c>
    </row>
    <row r="23" spans="1:10">
      <c r="A23">
        <v>17</v>
      </c>
      <c r="B23" t="s">
        <v>562</v>
      </c>
      <c r="C23">
        <v>110</v>
      </c>
      <c r="D23">
        <v>81</v>
      </c>
      <c r="F23" s="40">
        <f t="shared" si="3"/>
        <v>1</v>
      </c>
      <c r="G23" s="40" t="str">
        <f t="shared" si="1"/>
        <v>fl213s9110</v>
      </c>
      <c r="H23" s="40" t="str">
        <f t="shared" si="2"/>
        <v/>
      </c>
      <c r="I23" s="40" t="str">
        <f>IF($G23="","",VLOOKUP($G23,设置!B:D,3,FALSE))</f>
        <v>L213USF套装9-110</v>
      </c>
      <c r="J23" s="40" t="str">
        <f>IF($G23="","",VLOOKUP($G23,设置!B:D,2,FALSE))</f>
        <v>L213USF-set9-110</v>
      </c>
    </row>
    <row r="24" spans="1:10">
      <c r="A24">
        <v>18</v>
      </c>
      <c r="B24" t="s">
        <v>562</v>
      </c>
      <c r="C24">
        <v>140</v>
      </c>
      <c r="D24">
        <v>10</v>
      </c>
      <c r="E24">
        <v>21.7</v>
      </c>
      <c r="F24" s="40">
        <f t="shared" si="3"/>
        <v>1</v>
      </c>
      <c r="G24" s="40" t="str">
        <f t="shared" si="1"/>
        <v>fl213s9140</v>
      </c>
      <c r="H24" s="40">
        <f t="shared" si="2"/>
        <v>47.84</v>
      </c>
      <c r="I24" s="40" t="str">
        <f>IF($G24="","",VLOOKUP($G24,设置!B:D,3,FALSE))</f>
        <v>L213USF套装9-140</v>
      </c>
      <c r="J24" s="40" t="str">
        <f>IF($G24="","",VLOOKUP($G24,设置!B:D,2,FALSE))</f>
        <v>L213USF-set9-140</v>
      </c>
    </row>
    <row r="25" spans="1:10">
      <c r="A25">
        <v>18</v>
      </c>
      <c r="B25" t="s">
        <v>561</v>
      </c>
      <c r="C25">
        <v>130</v>
      </c>
      <c r="D25">
        <v>96</v>
      </c>
      <c r="F25" s="40">
        <f t="shared" si="3"/>
        <v>1</v>
      </c>
      <c r="G25" s="40" t="str">
        <f t="shared" si="1"/>
        <v>fl213s3130</v>
      </c>
      <c r="H25" s="40" t="str">
        <f t="shared" si="2"/>
        <v/>
      </c>
      <c r="I25" s="40" t="str">
        <f>IF($G25="","",VLOOKUP($G25,设置!B:D,3,FALSE))</f>
        <v>L213usf套装3-130</v>
      </c>
      <c r="J25" s="40" t="str">
        <f>IF($G25="","",VLOOKUP($G25,设置!B:D,2,FALSE))</f>
        <v>L213usf-set3-130</v>
      </c>
    </row>
    <row r="26" spans="1:10">
      <c r="A26">
        <v>18</v>
      </c>
      <c r="B26" t="s">
        <v>561</v>
      </c>
      <c r="C26">
        <v>120</v>
      </c>
      <c r="D26">
        <v>18</v>
      </c>
      <c r="F26" s="40">
        <f t="shared" si="3"/>
        <v>1</v>
      </c>
      <c r="G26" s="40" t="str">
        <f t="shared" si="1"/>
        <v>fl213s3120</v>
      </c>
      <c r="H26" s="40" t="str">
        <f t="shared" si="2"/>
        <v/>
      </c>
      <c r="I26" s="40" t="str">
        <f>IF($G26="","",VLOOKUP($G26,设置!B:D,3,FALSE))</f>
        <v>L213usf套装3-120</v>
      </c>
      <c r="J26" s="40" t="str">
        <f>IF($G26="","",VLOOKUP($G26,设置!B:D,2,FALSE))</f>
        <v>L213usf-set3-120</v>
      </c>
    </row>
    <row r="27" spans="1:10">
      <c r="A27">
        <v>19</v>
      </c>
      <c r="B27" t="s">
        <v>562</v>
      </c>
      <c r="C27">
        <v>110</v>
      </c>
      <c r="D27">
        <v>20</v>
      </c>
      <c r="E27">
        <v>20.4</v>
      </c>
      <c r="F27" s="40">
        <f t="shared" si="3"/>
        <v>1</v>
      </c>
      <c r="G27" s="40" t="str">
        <f t="shared" si="1"/>
        <v>fl213s9110</v>
      </c>
      <c r="H27" s="40">
        <f t="shared" si="2"/>
        <v>44.97</v>
      </c>
      <c r="I27" s="40" t="str">
        <f>IF($G27="","",VLOOKUP($G27,设置!B:D,3,FALSE))</f>
        <v>L213USF套装9-110</v>
      </c>
      <c r="J27" s="40" t="str">
        <f>IF($G27="","",VLOOKUP($G27,设置!B:D,2,FALSE))</f>
        <v>L213USF-set9-110</v>
      </c>
    </row>
    <row r="28" spans="1:10">
      <c r="A28">
        <v>19</v>
      </c>
      <c r="B28" t="s">
        <v>562</v>
      </c>
      <c r="C28">
        <v>140</v>
      </c>
      <c r="D28">
        <v>90</v>
      </c>
      <c r="F28" s="40">
        <f t="shared" si="3"/>
        <v>1</v>
      </c>
      <c r="G28" s="40" t="str">
        <f t="shared" si="1"/>
        <v>fl213s9140</v>
      </c>
      <c r="H28" s="40" t="str">
        <f t="shared" si="2"/>
        <v/>
      </c>
      <c r="I28" s="40" t="str">
        <f>IF($G28="","",VLOOKUP($G28,设置!B:D,3,FALSE))</f>
        <v>L213USF套装9-140</v>
      </c>
      <c r="J28" s="40" t="str">
        <f>IF($G28="","",VLOOKUP($G28,设置!B:D,2,FALSE))</f>
        <v>L213USF-set9-140</v>
      </c>
    </row>
    <row r="29" spans="1:10">
      <c r="A29">
        <v>20</v>
      </c>
      <c r="B29" t="s">
        <v>562</v>
      </c>
      <c r="C29">
        <v>120</v>
      </c>
      <c r="D29">
        <v>70</v>
      </c>
      <c r="E29">
        <v>19.85</v>
      </c>
      <c r="F29" s="40">
        <f t="shared" si="3"/>
        <v>1</v>
      </c>
      <c r="G29" s="40" t="str">
        <f t="shared" si="1"/>
        <v>fl213s9120</v>
      </c>
      <c r="H29" s="40">
        <f t="shared" si="2"/>
        <v>43.76</v>
      </c>
      <c r="I29" s="40" t="str">
        <f>IF($G29="","",VLOOKUP($G29,设置!B:D,3,FALSE))</f>
        <v>L213USF套装9-120</v>
      </c>
      <c r="J29" s="40" t="str">
        <f>IF($G29="","",VLOOKUP($G29,设置!B:D,2,FALSE))</f>
        <v>L213USF-set9-120</v>
      </c>
    </row>
    <row r="30" spans="1:10">
      <c r="A30">
        <v>20</v>
      </c>
      <c r="B30" t="s">
        <v>562</v>
      </c>
      <c r="C30">
        <v>130</v>
      </c>
      <c r="D30">
        <v>50</v>
      </c>
      <c r="F30" s="40">
        <f t="shared" si="3"/>
        <v>1</v>
      </c>
      <c r="G30" s="40" t="str">
        <f t="shared" si="1"/>
        <v>fl213s9130</v>
      </c>
      <c r="H30" s="40" t="str">
        <f t="shared" si="2"/>
        <v/>
      </c>
      <c r="I30" s="40" t="str">
        <f>IF($G30="","",VLOOKUP($G30,设置!B:D,3,FALSE))</f>
        <v>L213USF套装9-130</v>
      </c>
      <c r="J30" s="40" t="str">
        <f>IF($G30="","",VLOOKUP($G30,设置!B:D,2,FALSE))</f>
        <v>L213USF-set9-130</v>
      </c>
    </row>
    <row r="31" spans="1:10">
      <c r="A31">
        <v>21</v>
      </c>
      <c r="B31" t="s">
        <v>563</v>
      </c>
      <c r="C31">
        <v>130</v>
      </c>
      <c r="D31">
        <v>70</v>
      </c>
      <c r="E31">
        <v>21.2</v>
      </c>
      <c r="F31" s="40">
        <f t="shared" si="3"/>
        <v>1</v>
      </c>
      <c r="G31" s="40" t="str">
        <f t="shared" si="1"/>
        <v>fl213s5130</v>
      </c>
      <c r="H31" s="40">
        <f t="shared" si="2"/>
        <v>46.74</v>
      </c>
      <c r="I31" s="40" t="str">
        <f>IF($G31="","",VLOOKUP($G31,设置!B:D,3,FALSE))</f>
        <v>L213USF套装5-130</v>
      </c>
      <c r="J31" s="40" t="str">
        <f>IF($G31="","",VLOOKUP($G31,设置!B:D,2,FALSE))</f>
        <v>L213USF-set5-130</v>
      </c>
    </row>
    <row r="32" spans="1:10">
      <c r="A32">
        <v>21</v>
      </c>
      <c r="B32" t="s">
        <v>563</v>
      </c>
      <c r="C32">
        <v>120</v>
      </c>
      <c r="D32">
        <v>60</v>
      </c>
      <c r="F32" s="40">
        <f t="shared" si="3"/>
        <v>1</v>
      </c>
      <c r="G32" s="40" t="str">
        <f t="shared" si="1"/>
        <v>fl213s5120</v>
      </c>
      <c r="H32" s="40" t="str">
        <f t="shared" si="2"/>
        <v/>
      </c>
      <c r="I32" s="40" t="str">
        <f>IF($G32="","",VLOOKUP($G32,设置!B:D,3,FALSE))</f>
        <v>L213USF套装5-120</v>
      </c>
      <c r="J32" s="40" t="str">
        <f>IF($G32="","",VLOOKUP($G32,设置!B:D,2,FALSE))</f>
        <v>L213USF-set5-120</v>
      </c>
    </row>
    <row r="33" spans="1:10">
      <c r="A33">
        <v>22</v>
      </c>
      <c r="B33" t="s">
        <v>561</v>
      </c>
      <c r="C33">
        <v>110</v>
      </c>
      <c r="D33">
        <v>40</v>
      </c>
      <c r="E33">
        <v>20.8</v>
      </c>
      <c r="F33" s="40">
        <f t="shared" si="3"/>
        <v>1</v>
      </c>
      <c r="G33" s="40" t="str">
        <f t="shared" si="1"/>
        <v>fl213s3110</v>
      </c>
      <c r="H33" s="40">
        <f t="shared" si="2"/>
        <v>45.86</v>
      </c>
      <c r="I33" s="40" t="str">
        <f>IF($G33="","",VLOOKUP($G33,设置!B:D,3,FALSE))</f>
        <v>L213usf套装3-110</v>
      </c>
      <c r="J33" s="40" t="str">
        <f>IF($G33="","",VLOOKUP($G33,设置!B:D,2,FALSE))</f>
        <v>L213usf-set3-110</v>
      </c>
    </row>
    <row r="34" spans="1:10">
      <c r="A34">
        <v>22</v>
      </c>
      <c r="B34" t="s">
        <v>563</v>
      </c>
      <c r="C34">
        <v>130</v>
      </c>
      <c r="D34">
        <v>100</v>
      </c>
      <c r="F34" s="40">
        <f t="shared" si="3"/>
        <v>1</v>
      </c>
      <c r="G34" s="40" t="str">
        <f t="shared" si="1"/>
        <v>fl213s5130</v>
      </c>
      <c r="H34" s="40" t="str">
        <f t="shared" si="2"/>
        <v/>
      </c>
      <c r="I34" s="40" t="str">
        <f>IF($G34="","",VLOOKUP($G34,设置!B:D,3,FALSE))</f>
        <v>L213USF套装5-130</v>
      </c>
      <c r="J34" s="40" t="str">
        <f>IF($G34="","",VLOOKUP($G34,设置!B:D,2,FALSE))</f>
        <v>L213USF-set5-130</v>
      </c>
    </row>
    <row r="35" spans="1:10">
      <c r="A35">
        <v>23</v>
      </c>
      <c r="B35" t="s">
        <v>563</v>
      </c>
      <c r="C35">
        <v>130</v>
      </c>
      <c r="D35">
        <v>120</v>
      </c>
      <c r="E35">
        <v>20.9</v>
      </c>
      <c r="F35" s="40">
        <f t="shared" si="3"/>
        <v>1</v>
      </c>
      <c r="G35" s="40" t="str">
        <f t="shared" si="1"/>
        <v>fl213s5130</v>
      </c>
      <c r="H35" s="40">
        <f t="shared" si="2"/>
        <v>46.08</v>
      </c>
      <c r="I35" s="40" t="str">
        <f>IF($G35="","",VLOOKUP($G35,设置!B:D,3,FALSE))</f>
        <v>L213USF套装5-130</v>
      </c>
      <c r="J35" s="40" t="str">
        <f>IF($G35="","",VLOOKUP($G35,设置!B:D,2,FALSE))</f>
        <v>L213USF-set5-130</v>
      </c>
    </row>
    <row r="36" spans="1:10">
      <c r="A36">
        <v>24</v>
      </c>
      <c r="B36" t="s">
        <v>563</v>
      </c>
      <c r="C36">
        <v>140</v>
      </c>
      <c r="D36">
        <v>96</v>
      </c>
      <c r="E36">
        <v>21.1</v>
      </c>
      <c r="F36" s="40">
        <f t="shared" si="3"/>
        <v>1</v>
      </c>
      <c r="G36" s="40" t="str">
        <f t="shared" si="1"/>
        <v>fl213s5140</v>
      </c>
      <c r="H36" s="40">
        <f t="shared" si="2"/>
        <v>46.52</v>
      </c>
      <c r="I36" s="40" t="str">
        <f>IF($G36="","",VLOOKUP($G36,设置!B:D,3,FALSE))</f>
        <v>L213USF套装5-140</v>
      </c>
      <c r="J36" s="40" t="str">
        <f>IF($G36="","",VLOOKUP($G36,设置!B:D,2,FALSE))</f>
        <v>L213USF-set5-140</v>
      </c>
    </row>
    <row r="37" spans="1:10">
      <c r="A37">
        <v>24</v>
      </c>
      <c r="B37" t="s">
        <v>563</v>
      </c>
      <c r="C37">
        <v>110</v>
      </c>
      <c r="D37">
        <v>18</v>
      </c>
      <c r="F37" s="40">
        <f t="shared" si="3"/>
        <v>1</v>
      </c>
      <c r="G37" s="40" t="str">
        <f t="shared" si="1"/>
        <v>fl213s5110</v>
      </c>
      <c r="H37" s="40" t="str">
        <f t="shared" si="2"/>
        <v/>
      </c>
      <c r="I37" s="40" t="str">
        <f>IF($G37="","",VLOOKUP($G37,设置!B:D,3,FALSE))</f>
        <v>L213USF套装5-110</v>
      </c>
      <c r="J37" s="40" t="str">
        <f>IF($G37="","",VLOOKUP($G37,设置!B:D,2,FALSE))</f>
        <v>L213USF-set5-110</v>
      </c>
    </row>
    <row r="38" spans="1:10">
      <c r="A38">
        <v>25</v>
      </c>
      <c r="B38" t="s">
        <v>563</v>
      </c>
      <c r="C38">
        <v>120</v>
      </c>
      <c r="D38">
        <v>136</v>
      </c>
      <c r="E38">
        <v>20.7</v>
      </c>
      <c r="F38" s="40">
        <f t="shared" si="3"/>
        <v>1</v>
      </c>
      <c r="G38" s="40" t="str">
        <f t="shared" si="1"/>
        <v>fl213s5120</v>
      </c>
      <c r="H38" s="40">
        <f t="shared" si="2"/>
        <v>45.64</v>
      </c>
      <c r="I38" s="40" t="str">
        <f>IF($G38="","",VLOOKUP($G38,设置!B:D,3,FALSE))</f>
        <v>L213USF套装5-120</v>
      </c>
      <c r="J38" s="40" t="str">
        <f>IF($G38="","",VLOOKUP($G38,设置!B:D,2,FALSE))</f>
        <v>L213USF-set5-120</v>
      </c>
    </row>
    <row r="39" spans="1:10">
      <c r="A39">
        <v>26</v>
      </c>
      <c r="B39" t="s">
        <v>564</v>
      </c>
      <c r="C39">
        <v>110</v>
      </c>
      <c r="D39">
        <v>120</v>
      </c>
      <c r="E39">
        <v>17.3</v>
      </c>
      <c r="F39" s="40">
        <v>2</v>
      </c>
      <c r="G39" s="40" t="str">
        <f t="shared" si="1"/>
        <v>fl213s6110</v>
      </c>
      <c r="H39" s="40">
        <f t="shared" si="2"/>
        <v>38.14</v>
      </c>
      <c r="I39" s="40" t="str">
        <f>IF($G39="","",VLOOKUP($G39,设置!B:D,3,FALSE))</f>
        <v>L213USF套装6-110</v>
      </c>
      <c r="J39" s="40" t="str">
        <f>IF($G39="","",VLOOKUP($G39,设置!B:D,2,FALSE))</f>
        <v>L213USF-set6-110</v>
      </c>
    </row>
    <row r="40" spans="1:10">
      <c r="A40">
        <v>27</v>
      </c>
      <c r="B40" t="s">
        <v>564</v>
      </c>
      <c r="C40">
        <v>120</v>
      </c>
      <c r="D40">
        <v>130</v>
      </c>
      <c r="E40">
        <v>20.5</v>
      </c>
      <c r="F40" s="40">
        <v>2</v>
      </c>
      <c r="G40" s="40" t="str">
        <f t="shared" si="1"/>
        <v>fl213s6120</v>
      </c>
      <c r="H40" s="40">
        <f t="shared" si="2"/>
        <v>45.19</v>
      </c>
      <c r="I40" s="40" t="str">
        <f>IF($G40="","",VLOOKUP($G40,设置!B:D,3,FALSE))</f>
        <v>L213USF套装6-120</v>
      </c>
      <c r="J40" s="40" t="str">
        <f>IF($G40="","",VLOOKUP($G40,设置!B:D,2,FALSE))</f>
        <v>L213USF-set6-120</v>
      </c>
    </row>
    <row r="41" spans="1:10">
      <c r="A41">
        <v>28</v>
      </c>
      <c r="B41" t="s">
        <v>564</v>
      </c>
      <c r="C41">
        <v>120</v>
      </c>
      <c r="D41">
        <v>130</v>
      </c>
      <c r="E41">
        <v>20.4</v>
      </c>
      <c r="F41" s="40">
        <v>2</v>
      </c>
      <c r="G41" s="40" t="str">
        <f t="shared" si="1"/>
        <v>fl213s6120</v>
      </c>
      <c r="H41" s="40">
        <f t="shared" si="2"/>
        <v>44.97</v>
      </c>
      <c r="I41" s="40" t="str">
        <f>IF($G41="","",VLOOKUP($G41,设置!B:D,3,FALSE))</f>
        <v>L213USF套装6-120</v>
      </c>
      <c r="J41" s="40" t="str">
        <f>IF($G41="","",VLOOKUP($G41,设置!B:D,2,FALSE))</f>
        <v>L213USF-set6-120</v>
      </c>
    </row>
    <row r="42" spans="1:10">
      <c r="A42">
        <v>29</v>
      </c>
      <c r="B42" t="s">
        <v>564</v>
      </c>
      <c r="C42">
        <v>120</v>
      </c>
      <c r="D42">
        <v>120</v>
      </c>
      <c r="E42">
        <v>19.1</v>
      </c>
      <c r="F42" s="40">
        <v>2</v>
      </c>
      <c r="G42" s="40" t="str">
        <f t="shared" si="1"/>
        <v>fl213s6120</v>
      </c>
      <c r="H42" s="40">
        <f t="shared" si="2"/>
        <v>42.11</v>
      </c>
      <c r="I42" s="40" t="str">
        <f>IF($G42="","",VLOOKUP($G42,设置!B:D,3,FALSE))</f>
        <v>L213USF套装6-120</v>
      </c>
      <c r="J42" s="40" t="str">
        <f>IF($G42="","",VLOOKUP($G42,设置!B:D,2,FALSE))</f>
        <v>L213USF-set6-120</v>
      </c>
    </row>
    <row r="43" spans="1:10">
      <c r="A43">
        <v>30</v>
      </c>
      <c r="B43" t="s">
        <v>564</v>
      </c>
      <c r="C43">
        <v>130</v>
      </c>
      <c r="D43">
        <v>100</v>
      </c>
      <c r="E43">
        <v>20.85</v>
      </c>
      <c r="F43" s="40">
        <f t="shared" ref="F43:F106" si="4">IF(A43="","",1)</f>
        <v>1</v>
      </c>
      <c r="G43" s="40" t="str">
        <f t="shared" si="1"/>
        <v>fl213s6130</v>
      </c>
      <c r="H43" s="40">
        <f t="shared" si="2"/>
        <v>45.97</v>
      </c>
      <c r="I43" s="40" t="str">
        <f>IF($G43="","",VLOOKUP($G43,设置!B:D,3,FALSE))</f>
        <v>L213USF套装6-130</v>
      </c>
      <c r="J43" s="40" t="str">
        <f>IF($G43="","",VLOOKUP($G43,设置!B:D,2,FALSE))</f>
        <v>L213USF-set6-130</v>
      </c>
    </row>
    <row r="44" spans="1:10">
      <c r="A44">
        <v>30</v>
      </c>
      <c r="B44" t="s">
        <v>564</v>
      </c>
      <c r="C44">
        <v>110</v>
      </c>
      <c r="D44">
        <v>23</v>
      </c>
      <c r="F44" s="40">
        <f t="shared" si="4"/>
        <v>1</v>
      </c>
      <c r="G44" s="40" t="str">
        <f t="shared" si="1"/>
        <v>fl213s6110</v>
      </c>
      <c r="H44" s="40" t="str">
        <f t="shared" si="2"/>
        <v/>
      </c>
      <c r="I44" s="40" t="str">
        <f>IF($G44="","",VLOOKUP($G44,设置!B:D,3,FALSE))</f>
        <v>L213USF套装6-110</v>
      </c>
      <c r="J44" s="40" t="str">
        <f>IF($G44="","",VLOOKUP($G44,设置!B:D,2,FALSE))</f>
        <v>L213USF-set6-110</v>
      </c>
    </row>
    <row r="45" ht="14.25" spans="1:10">
      <c r="A45" s="45">
        <v>31</v>
      </c>
      <c r="B45" t="s">
        <v>564</v>
      </c>
      <c r="C45">
        <v>120</v>
      </c>
      <c r="D45">
        <v>74</v>
      </c>
      <c r="E45">
        <v>20.4</v>
      </c>
      <c r="F45" s="40">
        <f t="shared" si="4"/>
        <v>1</v>
      </c>
      <c r="G45" s="40" t="str">
        <f t="shared" si="1"/>
        <v>fl213s6120</v>
      </c>
      <c r="H45" s="40">
        <f t="shared" si="2"/>
        <v>44.97</v>
      </c>
      <c r="I45" s="40" t="str">
        <f>IF($G45="","",VLOOKUP($G45,设置!B:D,3,FALSE))</f>
        <v>L213USF套装6-120</v>
      </c>
      <c r="J45" s="40" t="str">
        <f>IF($G45="","",VLOOKUP($G45,设置!B:D,2,FALSE))</f>
        <v>L213USF-set6-120</v>
      </c>
    </row>
    <row r="46" ht="14.25" spans="1:10">
      <c r="A46" s="45">
        <v>31</v>
      </c>
      <c r="B46" t="s">
        <v>564</v>
      </c>
      <c r="C46">
        <v>130</v>
      </c>
      <c r="D46">
        <v>50</v>
      </c>
      <c r="F46" s="40">
        <f t="shared" si="4"/>
        <v>1</v>
      </c>
      <c r="G46" s="40" t="str">
        <f t="shared" si="1"/>
        <v>fl213s6130</v>
      </c>
      <c r="H46" s="40" t="str">
        <f t="shared" si="2"/>
        <v/>
      </c>
      <c r="I46" s="40" t="str">
        <f>IF($G46="","",VLOOKUP($G46,设置!B:D,3,FALSE))</f>
        <v>L213USF套装6-130</v>
      </c>
      <c r="J46" s="40" t="str">
        <f>IF($G46="","",VLOOKUP($G46,设置!B:D,2,FALSE))</f>
        <v>L213USF-set6-130</v>
      </c>
    </row>
    <row r="47" spans="1:10">
      <c r="A47">
        <v>32</v>
      </c>
      <c r="B47" t="s">
        <v>564</v>
      </c>
      <c r="C47">
        <v>130</v>
      </c>
      <c r="D47">
        <v>123</v>
      </c>
      <c r="E47">
        <v>21.5</v>
      </c>
      <c r="F47" s="40">
        <f t="shared" si="4"/>
        <v>1</v>
      </c>
      <c r="G47" s="40" t="str">
        <f t="shared" si="1"/>
        <v>fl213s6130</v>
      </c>
      <c r="H47" s="40">
        <f t="shared" si="2"/>
        <v>47.4</v>
      </c>
      <c r="I47" s="40" t="str">
        <f>IF($G47="","",VLOOKUP($G47,设置!B:D,3,FALSE))</f>
        <v>L213USF套装6-130</v>
      </c>
      <c r="J47" s="40" t="str">
        <f>IF($G47="","",VLOOKUP($G47,设置!B:D,2,FALSE))</f>
        <v>L213USF-set6-130</v>
      </c>
    </row>
    <row r="48" spans="1:10">
      <c r="A48">
        <v>33</v>
      </c>
      <c r="B48" t="s">
        <v>564</v>
      </c>
      <c r="C48">
        <v>110</v>
      </c>
      <c r="D48">
        <v>130</v>
      </c>
      <c r="E48">
        <v>18.8</v>
      </c>
      <c r="F48" s="40">
        <f t="shared" si="4"/>
        <v>1</v>
      </c>
      <c r="G48" s="40" t="str">
        <f t="shared" si="1"/>
        <v>fl213s6110</v>
      </c>
      <c r="H48" s="40">
        <f t="shared" si="2"/>
        <v>41.45</v>
      </c>
      <c r="I48" s="40" t="str">
        <f>IF($G48="","",VLOOKUP($G48,设置!B:D,3,FALSE))</f>
        <v>L213USF套装6-110</v>
      </c>
      <c r="J48" s="40" t="str">
        <f>IF($G48="","",VLOOKUP($G48,设置!B:D,2,FALSE))</f>
        <v>L213USF-set6-110</v>
      </c>
    </row>
    <row r="49" spans="1:10">
      <c r="A49">
        <v>34</v>
      </c>
      <c r="B49" t="s">
        <v>563</v>
      </c>
      <c r="C49">
        <v>110</v>
      </c>
      <c r="D49">
        <v>80</v>
      </c>
      <c r="E49">
        <v>19.2</v>
      </c>
      <c r="F49" s="40">
        <f t="shared" si="4"/>
        <v>1</v>
      </c>
      <c r="G49" s="40" t="str">
        <f t="shared" si="1"/>
        <v>fl213s5110</v>
      </c>
      <c r="H49" s="40">
        <f t="shared" si="2"/>
        <v>42.33</v>
      </c>
      <c r="I49" s="40" t="str">
        <f>IF($G49="","",VLOOKUP($G49,设置!B:D,3,FALSE))</f>
        <v>L213USF套装5-110</v>
      </c>
      <c r="J49" s="40" t="str">
        <f>IF($G49="","",VLOOKUP($G49,设置!B:D,2,FALSE))</f>
        <v>L213USF-set5-110</v>
      </c>
    </row>
    <row r="50" spans="1:10">
      <c r="A50">
        <v>34</v>
      </c>
      <c r="B50" t="s">
        <v>560</v>
      </c>
      <c r="C50">
        <v>70</v>
      </c>
      <c r="D50">
        <v>30</v>
      </c>
      <c r="F50" s="40">
        <f t="shared" si="4"/>
        <v>1</v>
      </c>
      <c r="G50" s="40" t="str">
        <f t="shared" si="1"/>
        <v>d01s2670</v>
      </c>
      <c r="H50" s="40" t="str">
        <f t="shared" si="2"/>
        <v/>
      </c>
      <c r="I50" s="40" t="str">
        <f>IF($G50="","",VLOOKUP($G50,设置!B:D,3,FALSE))</f>
        <v>D001套装26-70</v>
      </c>
      <c r="J50" s="40" t="str">
        <f>IF($G50="","",VLOOKUP($G50,设置!B:D,2,FALSE))</f>
        <v>D001USF-taozhuang26-70</v>
      </c>
    </row>
    <row r="51" spans="6:10">
      <c r="F51" s="40" t="str">
        <f t="shared" si="4"/>
        <v/>
      </c>
      <c r="G51" s="40" t="str">
        <f t="shared" si="1"/>
        <v/>
      </c>
      <c r="H51" s="40" t="str">
        <f t="shared" si="2"/>
        <v/>
      </c>
      <c r="I51" s="40" t="str">
        <f>IF($G51="","",VLOOKUP($G51,设置!B:D,3,FALSE))</f>
        <v/>
      </c>
      <c r="J51" s="40" t="str">
        <f>IF($G51="","",VLOOKUP($G51,设置!B:D,2,FALSE))</f>
        <v/>
      </c>
    </row>
    <row r="52" spans="6:10">
      <c r="F52" s="40" t="str">
        <f t="shared" si="4"/>
        <v/>
      </c>
      <c r="G52" s="40" t="str">
        <f t="shared" si="1"/>
        <v/>
      </c>
      <c r="H52" s="40" t="str">
        <f t="shared" si="2"/>
        <v/>
      </c>
      <c r="I52" s="40" t="str">
        <f>IF($G52="","",VLOOKUP($G52,设置!B:D,3,FALSE))</f>
        <v/>
      </c>
      <c r="J52" s="40" t="str">
        <f>IF($G52="","",VLOOKUP($G52,设置!B:D,2,FALSE))</f>
        <v/>
      </c>
    </row>
    <row r="53" spans="6:10">
      <c r="F53" s="40" t="str">
        <f t="shared" si="4"/>
        <v/>
      </c>
      <c r="G53" s="40" t="str">
        <f t="shared" si="1"/>
        <v/>
      </c>
      <c r="H53" s="40" t="str">
        <f t="shared" si="2"/>
        <v/>
      </c>
      <c r="I53" s="40" t="str">
        <f>IF($G53="","",VLOOKUP($G53,设置!B:D,3,FALSE))</f>
        <v/>
      </c>
      <c r="J53" s="40" t="str">
        <f>IF($G53="","",VLOOKUP($G53,设置!B:D,2,FALSE))</f>
        <v/>
      </c>
    </row>
    <row r="54" spans="6:10">
      <c r="F54" s="40" t="str">
        <f t="shared" si="4"/>
        <v/>
      </c>
      <c r="G54" s="40" t="str">
        <f t="shared" si="1"/>
        <v/>
      </c>
      <c r="H54" s="40" t="str">
        <f t="shared" si="2"/>
        <v/>
      </c>
      <c r="I54" s="40" t="str">
        <f>IF($G54="","",VLOOKUP($G54,设置!B:D,3,FALSE))</f>
        <v/>
      </c>
      <c r="J54" s="40" t="str">
        <f>IF($G54="","",VLOOKUP($G54,设置!B:D,2,FALSE))</f>
        <v/>
      </c>
    </row>
    <row r="55" spans="6:10">
      <c r="F55" s="40" t="str">
        <f t="shared" si="4"/>
        <v/>
      </c>
      <c r="G55" s="40" t="str">
        <f t="shared" si="1"/>
        <v/>
      </c>
      <c r="H55" s="40" t="str">
        <f t="shared" si="2"/>
        <v/>
      </c>
      <c r="I55" s="40" t="str">
        <f>IF($G55="","",VLOOKUP($G55,设置!B:D,3,FALSE))</f>
        <v/>
      </c>
      <c r="J55" s="40" t="str">
        <f>IF($G55="","",VLOOKUP($G55,设置!B:D,2,FALSE))</f>
        <v/>
      </c>
    </row>
    <row r="56" spans="6:10">
      <c r="F56" s="40" t="str">
        <f t="shared" si="4"/>
        <v/>
      </c>
      <c r="G56" s="40" t="str">
        <f t="shared" si="1"/>
        <v/>
      </c>
      <c r="H56" s="40" t="str">
        <f t="shared" si="2"/>
        <v/>
      </c>
      <c r="I56" s="40" t="str">
        <f>IF($G56="","",VLOOKUP($G56,设置!B:D,3,FALSE))</f>
        <v/>
      </c>
      <c r="J56" s="40" t="str">
        <f>IF($G56="","",VLOOKUP($G56,设置!B:D,2,FALSE))</f>
        <v/>
      </c>
    </row>
    <row r="57" spans="6:10">
      <c r="F57" s="40" t="str">
        <f t="shared" si="4"/>
        <v/>
      </c>
      <c r="G57" s="40" t="str">
        <f t="shared" si="1"/>
        <v/>
      </c>
      <c r="H57" s="40" t="str">
        <f t="shared" si="2"/>
        <v/>
      </c>
      <c r="I57" s="40" t="str">
        <f>IF($G57="","",VLOOKUP($G57,设置!B:D,3,FALSE))</f>
        <v/>
      </c>
      <c r="J57" s="40" t="str">
        <f>IF($G57="","",VLOOKUP($G57,设置!B:D,2,FALSE))</f>
        <v/>
      </c>
    </row>
    <row r="58" spans="6:10">
      <c r="F58" s="40" t="str">
        <f t="shared" si="4"/>
        <v/>
      </c>
      <c r="G58" s="40" t="str">
        <f t="shared" si="1"/>
        <v/>
      </c>
      <c r="H58" s="40" t="str">
        <f t="shared" si="2"/>
        <v/>
      </c>
      <c r="I58" s="40" t="str">
        <f>IF($G58="","",VLOOKUP($G58,设置!B:D,3,FALSE))</f>
        <v/>
      </c>
      <c r="J58" s="40" t="str">
        <f>IF($G58="","",VLOOKUP($G58,设置!B:D,2,FALSE))</f>
        <v/>
      </c>
    </row>
    <row r="59" spans="6:10">
      <c r="F59" s="40" t="str">
        <f t="shared" si="4"/>
        <v/>
      </c>
      <c r="G59" s="40" t="str">
        <f t="shared" si="1"/>
        <v/>
      </c>
      <c r="H59" s="40" t="str">
        <f t="shared" si="2"/>
        <v/>
      </c>
      <c r="I59" s="40" t="str">
        <f>IF($G59="","",VLOOKUP($G59,设置!B:D,3,FALSE))</f>
        <v/>
      </c>
      <c r="J59" s="40" t="str">
        <f>IF($G59="","",VLOOKUP($G59,设置!B:D,2,FALSE))</f>
        <v/>
      </c>
    </row>
    <row r="60" spans="6:10">
      <c r="F60" s="40" t="str">
        <f t="shared" si="4"/>
        <v/>
      </c>
      <c r="G60" s="40" t="str">
        <f t="shared" si="1"/>
        <v/>
      </c>
      <c r="H60" s="40" t="str">
        <f t="shared" si="2"/>
        <v/>
      </c>
      <c r="I60" s="40" t="str">
        <f>IF($G60="","",VLOOKUP($G60,设置!B:D,3,FALSE))</f>
        <v/>
      </c>
      <c r="J60" s="40" t="str">
        <f>IF($G60="","",VLOOKUP($G60,设置!B:D,2,FALSE))</f>
        <v/>
      </c>
    </row>
    <row r="61" spans="6:10">
      <c r="F61" s="40" t="str">
        <f t="shared" si="4"/>
        <v/>
      </c>
      <c r="G61" s="40" t="str">
        <f t="shared" si="1"/>
        <v/>
      </c>
      <c r="H61" s="40" t="str">
        <f t="shared" si="2"/>
        <v/>
      </c>
      <c r="I61" s="40" t="str">
        <f>IF($G61="","",VLOOKUP($G61,设置!B:D,3,FALSE))</f>
        <v/>
      </c>
      <c r="J61" s="40" t="str">
        <f>IF($G61="","",VLOOKUP($G61,设置!B:D,2,FALSE))</f>
        <v/>
      </c>
    </row>
    <row r="62" spans="6:10">
      <c r="F62" s="40" t="str">
        <f t="shared" si="4"/>
        <v/>
      </c>
      <c r="G62" s="40" t="str">
        <f t="shared" si="1"/>
        <v/>
      </c>
      <c r="H62" s="40" t="str">
        <f t="shared" si="2"/>
        <v/>
      </c>
      <c r="I62" s="40" t="str">
        <f>IF($G62="","",VLOOKUP($G62,设置!B:D,3,FALSE))</f>
        <v/>
      </c>
      <c r="J62" s="40" t="str">
        <f>IF($G62="","",VLOOKUP($G62,设置!B:D,2,FALSE))</f>
        <v/>
      </c>
    </row>
    <row r="63" spans="6:10">
      <c r="F63" s="40" t="str">
        <f t="shared" si="4"/>
        <v/>
      </c>
      <c r="G63" s="40" t="str">
        <f t="shared" si="1"/>
        <v/>
      </c>
      <c r="H63" s="40" t="str">
        <f t="shared" si="2"/>
        <v/>
      </c>
      <c r="I63" s="40" t="str">
        <f>IF($G63="","",VLOOKUP($G63,设置!B:D,3,FALSE))</f>
        <v/>
      </c>
      <c r="J63" s="40" t="str">
        <f>IF($G63="","",VLOOKUP($G63,设置!B:D,2,FALSE))</f>
        <v/>
      </c>
    </row>
    <row r="64" spans="6:10">
      <c r="F64" s="40" t="str">
        <f t="shared" si="4"/>
        <v/>
      </c>
      <c r="G64" s="40" t="str">
        <f t="shared" si="1"/>
        <v/>
      </c>
      <c r="H64" s="40" t="str">
        <f t="shared" si="2"/>
        <v/>
      </c>
      <c r="I64" s="40" t="str">
        <f>IF($G64="","",VLOOKUP($G64,设置!B:D,3,FALSE))</f>
        <v/>
      </c>
      <c r="J64" s="40" t="str">
        <f>IF($G64="","",VLOOKUP($G64,设置!B:D,2,FALSE))</f>
        <v/>
      </c>
    </row>
    <row r="65" spans="6:10">
      <c r="F65" s="40" t="str">
        <f t="shared" si="4"/>
        <v/>
      </c>
      <c r="G65" s="40" t="str">
        <f t="shared" si="1"/>
        <v/>
      </c>
      <c r="H65" s="40" t="str">
        <f t="shared" si="2"/>
        <v/>
      </c>
      <c r="I65" s="40" t="str">
        <f>IF($G65="","",VLOOKUP($G65,设置!B:D,3,FALSE))</f>
        <v/>
      </c>
      <c r="J65" s="40" t="str">
        <f>IF($G65="","",VLOOKUP($G65,设置!B:D,2,FALSE))</f>
        <v/>
      </c>
    </row>
    <row r="66" spans="6:10">
      <c r="F66" s="40" t="str">
        <f t="shared" si="4"/>
        <v/>
      </c>
      <c r="G66" s="40" t="str">
        <f t="shared" ref="G66:G129" si="5">IF(AND(B66&lt;&gt;"",C66&lt;&gt;""),B66&amp;C66,"")</f>
        <v/>
      </c>
      <c r="H66" s="40" t="str">
        <f t="shared" ref="H66:H129" si="6">IF(E66="","",ROUND(E66*2.2046,2))</f>
        <v/>
      </c>
      <c r="I66" s="40" t="str">
        <f>IF($G66="","",VLOOKUP($G66,设置!B:D,3,FALSE))</f>
        <v/>
      </c>
      <c r="J66" s="40" t="str">
        <f>IF($G66="","",VLOOKUP($G66,设置!B:D,2,FALSE))</f>
        <v/>
      </c>
    </row>
    <row r="67" spans="6:10">
      <c r="F67" s="40" t="str">
        <f t="shared" si="4"/>
        <v/>
      </c>
      <c r="G67" s="40" t="str">
        <f t="shared" si="5"/>
        <v/>
      </c>
      <c r="H67" s="40" t="str">
        <f t="shared" si="6"/>
        <v/>
      </c>
      <c r="I67" s="40" t="str">
        <f>IF($G67="","",VLOOKUP($G67,设置!B:D,3,FALSE))</f>
        <v/>
      </c>
      <c r="J67" s="40" t="str">
        <f>IF($G67="","",VLOOKUP($G67,设置!B:D,2,FALSE))</f>
        <v/>
      </c>
    </row>
    <row r="68" spans="6:10">
      <c r="F68" s="40" t="str">
        <f t="shared" si="4"/>
        <v/>
      </c>
      <c r="G68" s="40" t="str">
        <f t="shared" si="5"/>
        <v/>
      </c>
      <c r="H68" s="40" t="str">
        <f t="shared" si="6"/>
        <v/>
      </c>
      <c r="I68" s="40" t="str">
        <f>IF($G68="","",VLOOKUP($G68,设置!B:D,3,FALSE))</f>
        <v/>
      </c>
      <c r="J68" s="40" t="str">
        <f>IF($G68="","",VLOOKUP($G68,设置!B:D,2,FALSE))</f>
        <v/>
      </c>
    </row>
    <row r="69" spans="6:10">
      <c r="F69" s="40" t="str">
        <f t="shared" si="4"/>
        <v/>
      </c>
      <c r="G69" s="40" t="str">
        <f t="shared" si="5"/>
        <v/>
      </c>
      <c r="H69" s="40" t="str">
        <f t="shared" si="6"/>
        <v/>
      </c>
      <c r="I69" s="40" t="str">
        <f>IF($G69="","",VLOOKUP($G69,设置!B:D,3,FALSE))</f>
        <v/>
      </c>
      <c r="J69" s="40" t="str">
        <f>IF($G69="","",VLOOKUP($G69,设置!B:D,2,FALSE))</f>
        <v/>
      </c>
    </row>
    <row r="70" spans="6:10">
      <c r="F70" s="40" t="str">
        <f t="shared" si="4"/>
        <v/>
      </c>
      <c r="G70" s="40" t="str">
        <f t="shared" si="5"/>
        <v/>
      </c>
      <c r="H70" s="40" t="str">
        <f t="shared" si="6"/>
        <v/>
      </c>
      <c r="I70" s="40" t="str">
        <f>IF($G70="","",VLOOKUP($G70,设置!B:D,3,FALSE))</f>
        <v/>
      </c>
      <c r="J70" s="40" t="str">
        <f>IF($G70="","",VLOOKUP($G70,设置!B:D,2,FALSE))</f>
        <v/>
      </c>
    </row>
    <row r="71" spans="6:10">
      <c r="F71" s="40" t="str">
        <f t="shared" si="4"/>
        <v/>
      </c>
      <c r="G71" s="40" t="str">
        <f t="shared" si="5"/>
        <v/>
      </c>
      <c r="H71" s="40" t="str">
        <f t="shared" si="6"/>
        <v/>
      </c>
      <c r="I71" s="40" t="str">
        <f>IF($G71="","",VLOOKUP($G71,设置!B:D,3,FALSE))</f>
        <v/>
      </c>
      <c r="J71" s="40" t="str">
        <f>IF($G71="","",VLOOKUP($G71,设置!B:D,2,FALSE))</f>
        <v/>
      </c>
    </row>
    <row r="72" spans="6:10">
      <c r="F72" s="40" t="str">
        <f t="shared" si="4"/>
        <v/>
      </c>
      <c r="G72" s="40" t="str">
        <f t="shared" si="5"/>
        <v/>
      </c>
      <c r="H72" s="40" t="str">
        <f t="shared" si="6"/>
        <v/>
      </c>
      <c r="I72" s="40" t="str">
        <f>IF($G72="","",VLOOKUP($G72,设置!B:D,3,FALSE))</f>
        <v/>
      </c>
      <c r="J72" s="40" t="str">
        <f>IF($G72="","",VLOOKUP($G72,设置!B:D,2,FALSE))</f>
        <v/>
      </c>
    </row>
    <row r="73" spans="6:10">
      <c r="F73" s="40" t="str">
        <f t="shared" si="4"/>
        <v/>
      </c>
      <c r="G73" s="40" t="str">
        <f t="shared" si="5"/>
        <v/>
      </c>
      <c r="H73" s="40" t="str">
        <f t="shared" si="6"/>
        <v/>
      </c>
      <c r="I73" s="40" t="str">
        <f>IF($G73="","",VLOOKUP($G73,设置!B:D,3,FALSE))</f>
        <v/>
      </c>
      <c r="J73" s="40" t="str">
        <f>IF($G73="","",VLOOKUP($G73,设置!B:D,2,FALSE))</f>
        <v/>
      </c>
    </row>
    <row r="74" spans="6:10">
      <c r="F74" s="40" t="str">
        <f t="shared" si="4"/>
        <v/>
      </c>
      <c r="G74" s="40" t="str">
        <f t="shared" si="5"/>
        <v/>
      </c>
      <c r="H74" s="40" t="str">
        <f t="shared" si="6"/>
        <v/>
      </c>
      <c r="I74" s="40" t="str">
        <f>IF($G74="","",VLOOKUP($G74,设置!B:D,3,FALSE))</f>
        <v/>
      </c>
      <c r="J74" s="40" t="str">
        <f>IF($G74="","",VLOOKUP($G74,设置!B:D,2,FALSE))</f>
        <v/>
      </c>
    </row>
    <row r="75" spans="6:10">
      <c r="F75" s="40" t="str">
        <f t="shared" si="4"/>
        <v/>
      </c>
      <c r="G75" s="40" t="str">
        <f t="shared" si="5"/>
        <v/>
      </c>
      <c r="H75" s="40" t="str">
        <f t="shared" si="6"/>
        <v/>
      </c>
      <c r="I75" s="40" t="str">
        <f>IF($G75="","",VLOOKUP($G75,设置!B:D,3,FALSE))</f>
        <v/>
      </c>
      <c r="J75" s="40" t="str">
        <f>IF($G75="","",VLOOKUP($G75,设置!B:D,2,FALSE))</f>
        <v/>
      </c>
    </row>
    <row r="76" spans="6:10">
      <c r="F76" s="40" t="str">
        <f t="shared" si="4"/>
        <v/>
      </c>
      <c r="G76" s="40" t="str">
        <f t="shared" si="5"/>
        <v/>
      </c>
      <c r="H76" s="40" t="str">
        <f t="shared" si="6"/>
        <v/>
      </c>
      <c r="I76" s="40" t="str">
        <f>IF($G76="","",VLOOKUP($G76,设置!B:D,3,FALSE))</f>
        <v/>
      </c>
      <c r="J76" s="40" t="str">
        <f>IF($G76="","",VLOOKUP($G76,设置!B:D,2,FALSE))</f>
        <v/>
      </c>
    </row>
    <row r="77" spans="6:10">
      <c r="F77" s="40" t="str">
        <f t="shared" si="4"/>
        <v/>
      </c>
      <c r="G77" s="40" t="str">
        <f t="shared" si="5"/>
        <v/>
      </c>
      <c r="H77" s="40" t="str">
        <f t="shared" si="6"/>
        <v/>
      </c>
      <c r="I77" s="40" t="str">
        <f>IF($G77="","",VLOOKUP($G77,设置!B:D,3,FALSE))</f>
        <v/>
      </c>
      <c r="J77" s="40" t="str">
        <f>IF($G77="","",VLOOKUP($G77,设置!B:D,2,FALSE))</f>
        <v/>
      </c>
    </row>
    <row r="78" spans="6:10">
      <c r="F78" s="40" t="str">
        <f t="shared" si="4"/>
        <v/>
      </c>
      <c r="G78" s="40" t="str">
        <f t="shared" si="5"/>
        <v/>
      </c>
      <c r="H78" s="40" t="str">
        <f t="shared" si="6"/>
        <v/>
      </c>
      <c r="I78" s="40" t="str">
        <f>IF($G78="","",VLOOKUP($G78,设置!B:D,3,FALSE))</f>
        <v/>
      </c>
      <c r="J78" s="40" t="str">
        <f>IF($G78="","",VLOOKUP($G78,设置!B:D,2,FALSE))</f>
        <v/>
      </c>
    </row>
    <row r="79" spans="6:10">
      <c r="F79" s="40" t="str">
        <f t="shared" si="4"/>
        <v/>
      </c>
      <c r="G79" s="40" t="str">
        <f t="shared" si="5"/>
        <v/>
      </c>
      <c r="H79" s="40" t="str">
        <f t="shared" si="6"/>
        <v/>
      </c>
      <c r="I79" s="40" t="str">
        <f>IF($G79="","",VLOOKUP($G79,设置!B:D,3,FALSE))</f>
        <v/>
      </c>
      <c r="J79" s="40" t="str">
        <f>IF($G79="","",VLOOKUP($G79,设置!B:D,2,FALSE))</f>
        <v/>
      </c>
    </row>
    <row r="80" spans="6:10">
      <c r="F80" s="40" t="str">
        <f t="shared" si="4"/>
        <v/>
      </c>
      <c r="G80" s="40" t="str">
        <f t="shared" si="5"/>
        <v/>
      </c>
      <c r="H80" s="40" t="str">
        <f t="shared" si="6"/>
        <v/>
      </c>
      <c r="I80" s="40" t="str">
        <f>IF($G80="","",VLOOKUP($G80,设置!B:D,3,FALSE))</f>
        <v/>
      </c>
      <c r="J80" s="40" t="str">
        <f>IF($G80="","",VLOOKUP($G80,设置!B:D,2,FALSE))</f>
        <v/>
      </c>
    </row>
    <row r="81" spans="6:10">
      <c r="F81" s="40" t="str">
        <f t="shared" si="4"/>
        <v/>
      </c>
      <c r="G81" s="40" t="str">
        <f t="shared" si="5"/>
        <v/>
      </c>
      <c r="H81" s="40" t="str">
        <f t="shared" si="6"/>
        <v/>
      </c>
      <c r="I81" s="40" t="str">
        <f>IF($G81="","",VLOOKUP($G81,设置!B:D,3,FALSE))</f>
        <v/>
      </c>
      <c r="J81" s="40" t="str">
        <f>IF($G81="","",VLOOKUP($G81,设置!B:D,2,FALSE))</f>
        <v/>
      </c>
    </row>
    <row r="82" spans="6:10">
      <c r="F82" s="40" t="str">
        <f t="shared" si="4"/>
        <v/>
      </c>
      <c r="G82" s="40" t="str">
        <f t="shared" si="5"/>
        <v/>
      </c>
      <c r="H82" s="40" t="str">
        <f t="shared" si="6"/>
        <v/>
      </c>
      <c r="I82" s="40" t="str">
        <f>IF($G82="","",VLOOKUP($G82,设置!B:D,3,FALSE))</f>
        <v/>
      </c>
      <c r="J82" s="40" t="str">
        <f>IF($G82="","",VLOOKUP($G82,设置!B:D,2,FALSE))</f>
        <v/>
      </c>
    </row>
    <row r="83" spans="6:10">
      <c r="F83" s="40" t="str">
        <f t="shared" si="4"/>
        <v/>
      </c>
      <c r="G83" s="40" t="str">
        <f t="shared" si="5"/>
        <v/>
      </c>
      <c r="H83" s="40" t="str">
        <f t="shared" si="6"/>
        <v/>
      </c>
      <c r="I83" s="40" t="str">
        <f>IF($G83="","",VLOOKUP($G83,设置!B:D,3,FALSE))</f>
        <v/>
      </c>
      <c r="J83" s="40" t="str">
        <f>IF($G83="","",VLOOKUP($G83,设置!B:D,2,FALSE))</f>
        <v/>
      </c>
    </row>
    <row r="84" spans="6:10">
      <c r="F84" s="40" t="str">
        <f t="shared" si="4"/>
        <v/>
      </c>
      <c r="G84" s="40" t="str">
        <f t="shared" si="5"/>
        <v/>
      </c>
      <c r="H84" s="40" t="str">
        <f t="shared" si="6"/>
        <v/>
      </c>
      <c r="I84" s="40" t="str">
        <f>IF($G84="","",VLOOKUP($G84,设置!B:D,3,FALSE))</f>
        <v/>
      </c>
      <c r="J84" s="40" t="str">
        <f>IF($G84="","",VLOOKUP($G84,设置!B:D,2,FALSE))</f>
        <v/>
      </c>
    </row>
    <row r="85" spans="6:10">
      <c r="F85" s="40" t="str">
        <f t="shared" si="4"/>
        <v/>
      </c>
      <c r="G85" s="40" t="str">
        <f t="shared" si="5"/>
        <v/>
      </c>
      <c r="H85" s="40" t="str">
        <f t="shared" si="6"/>
        <v/>
      </c>
      <c r="I85" s="40" t="str">
        <f>IF($G85="","",VLOOKUP($G85,设置!B:D,3,FALSE))</f>
        <v/>
      </c>
      <c r="J85" s="40" t="str">
        <f>IF($G85="","",VLOOKUP($G85,设置!B:D,2,FALSE))</f>
        <v/>
      </c>
    </row>
    <row r="86" spans="6:10">
      <c r="F86" s="40" t="str">
        <f t="shared" si="4"/>
        <v/>
      </c>
      <c r="G86" s="40" t="str">
        <f t="shared" si="5"/>
        <v/>
      </c>
      <c r="H86" s="40" t="str">
        <f t="shared" si="6"/>
        <v/>
      </c>
      <c r="I86" s="40" t="str">
        <f>IF($G86="","",VLOOKUP($G86,设置!B:D,3,FALSE))</f>
        <v/>
      </c>
      <c r="J86" s="40" t="str">
        <f>IF($G86="","",VLOOKUP($G86,设置!B:D,2,FALSE))</f>
        <v/>
      </c>
    </row>
    <row r="87" spans="6:10">
      <c r="F87" s="40" t="str">
        <f t="shared" si="4"/>
        <v/>
      </c>
      <c r="G87" s="40" t="str">
        <f t="shared" si="5"/>
        <v/>
      </c>
      <c r="H87" s="40" t="str">
        <f t="shared" si="6"/>
        <v/>
      </c>
      <c r="I87" s="40" t="str">
        <f>IF($G87="","",VLOOKUP($G87,设置!B:D,3,FALSE))</f>
        <v/>
      </c>
      <c r="J87" s="40" t="str">
        <f>IF($G87="","",VLOOKUP($G87,设置!B:D,2,FALSE))</f>
        <v/>
      </c>
    </row>
    <row r="88" spans="6:10">
      <c r="F88" s="40" t="str">
        <f t="shared" si="4"/>
        <v/>
      </c>
      <c r="G88" s="40" t="str">
        <f t="shared" si="5"/>
        <v/>
      </c>
      <c r="H88" s="40" t="str">
        <f t="shared" si="6"/>
        <v/>
      </c>
      <c r="I88" s="40" t="str">
        <f>IF($G88="","",VLOOKUP($G88,设置!B:D,3,FALSE))</f>
        <v/>
      </c>
      <c r="J88" s="40" t="str">
        <f>IF($G88="","",VLOOKUP($G88,设置!B:D,2,FALSE))</f>
        <v/>
      </c>
    </row>
    <row r="89" spans="6:10">
      <c r="F89" s="40" t="str">
        <f t="shared" si="4"/>
        <v/>
      </c>
      <c r="G89" s="40" t="str">
        <f t="shared" si="5"/>
        <v/>
      </c>
      <c r="H89" s="40" t="str">
        <f t="shared" si="6"/>
        <v/>
      </c>
      <c r="I89" s="40" t="str">
        <f>IF($G89="","",VLOOKUP($G89,设置!B:D,3,FALSE))</f>
        <v/>
      </c>
      <c r="J89" s="40" t="str">
        <f>IF($G89="","",VLOOKUP($G89,设置!B:D,2,FALSE))</f>
        <v/>
      </c>
    </row>
    <row r="90" spans="6:10">
      <c r="F90" s="40" t="str">
        <f t="shared" si="4"/>
        <v/>
      </c>
      <c r="G90" s="40" t="str">
        <f t="shared" si="5"/>
        <v/>
      </c>
      <c r="H90" s="40" t="str">
        <f t="shared" si="6"/>
        <v/>
      </c>
      <c r="I90" s="40" t="str">
        <f>IF($G90="","",VLOOKUP($G90,设置!B:D,3,FALSE))</f>
        <v/>
      </c>
      <c r="J90" s="40" t="str">
        <f>IF($G90="","",VLOOKUP($G90,设置!B:D,2,FALSE))</f>
        <v/>
      </c>
    </row>
    <row r="91" spans="6:10">
      <c r="F91" s="40" t="str">
        <f t="shared" si="4"/>
        <v/>
      </c>
      <c r="G91" s="40" t="str">
        <f t="shared" si="5"/>
        <v/>
      </c>
      <c r="H91" s="40" t="str">
        <f t="shared" si="6"/>
        <v/>
      </c>
      <c r="I91" s="40" t="str">
        <f>IF($G91="","",VLOOKUP($G91,设置!B:D,3,FALSE))</f>
        <v/>
      </c>
      <c r="J91" s="40" t="str">
        <f>IF($G91="","",VLOOKUP($G91,设置!B:D,2,FALSE))</f>
        <v/>
      </c>
    </row>
    <row r="92" spans="6:10">
      <c r="F92" s="40" t="str">
        <f t="shared" si="4"/>
        <v/>
      </c>
      <c r="G92" s="40" t="str">
        <f t="shared" si="5"/>
        <v/>
      </c>
      <c r="H92" s="40" t="str">
        <f t="shared" si="6"/>
        <v/>
      </c>
      <c r="I92" s="40" t="str">
        <f>IF($G92="","",VLOOKUP($G92,设置!B:D,3,FALSE))</f>
        <v/>
      </c>
      <c r="J92" s="40" t="str">
        <f>IF($G92="","",VLOOKUP($G92,设置!B:D,2,FALSE))</f>
        <v/>
      </c>
    </row>
    <row r="93" spans="6:10">
      <c r="F93" s="40" t="str">
        <f t="shared" si="4"/>
        <v/>
      </c>
      <c r="G93" s="40" t="str">
        <f t="shared" si="5"/>
        <v/>
      </c>
      <c r="H93" s="40" t="str">
        <f t="shared" si="6"/>
        <v/>
      </c>
      <c r="I93" s="40" t="str">
        <f>IF($G93="","",VLOOKUP($G93,设置!B:D,3,FALSE))</f>
        <v/>
      </c>
      <c r="J93" s="40" t="str">
        <f>IF($G93="","",VLOOKUP($G93,设置!B:D,2,FALSE))</f>
        <v/>
      </c>
    </row>
    <row r="94" spans="6:10">
      <c r="F94" s="40" t="str">
        <f t="shared" si="4"/>
        <v/>
      </c>
      <c r="G94" s="40" t="str">
        <f t="shared" si="5"/>
        <v/>
      </c>
      <c r="H94" s="40" t="str">
        <f t="shared" si="6"/>
        <v/>
      </c>
      <c r="I94" s="40" t="str">
        <f>IF($G94="","",VLOOKUP($G94,设置!B:D,3,FALSE))</f>
        <v/>
      </c>
      <c r="J94" s="40" t="str">
        <f>IF($G94="","",VLOOKUP($G94,设置!B:D,2,FALSE))</f>
        <v/>
      </c>
    </row>
    <row r="95" spans="6:10">
      <c r="F95" s="40" t="str">
        <f t="shared" si="4"/>
        <v/>
      </c>
      <c r="G95" s="40" t="str">
        <f t="shared" si="5"/>
        <v/>
      </c>
      <c r="H95" s="40" t="str">
        <f t="shared" si="6"/>
        <v/>
      </c>
      <c r="I95" s="40" t="str">
        <f>IF($G95="","",VLOOKUP($G95,设置!B:D,3,FALSE))</f>
        <v/>
      </c>
      <c r="J95" s="40" t="str">
        <f>IF($G95="","",VLOOKUP($G95,设置!B:D,2,FALSE))</f>
        <v/>
      </c>
    </row>
    <row r="96" spans="6:10">
      <c r="F96" s="40" t="str">
        <f t="shared" si="4"/>
        <v/>
      </c>
      <c r="G96" s="40" t="str">
        <f t="shared" si="5"/>
        <v/>
      </c>
      <c r="H96" s="40" t="str">
        <f t="shared" si="6"/>
        <v/>
      </c>
      <c r="I96" s="40" t="str">
        <f>IF($G96="","",VLOOKUP($G96,设置!B:D,3,FALSE))</f>
        <v/>
      </c>
      <c r="J96" s="40" t="str">
        <f>IF($G96="","",VLOOKUP($G96,设置!B:D,2,FALSE))</f>
        <v/>
      </c>
    </row>
    <row r="97" spans="6:10">
      <c r="F97" s="40" t="str">
        <f t="shared" si="4"/>
        <v/>
      </c>
      <c r="G97" s="40" t="str">
        <f t="shared" si="5"/>
        <v/>
      </c>
      <c r="H97" s="40" t="str">
        <f t="shared" si="6"/>
        <v/>
      </c>
      <c r="I97" s="40" t="str">
        <f>IF($G97="","",VLOOKUP($G97,设置!B:D,3,FALSE))</f>
        <v/>
      </c>
      <c r="J97" s="40" t="str">
        <f>IF($G97="","",VLOOKUP($G97,设置!B:D,2,FALSE))</f>
        <v/>
      </c>
    </row>
    <row r="98" spans="6:10">
      <c r="F98" s="40" t="str">
        <f t="shared" si="4"/>
        <v/>
      </c>
      <c r="G98" s="40" t="str">
        <f t="shared" si="5"/>
        <v/>
      </c>
      <c r="H98" s="40" t="str">
        <f t="shared" si="6"/>
        <v/>
      </c>
      <c r="I98" s="40" t="str">
        <f>IF($G98="","",VLOOKUP($G98,设置!B:D,3,FALSE))</f>
        <v/>
      </c>
      <c r="J98" s="40" t="str">
        <f>IF($G98="","",VLOOKUP($G98,设置!B:D,2,FALSE))</f>
        <v/>
      </c>
    </row>
    <row r="99" spans="6:10">
      <c r="F99" s="40" t="str">
        <f t="shared" si="4"/>
        <v/>
      </c>
      <c r="G99" s="40" t="str">
        <f t="shared" si="5"/>
        <v/>
      </c>
      <c r="H99" s="40" t="str">
        <f t="shared" si="6"/>
        <v/>
      </c>
      <c r="I99" s="40" t="str">
        <f>IF($G99="","",VLOOKUP($G99,设置!B:D,3,FALSE))</f>
        <v/>
      </c>
      <c r="J99" s="40" t="str">
        <f>IF($G99="","",VLOOKUP($G99,设置!B:D,2,FALSE))</f>
        <v/>
      </c>
    </row>
    <row r="100" spans="6:10">
      <c r="F100" s="40" t="str">
        <f t="shared" si="4"/>
        <v/>
      </c>
      <c r="G100" s="40" t="str">
        <f t="shared" si="5"/>
        <v/>
      </c>
      <c r="H100" s="40" t="str">
        <f t="shared" si="6"/>
        <v/>
      </c>
      <c r="I100" s="40" t="str">
        <f>IF($G100="","",VLOOKUP($G100,设置!B:D,3,FALSE))</f>
        <v/>
      </c>
      <c r="J100" s="40" t="str">
        <f>IF($G100="","",VLOOKUP($G100,设置!B:D,2,FALSE))</f>
        <v/>
      </c>
    </row>
    <row r="101" spans="6:10">
      <c r="F101" s="40" t="str">
        <f t="shared" si="4"/>
        <v/>
      </c>
      <c r="G101" s="40" t="str">
        <f t="shared" si="5"/>
        <v/>
      </c>
      <c r="H101" s="40" t="str">
        <f t="shared" si="6"/>
        <v/>
      </c>
      <c r="I101" s="40" t="str">
        <f>IF($G101="","",VLOOKUP($G101,设置!B:D,3,FALSE))</f>
        <v/>
      </c>
      <c r="J101" s="40" t="str">
        <f>IF($G101="","",VLOOKUP($G101,设置!B:D,2,FALSE))</f>
        <v/>
      </c>
    </row>
    <row r="102" spans="6:10">
      <c r="F102" s="40" t="str">
        <f t="shared" si="4"/>
        <v/>
      </c>
      <c r="G102" s="40" t="str">
        <f t="shared" si="5"/>
        <v/>
      </c>
      <c r="H102" s="40" t="str">
        <f t="shared" si="6"/>
        <v/>
      </c>
      <c r="I102" s="40" t="str">
        <f>IF($G102="","",VLOOKUP($G102,设置!B:D,3,FALSE))</f>
        <v/>
      </c>
      <c r="J102" s="40" t="str">
        <f>IF($G102="","",VLOOKUP($G102,设置!B:D,2,FALSE))</f>
        <v/>
      </c>
    </row>
    <row r="103" spans="6:10">
      <c r="F103" s="40" t="str">
        <f t="shared" si="4"/>
        <v/>
      </c>
      <c r="G103" s="40" t="str">
        <f t="shared" si="5"/>
        <v/>
      </c>
      <c r="H103" s="40" t="str">
        <f t="shared" si="6"/>
        <v/>
      </c>
      <c r="I103" s="40" t="str">
        <f>IF($G103="","",VLOOKUP($G103,设置!B:D,3,FALSE))</f>
        <v/>
      </c>
      <c r="J103" s="40" t="str">
        <f>IF($G103="","",VLOOKUP($G103,设置!B:D,2,FALSE))</f>
        <v/>
      </c>
    </row>
    <row r="104" spans="6:10">
      <c r="F104" s="40" t="str">
        <f t="shared" si="4"/>
        <v/>
      </c>
      <c r="G104" s="40" t="str">
        <f t="shared" si="5"/>
        <v/>
      </c>
      <c r="H104" s="40" t="str">
        <f t="shared" si="6"/>
        <v/>
      </c>
      <c r="I104" s="40" t="str">
        <f>IF($G104="","",VLOOKUP($G104,设置!B:D,3,FALSE))</f>
        <v/>
      </c>
      <c r="J104" s="40" t="str">
        <f>IF($G104="","",VLOOKUP($G104,设置!B:D,2,FALSE))</f>
        <v/>
      </c>
    </row>
    <row r="105" spans="6:10">
      <c r="F105" s="40" t="str">
        <f t="shared" si="4"/>
        <v/>
      </c>
      <c r="G105" s="40" t="str">
        <f t="shared" si="5"/>
        <v/>
      </c>
      <c r="H105" s="40" t="str">
        <f t="shared" si="6"/>
        <v/>
      </c>
      <c r="I105" s="40" t="str">
        <f>IF($G105="","",VLOOKUP($G105,设置!B:D,3,FALSE))</f>
        <v/>
      </c>
      <c r="J105" s="40" t="str">
        <f>IF($G105="","",VLOOKUP($G105,设置!B:D,2,FALSE))</f>
        <v/>
      </c>
    </row>
    <row r="106" spans="6:10">
      <c r="F106" s="40" t="str">
        <f t="shared" si="4"/>
        <v/>
      </c>
      <c r="G106" s="40" t="str">
        <f t="shared" si="5"/>
        <v/>
      </c>
      <c r="H106" s="40" t="str">
        <f t="shared" si="6"/>
        <v/>
      </c>
      <c r="I106" s="40" t="str">
        <f>IF($G106="","",VLOOKUP($G106,设置!B:D,3,FALSE))</f>
        <v/>
      </c>
      <c r="J106" s="40" t="str">
        <f>IF($G106="","",VLOOKUP($G106,设置!B:D,2,FALSE))</f>
        <v/>
      </c>
    </row>
    <row r="107" spans="6:10">
      <c r="F107" s="40" t="str">
        <f t="shared" ref="F107:F170" si="7">IF(A107="","",1)</f>
        <v/>
      </c>
      <c r="G107" s="40" t="str">
        <f t="shared" si="5"/>
        <v/>
      </c>
      <c r="H107" s="40" t="str">
        <f t="shared" si="6"/>
        <v/>
      </c>
      <c r="I107" s="40" t="str">
        <f>IF($G107="","",VLOOKUP($G107,设置!B:D,3,FALSE))</f>
        <v/>
      </c>
      <c r="J107" s="40" t="str">
        <f>IF($G107="","",VLOOKUP($G107,设置!B:D,2,FALSE))</f>
        <v/>
      </c>
    </row>
    <row r="108" spans="6:10">
      <c r="F108" s="40" t="str">
        <f t="shared" si="7"/>
        <v/>
      </c>
      <c r="G108" s="40" t="str">
        <f t="shared" si="5"/>
        <v/>
      </c>
      <c r="H108" s="40" t="str">
        <f t="shared" si="6"/>
        <v/>
      </c>
      <c r="I108" s="40" t="str">
        <f>IF($G108="","",VLOOKUP($G108,设置!B:D,3,FALSE))</f>
        <v/>
      </c>
      <c r="J108" s="40" t="str">
        <f>IF($G108="","",VLOOKUP($G108,设置!B:D,2,FALSE))</f>
        <v/>
      </c>
    </row>
    <row r="109" spans="6:10">
      <c r="F109" s="40" t="str">
        <f t="shared" si="7"/>
        <v/>
      </c>
      <c r="G109" s="40" t="str">
        <f t="shared" si="5"/>
        <v/>
      </c>
      <c r="H109" s="40" t="str">
        <f t="shared" si="6"/>
        <v/>
      </c>
      <c r="I109" s="40" t="str">
        <f>IF($G109="","",VLOOKUP($G109,设置!B:D,3,FALSE))</f>
        <v/>
      </c>
      <c r="J109" s="40" t="str">
        <f>IF($G109="","",VLOOKUP($G109,设置!B:D,2,FALSE))</f>
        <v/>
      </c>
    </row>
    <row r="110" spans="6:10">
      <c r="F110" s="40" t="str">
        <f t="shared" si="7"/>
        <v/>
      </c>
      <c r="G110" s="40" t="str">
        <f t="shared" si="5"/>
        <v/>
      </c>
      <c r="H110" s="40" t="str">
        <f t="shared" si="6"/>
        <v/>
      </c>
      <c r="I110" s="40" t="str">
        <f>IF($G110="","",VLOOKUP($G110,设置!B:D,3,FALSE))</f>
        <v/>
      </c>
      <c r="J110" s="40" t="str">
        <f>IF($G110="","",VLOOKUP($G110,设置!B:D,2,FALSE))</f>
        <v/>
      </c>
    </row>
    <row r="111" spans="6:10">
      <c r="F111" s="40" t="str">
        <f t="shared" si="7"/>
        <v/>
      </c>
      <c r="G111" s="40" t="str">
        <f t="shared" si="5"/>
        <v/>
      </c>
      <c r="H111" s="40" t="str">
        <f t="shared" si="6"/>
        <v/>
      </c>
      <c r="I111" s="40" t="str">
        <f>IF($G111="","",VLOOKUP($G111,设置!B:D,3,FALSE))</f>
        <v/>
      </c>
      <c r="J111" s="40" t="str">
        <f>IF($G111="","",VLOOKUP($G111,设置!B:D,2,FALSE))</f>
        <v/>
      </c>
    </row>
    <row r="112" spans="6:10">
      <c r="F112" s="40" t="str">
        <f t="shared" si="7"/>
        <v/>
      </c>
      <c r="G112" s="40" t="str">
        <f t="shared" si="5"/>
        <v/>
      </c>
      <c r="H112" s="40" t="str">
        <f t="shared" si="6"/>
        <v/>
      </c>
      <c r="I112" s="40" t="str">
        <f>IF($G112="","",VLOOKUP($G112,设置!B:D,3,FALSE))</f>
        <v/>
      </c>
      <c r="J112" s="40" t="str">
        <f>IF($G112="","",VLOOKUP($G112,设置!B:D,2,FALSE))</f>
        <v/>
      </c>
    </row>
    <row r="113" spans="6:10">
      <c r="F113" s="40" t="str">
        <f t="shared" si="7"/>
        <v/>
      </c>
      <c r="G113" s="40" t="str">
        <f t="shared" si="5"/>
        <v/>
      </c>
      <c r="H113" s="40" t="str">
        <f t="shared" si="6"/>
        <v/>
      </c>
      <c r="I113" s="40" t="str">
        <f>IF($G113="","",VLOOKUP($G113,设置!B:D,3,FALSE))</f>
        <v/>
      </c>
      <c r="J113" s="40" t="str">
        <f>IF($G113="","",VLOOKUP($G113,设置!B:D,2,FALSE))</f>
        <v/>
      </c>
    </row>
    <row r="114" spans="6:10">
      <c r="F114" s="40" t="str">
        <f t="shared" si="7"/>
        <v/>
      </c>
      <c r="G114" s="40" t="str">
        <f t="shared" si="5"/>
        <v/>
      </c>
      <c r="H114" s="40" t="str">
        <f t="shared" si="6"/>
        <v/>
      </c>
      <c r="I114" s="40" t="str">
        <f>IF($G114="","",VLOOKUP($G114,设置!B:D,3,FALSE))</f>
        <v/>
      </c>
      <c r="J114" s="40" t="str">
        <f>IF($G114="","",VLOOKUP($G114,设置!B:D,2,FALSE))</f>
        <v/>
      </c>
    </row>
    <row r="115" spans="6:10">
      <c r="F115" s="40" t="str">
        <f t="shared" si="7"/>
        <v/>
      </c>
      <c r="G115" s="40" t="str">
        <f t="shared" si="5"/>
        <v/>
      </c>
      <c r="H115" s="40" t="str">
        <f t="shared" si="6"/>
        <v/>
      </c>
      <c r="I115" s="40" t="str">
        <f>IF($G115="","",VLOOKUP($G115,设置!B:D,3,FALSE))</f>
        <v/>
      </c>
      <c r="J115" s="40" t="str">
        <f>IF($G115="","",VLOOKUP($G115,设置!B:D,2,FALSE))</f>
        <v/>
      </c>
    </row>
    <row r="116" spans="6:10">
      <c r="F116" s="40" t="str">
        <f t="shared" si="7"/>
        <v/>
      </c>
      <c r="G116" s="40" t="str">
        <f t="shared" si="5"/>
        <v/>
      </c>
      <c r="H116" s="40" t="str">
        <f t="shared" si="6"/>
        <v/>
      </c>
      <c r="I116" s="40" t="str">
        <f>IF($G116="","",VLOOKUP($G116,设置!B:D,3,FALSE))</f>
        <v/>
      </c>
      <c r="J116" s="40" t="str">
        <f>IF($G116="","",VLOOKUP($G116,设置!B:D,2,FALSE))</f>
        <v/>
      </c>
    </row>
    <row r="117" spans="6:10">
      <c r="F117" s="40" t="str">
        <f t="shared" si="7"/>
        <v/>
      </c>
      <c r="G117" s="40" t="str">
        <f t="shared" si="5"/>
        <v/>
      </c>
      <c r="H117" s="40" t="str">
        <f t="shared" si="6"/>
        <v/>
      </c>
      <c r="I117" s="40" t="str">
        <f>IF($G117="","",VLOOKUP($G117,设置!B:D,3,FALSE))</f>
        <v/>
      </c>
      <c r="J117" s="40" t="str">
        <f>IF($G117="","",VLOOKUP($G117,设置!B:D,2,FALSE))</f>
        <v/>
      </c>
    </row>
    <row r="118" spans="6:10">
      <c r="F118" s="40" t="str">
        <f t="shared" si="7"/>
        <v/>
      </c>
      <c r="G118" s="40" t="str">
        <f t="shared" si="5"/>
        <v/>
      </c>
      <c r="H118" s="40" t="str">
        <f t="shared" si="6"/>
        <v/>
      </c>
      <c r="I118" s="40" t="str">
        <f>IF($G118="","",VLOOKUP($G118,设置!B:D,3,FALSE))</f>
        <v/>
      </c>
      <c r="J118" s="40" t="str">
        <f>IF($G118="","",VLOOKUP($G118,设置!B:D,2,FALSE))</f>
        <v/>
      </c>
    </row>
    <row r="119" spans="6:10">
      <c r="F119" s="40" t="str">
        <f t="shared" si="7"/>
        <v/>
      </c>
      <c r="G119" s="40" t="str">
        <f t="shared" si="5"/>
        <v/>
      </c>
      <c r="H119" s="40" t="str">
        <f t="shared" si="6"/>
        <v/>
      </c>
      <c r="I119" s="40" t="str">
        <f>IF($G119="","",VLOOKUP($G119,设置!B:D,3,FALSE))</f>
        <v/>
      </c>
      <c r="J119" s="40" t="str">
        <f>IF($G119="","",VLOOKUP($G119,设置!B:D,2,FALSE))</f>
        <v/>
      </c>
    </row>
    <row r="120" spans="6:10">
      <c r="F120" s="40" t="str">
        <f t="shared" si="7"/>
        <v/>
      </c>
      <c r="G120" s="40" t="str">
        <f t="shared" si="5"/>
        <v/>
      </c>
      <c r="H120" s="40" t="str">
        <f t="shared" si="6"/>
        <v/>
      </c>
      <c r="I120" s="40" t="str">
        <f>IF($G120="","",VLOOKUP($G120,设置!B:D,3,FALSE))</f>
        <v/>
      </c>
      <c r="J120" s="40" t="str">
        <f>IF($G120="","",VLOOKUP($G120,设置!B:D,2,FALSE))</f>
        <v/>
      </c>
    </row>
    <row r="121" spans="6:10">
      <c r="F121" s="40" t="str">
        <f t="shared" si="7"/>
        <v/>
      </c>
      <c r="G121" s="40" t="str">
        <f t="shared" si="5"/>
        <v/>
      </c>
      <c r="H121" s="40" t="str">
        <f t="shared" si="6"/>
        <v/>
      </c>
      <c r="I121" s="40" t="str">
        <f>IF($G121="","",VLOOKUP($G121,设置!B:D,3,FALSE))</f>
        <v/>
      </c>
      <c r="J121" s="40" t="str">
        <f>IF($G121="","",VLOOKUP($G121,设置!B:D,2,FALSE))</f>
        <v/>
      </c>
    </row>
    <row r="122" spans="6:10">
      <c r="F122" s="40" t="str">
        <f t="shared" si="7"/>
        <v/>
      </c>
      <c r="G122" s="40" t="str">
        <f t="shared" si="5"/>
        <v/>
      </c>
      <c r="H122" s="40" t="str">
        <f t="shared" si="6"/>
        <v/>
      </c>
      <c r="I122" s="40" t="str">
        <f>IF($G122="","",VLOOKUP($G122,设置!B:D,3,FALSE))</f>
        <v/>
      </c>
      <c r="J122" s="40" t="str">
        <f>IF($G122="","",VLOOKUP($G122,设置!B:D,2,FALSE))</f>
        <v/>
      </c>
    </row>
    <row r="123" spans="6:10">
      <c r="F123" s="40" t="str">
        <f t="shared" si="7"/>
        <v/>
      </c>
      <c r="G123" s="40" t="str">
        <f t="shared" si="5"/>
        <v/>
      </c>
      <c r="H123" s="40" t="str">
        <f t="shared" si="6"/>
        <v/>
      </c>
      <c r="I123" s="40" t="str">
        <f>IF($G123="","",VLOOKUP($G123,设置!B:D,3,FALSE))</f>
        <v/>
      </c>
      <c r="J123" s="40" t="str">
        <f>IF($G123="","",VLOOKUP($G123,设置!B:D,2,FALSE))</f>
        <v/>
      </c>
    </row>
    <row r="124" spans="6:10">
      <c r="F124" s="40" t="str">
        <f t="shared" si="7"/>
        <v/>
      </c>
      <c r="G124" s="40" t="str">
        <f t="shared" si="5"/>
        <v/>
      </c>
      <c r="H124" s="40" t="str">
        <f t="shared" si="6"/>
        <v/>
      </c>
      <c r="I124" s="40" t="str">
        <f>IF($G124="","",VLOOKUP($G124,设置!B:D,3,FALSE))</f>
        <v/>
      </c>
      <c r="J124" s="40" t="str">
        <f>IF($G124="","",VLOOKUP($G124,设置!B:D,2,FALSE))</f>
        <v/>
      </c>
    </row>
    <row r="125" spans="6:10">
      <c r="F125" s="40" t="str">
        <f t="shared" si="7"/>
        <v/>
      </c>
      <c r="G125" s="40" t="str">
        <f t="shared" si="5"/>
        <v/>
      </c>
      <c r="H125" s="40" t="str">
        <f t="shared" si="6"/>
        <v/>
      </c>
      <c r="I125" s="40" t="str">
        <f>IF($G125="","",VLOOKUP($G125,设置!B:D,3,FALSE))</f>
        <v/>
      </c>
      <c r="J125" s="40" t="str">
        <f>IF($G125="","",VLOOKUP($G125,设置!B:D,2,FALSE))</f>
        <v/>
      </c>
    </row>
    <row r="126" spans="6:10">
      <c r="F126" s="40" t="str">
        <f t="shared" si="7"/>
        <v/>
      </c>
      <c r="G126" s="40" t="str">
        <f t="shared" si="5"/>
        <v/>
      </c>
      <c r="H126" s="40" t="str">
        <f t="shared" si="6"/>
        <v/>
      </c>
      <c r="I126" s="40" t="str">
        <f>IF($G126="","",VLOOKUP($G126,设置!B:D,3,FALSE))</f>
        <v/>
      </c>
      <c r="J126" s="40" t="str">
        <f>IF($G126="","",VLOOKUP($G126,设置!B:D,2,FALSE))</f>
        <v/>
      </c>
    </row>
    <row r="127" spans="6:10">
      <c r="F127" s="40" t="str">
        <f t="shared" si="7"/>
        <v/>
      </c>
      <c r="G127" s="40" t="str">
        <f t="shared" si="5"/>
        <v/>
      </c>
      <c r="H127" s="40" t="str">
        <f t="shared" si="6"/>
        <v/>
      </c>
      <c r="I127" s="40" t="str">
        <f>IF($G127="","",VLOOKUP($G127,设置!B:D,3,FALSE))</f>
        <v/>
      </c>
      <c r="J127" s="40" t="str">
        <f>IF($G127="","",VLOOKUP($G127,设置!B:D,2,FALSE))</f>
        <v/>
      </c>
    </row>
    <row r="128" spans="6:10">
      <c r="F128" s="40" t="str">
        <f t="shared" si="7"/>
        <v/>
      </c>
      <c r="G128" s="40" t="str">
        <f t="shared" si="5"/>
        <v/>
      </c>
      <c r="H128" s="40" t="str">
        <f t="shared" si="6"/>
        <v/>
      </c>
      <c r="I128" s="40" t="str">
        <f>IF($G128="","",VLOOKUP($G128,设置!B:D,3,FALSE))</f>
        <v/>
      </c>
      <c r="J128" s="40" t="str">
        <f>IF($G128="","",VLOOKUP($G128,设置!B:D,2,FALSE))</f>
        <v/>
      </c>
    </row>
    <row r="129" spans="6:10">
      <c r="F129" s="40" t="str">
        <f t="shared" si="7"/>
        <v/>
      </c>
      <c r="G129" s="40" t="str">
        <f t="shared" si="5"/>
        <v/>
      </c>
      <c r="H129" s="40" t="str">
        <f t="shared" si="6"/>
        <v/>
      </c>
      <c r="I129" s="40" t="str">
        <f>IF($G129="","",VLOOKUP($G129,设置!B:D,3,FALSE))</f>
        <v/>
      </c>
      <c r="J129" s="40" t="str">
        <f>IF($G129="","",VLOOKUP($G129,设置!B:D,2,FALSE))</f>
        <v/>
      </c>
    </row>
    <row r="130" spans="6:10">
      <c r="F130" s="40" t="str">
        <f t="shared" si="7"/>
        <v/>
      </c>
      <c r="G130" s="40" t="str">
        <f t="shared" ref="G130:G171" si="8">IF(AND(B130&lt;&gt;"",C130&lt;&gt;""),B130&amp;C130,"")</f>
        <v/>
      </c>
      <c r="H130" s="40" t="str">
        <f t="shared" ref="H130:H171" si="9">IF(E130="","",ROUND(E130*2.2046,2))</f>
        <v/>
      </c>
      <c r="I130" s="40" t="str">
        <f>IF($G130="","",VLOOKUP($G130,设置!B:D,3,FALSE))</f>
        <v/>
      </c>
      <c r="J130" s="40" t="str">
        <f>IF($G130="","",VLOOKUP($G130,设置!B:D,2,FALSE))</f>
        <v/>
      </c>
    </row>
    <row r="131" spans="6:10">
      <c r="F131" s="40" t="str">
        <f t="shared" si="7"/>
        <v/>
      </c>
      <c r="G131" s="40" t="str">
        <f t="shared" si="8"/>
        <v/>
      </c>
      <c r="H131" s="40" t="str">
        <f t="shared" si="9"/>
        <v/>
      </c>
      <c r="I131" s="40" t="str">
        <f>IF($G131="","",VLOOKUP($G131,设置!B:D,3,FALSE))</f>
        <v/>
      </c>
      <c r="J131" s="40" t="str">
        <f>IF($G131="","",VLOOKUP($G131,设置!B:D,2,FALSE))</f>
        <v/>
      </c>
    </row>
    <row r="132" spans="6:10">
      <c r="F132" s="40" t="str">
        <f t="shared" si="7"/>
        <v/>
      </c>
      <c r="G132" s="40" t="str">
        <f t="shared" si="8"/>
        <v/>
      </c>
      <c r="H132" s="40" t="str">
        <f t="shared" si="9"/>
        <v/>
      </c>
      <c r="I132" s="40" t="str">
        <f>IF($G132="","",VLOOKUP($G132,设置!B:D,3,FALSE))</f>
        <v/>
      </c>
      <c r="J132" s="40" t="str">
        <f>IF($G132="","",VLOOKUP($G132,设置!B:D,2,FALSE))</f>
        <v/>
      </c>
    </row>
    <row r="133" spans="6:10">
      <c r="F133" s="40" t="str">
        <f t="shared" si="7"/>
        <v/>
      </c>
      <c r="G133" s="40" t="str">
        <f t="shared" si="8"/>
        <v/>
      </c>
      <c r="H133" s="40" t="str">
        <f t="shared" si="9"/>
        <v/>
      </c>
      <c r="I133" s="40" t="str">
        <f>IF($G133="","",VLOOKUP($G133,设置!B:D,3,FALSE))</f>
        <v/>
      </c>
      <c r="J133" s="40" t="str">
        <f>IF($G133="","",VLOOKUP($G133,设置!B:D,2,FALSE))</f>
        <v/>
      </c>
    </row>
    <row r="134" spans="6:10">
      <c r="F134" s="40" t="str">
        <f t="shared" si="7"/>
        <v/>
      </c>
      <c r="G134" s="40" t="str">
        <f t="shared" si="8"/>
        <v/>
      </c>
      <c r="H134" s="40" t="str">
        <f t="shared" si="9"/>
        <v/>
      </c>
      <c r="I134" s="40" t="str">
        <f>IF($G134="","",VLOOKUP($G134,设置!B:D,3,FALSE))</f>
        <v/>
      </c>
      <c r="J134" s="40" t="str">
        <f>IF($G134="","",VLOOKUP($G134,设置!B:D,2,FALSE))</f>
        <v/>
      </c>
    </row>
    <row r="135" spans="6:10">
      <c r="F135" s="40" t="str">
        <f t="shared" si="7"/>
        <v/>
      </c>
      <c r="G135" s="40" t="str">
        <f t="shared" si="8"/>
        <v/>
      </c>
      <c r="H135" s="40" t="str">
        <f t="shared" si="9"/>
        <v/>
      </c>
      <c r="I135" s="40" t="str">
        <f>IF($G135="","",VLOOKUP($G135,设置!B:D,3,FALSE))</f>
        <v/>
      </c>
      <c r="J135" s="40" t="str">
        <f>IF($G135="","",VLOOKUP($G135,设置!B:D,2,FALSE))</f>
        <v/>
      </c>
    </row>
    <row r="136" spans="6:10">
      <c r="F136" s="40" t="str">
        <f t="shared" si="7"/>
        <v/>
      </c>
      <c r="G136" s="40" t="str">
        <f t="shared" si="8"/>
        <v/>
      </c>
      <c r="H136" s="40" t="str">
        <f t="shared" si="9"/>
        <v/>
      </c>
      <c r="I136" s="40" t="str">
        <f>IF($G136="","",VLOOKUP($G136,设置!B:D,3,FALSE))</f>
        <v/>
      </c>
      <c r="J136" s="40" t="str">
        <f>IF($G136="","",VLOOKUP($G136,设置!B:D,2,FALSE))</f>
        <v/>
      </c>
    </row>
    <row r="137" spans="6:10">
      <c r="F137" s="40" t="str">
        <f t="shared" si="7"/>
        <v/>
      </c>
      <c r="G137" s="40" t="str">
        <f t="shared" si="8"/>
        <v/>
      </c>
      <c r="H137" s="40" t="str">
        <f t="shared" si="9"/>
        <v/>
      </c>
      <c r="I137" s="40" t="str">
        <f>IF($G137="","",VLOOKUP($G137,设置!B:D,3,FALSE))</f>
        <v/>
      </c>
      <c r="J137" s="40" t="str">
        <f>IF($G137="","",VLOOKUP($G137,设置!B:D,2,FALSE))</f>
        <v/>
      </c>
    </row>
    <row r="138" spans="6:10">
      <c r="F138" s="40" t="str">
        <f t="shared" si="7"/>
        <v/>
      </c>
      <c r="G138" s="40" t="str">
        <f t="shared" si="8"/>
        <v/>
      </c>
      <c r="H138" s="40" t="str">
        <f t="shared" si="9"/>
        <v/>
      </c>
      <c r="I138" s="40" t="str">
        <f>IF($G138="","",VLOOKUP($G138,设置!B:D,3,FALSE))</f>
        <v/>
      </c>
      <c r="J138" s="40" t="str">
        <f>IF($G138="","",VLOOKUP($G138,设置!B:D,2,FALSE))</f>
        <v/>
      </c>
    </row>
    <row r="139" spans="6:10">
      <c r="F139" s="40" t="str">
        <f t="shared" si="7"/>
        <v/>
      </c>
      <c r="G139" s="40" t="str">
        <f t="shared" si="8"/>
        <v/>
      </c>
      <c r="H139" s="40" t="str">
        <f t="shared" si="9"/>
        <v/>
      </c>
      <c r="I139" s="40" t="str">
        <f>IF($G139="","",VLOOKUP($G139,设置!B:D,3,FALSE))</f>
        <v/>
      </c>
      <c r="J139" s="40" t="str">
        <f>IF($G139="","",VLOOKUP($G139,设置!B:D,2,FALSE))</f>
        <v/>
      </c>
    </row>
    <row r="140" spans="6:10">
      <c r="F140" s="40" t="str">
        <f t="shared" si="7"/>
        <v/>
      </c>
      <c r="G140" s="40" t="str">
        <f t="shared" si="8"/>
        <v/>
      </c>
      <c r="H140" s="40" t="str">
        <f t="shared" si="9"/>
        <v/>
      </c>
      <c r="I140" s="40" t="str">
        <f>IF($G140="","",VLOOKUP($G140,设置!B:D,3,FALSE))</f>
        <v/>
      </c>
      <c r="J140" s="40" t="str">
        <f>IF($G140="","",VLOOKUP($G140,设置!B:D,2,FALSE))</f>
        <v/>
      </c>
    </row>
    <row r="141" spans="6:10">
      <c r="F141" s="40" t="str">
        <f t="shared" si="7"/>
        <v/>
      </c>
      <c r="G141" s="40" t="str">
        <f t="shared" si="8"/>
        <v/>
      </c>
      <c r="H141" s="40" t="str">
        <f t="shared" si="9"/>
        <v/>
      </c>
      <c r="I141" s="40" t="str">
        <f>IF($G141="","",VLOOKUP($G141,设置!B:D,3,FALSE))</f>
        <v/>
      </c>
      <c r="J141" s="40" t="str">
        <f>IF($G141="","",VLOOKUP($G141,设置!B:D,2,FALSE))</f>
        <v/>
      </c>
    </row>
    <row r="142" spans="6:10">
      <c r="F142" s="40" t="str">
        <f t="shared" si="7"/>
        <v/>
      </c>
      <c r="G142" s="40" t="str">
        <f t="shared" si="8"/>
        <v/>
      </c>
      <c r="H142" s="40" t="str">
        <f t="shared" si="9"/>
        <v/>
      </c>
      <c r="I142" s="40" t="str">
        <f>IF($G142="","",VLOOKUP($G142,设置!B:D,3,FALSE))</f>
        <v/>
      </c>
      <c r="J142" s="40" t="str">
        <f>IF($G142="","",VLOOKUP($G142,设置!B:D,2,FALSE))</f>
        <v/>
      </c>
    </row>
    <row r="143" spans="6:10">
      <c r="F143" s="40" t="str">
        <f t="shared" si="7"/>
        <v/>
      </c>
      <c r="G143" s="40" t="str">
        <f t="shared" si="8"/>
        <v/>
      </c>
      <c r="H143" s="40" t="str">
        <f t="shared" si="9"/>
        <v/>
      </c>
      <c r="I143" s="40" t="str">
        <f>IF($G143="","",VLOOKUP($G143,设置!B:D,3,FALSE))</f>
        <v/>
      </c>
      <c r="J143" s="40" t="str">
        <f>IF($G143="","",VLOOKUP($G143,设置!B:D,2,FALSE))</f>
        <v/>
      </c>
    </row>
    <row r="144" spans="6:10">
      <c r="F144" s="40" t="str">
        <f t="shared" si="7"/>
        <v/>
      </c>
      <c r="G144" s="40" t="str">
        <f t="shared" si="8"/>
        <v/>
      </c>
      <c r="H144" s="40" t="str">
        <f t="shared" si="9"/>
        <v/>
      </c>
      <c r="I144" s="40" t="str">
        <f>IF($G144="","",VLOOKUP($G144,设置!B:D,3,FALSE))</f>
        <v/>
      </c>
      <c r="J144" s="40" t="str">
        <f>IF($G144="","",VLOOKUP($G144,设置!B:D,2,FALSE))</f>
        <v/>
      </c>
    </row>
    <row r="145" spans="6:10">
      <c r="F145" s="40" t="str">
        <f t="shared" si="7"/>
        <v/>
      </c>
      <c r="G145" s="40" t="str">
        <f t="shared" si="8"/>
        <v/>
      </c>
      <c r="H145" s="40" t="str">
        <f t="shared" si="9"/>
        <v/>
      </c>
      <c r="I145" s="40" t="str">
        <f>IF($G145="","",VLOOKUP($G145,设置!B:D,3,FALSE))</f>
        <v/>
      </c>
      <c r="J145" s="40" t="str">
        <f>IF($G145="","",VLOOKUP($G145,设置!B:D,2,FALSE))</f>
        <v/>
      </c>
    </row>
    <row r="146" spans="6:10">
      <c r="F146" s="40" t="str">
        <f t="shared" si="7"/>
        <v/>
      </c>
      <c r="G146" s="40" t="str">
        <f t="shared" si="8"/>
        <v/>
      </c>
      <c r="H146" s="40" t="str">
        <f t="shared" si="9"/>
        <v/>
      </c>
      <c r="I146" s="40" t="str">
        <f>IF($G146="","",VLOOKUP($G146,设置!B:D,3,FALSE))</f>
        <v/>
      </c>
      <c r="J146" s="40" t="str">
        <f>IF($G146="","",VLOOKUP($G146,设置!B:D,2,FALSE))</f>
        <v/>
      </c>
    </row>
    <row r="147" spans="6:10">
      <c r="F147" s="40" t="str">
        <f t="shared" si="7"/>
        <v/>
      </c>
      <c r="G147" s="40" t="str">
        <f t="shared" si="8"/>
        <v/>
      </c>
      <c r="H147" s="40" t="str">
        <f t="shared" si="9"/>
        <v/>
      </c>
      <c r="I147" s="40" t="str">
        <f>IF($G147="","",VLOOKUP($G147,设置!B:D,3,FALSE))</f>
        <v/>
      </c>
      <c r="J147" s="40" t="str">
        <f>IF($G147="","",VLOOKUP($G147,设置!B:D,2,FALSE))</f>
        <v/>
      </c>
    </row>
    <row r="148" spans="6:10">
      <c r="F148" s="40" t="str">
        <f t="shared" si="7"/>
        <v/>
      </c>
      <c r="G148" s="40" t="str">
        <f t="shared" si="8"/>
        <v/>
      </c>
      <c r="H148" s="40" t="str">
        <f t="shared" si="9"/>
        <v/>
      </c>
      <c r="I148" s="40" t="str">
        <f>IF($G148="","",VLOOKUP($G148,设置!B:D,3,FALSE))</f>
        <v/>
      </c>
      <c r="J148" s="40" t="str">
        <f>IF($G148="","",VLOOKUP($G148,设置!B:D,2,FALSE))</f>
        <v/>
      </c>
    </row>
    <row r="149" spans="6:10">
      <c r="F149" s="40" t="str">
        <f t="shared" si="7"/>
        <v/>
      </c>
      <c r="G149" s="40" t="str">
        <f t="shared" si="8"/>
        <v/>
      </c>
      <c r="H149" s="40" t="str">
        <f t="shared" si="9"/>
        <v/>
      </c>
      <c r="I149" s="40" t="str">
        <f>IF($G149="","",VLOOKUP($G149,设置!B:D,3,FALSE))</f>
        <v/>
      </c>
      <c r="J149" s="40" t="str">
        <f>IF($G149="","",VLOOKUP($G149,设置!B:D,2,FALSE))</f>
        <v/>
      </c>
    </row>
    <row r="150" spans="6:10">
      <c r="F150" s="40" t="str">
        <f t="shared" si="7"/>
        <v/>
      </c>
      <c r="G150" s="40" t="str">
        <f t="shared" si="8"/>
        <v/>
      </c>
      <c r="H150" s="40" t="str">
        <f t="shared" si="9"/>
        <v/>
      </c>
      <c r="I150" s="40" t="str">
        <f>IF($G150="","",VLOOKUP($G150,设置!B:D,3,FALSE))</f>
        <v/>
      </c>
      <c r="J150" s="40" t="str">
        <f>IF($G150="","",VLOOKUP($G150,设置!B:D,2,FALSE))</f>
        <v/>
      </c>
    </row>
    <row r="151" spans="6:10">
      <c r="F151" s="40" t="str">
        <f t="shared" si="7"/>
        <v/>
      </c>
      <c r="G151" s="40" t="str">
        <f t="shared" si="8"/>
        <v/>
      </c>
      <c r="H151" s="40" t="str">
        <f t="shared" si="9"/>
        <v/>
      </c>
      <c r="I151" s="40" t="str">
        <f>IF($G151="","",VLOOKUP($G151,设置!B:D,3,FALSE))</f>
        <v/>
      </c>
      <c r="J151" s="40" t="str">
        <f>IF($G151="","",VLOOKUP($G151,设置!B:D,2,FALSE))</f>
        <v/>
      </c>
    </row>
    <row r="152" spans="6:10">
      <c r="F152" s="40" t="str">
        <f t="shared" si="7"/>
        <v/>
      </c>
      <c r="G152" s="40" t="str">
        <f t="shared" si="8"/>
        <v/>
      </c>
      <c r="H152" s="40" t="str">
        <f t="shared" si="9"/>
        <v/>
      </c>
      <c r="I152" s="40" t="str">
        <f>IF($G152="","",VLOOKUP($G152,设置!B:D,3,FALSE))</f>
        <v/>
      </c>
      <c r="J152" s="40" t="str">
        <f>IF($G152="","",VLOOKUP($G152,设置!B:D,2,FALSE))</f>
        <v/>
      </c>
    </row>
    <row r="153" spans="6:10">
      <c r="F153" s="40" t="str">
        <f t="shared" si="7"/>
        <v/>
      </c>
      <c r="G153" s="40" t="str">
        <f t="shared" si="8"/>
        <v/>
      </c>
      <c r="H153" s="40" t="str">
        <f t="shared" si="9"/>
        <v/>
      </c>
      <c r="I153" s="40" t="str">
        <f>IF($G153="","",VLOOKUP($G153,设置!B:D,3,FALSE))</f>
        <v/>
      </c>
      <c r="J153" s="40" t="str">
        <f>IF($G153="","",VLOOKUP($G153,设置!B:D,2,FALSE))</f>
        <v/>
      </c>
    </row>
    <row r="154" spans="6:10">
      <c r="F154" s="40" t="str">
        <f t="shared" si="7"/>
        <v/>
      </c>
      <c r="G154" s="40" t="str">
        <f t="shared" si="8"/>
        <v/>
      </c>
      <c r="H154" s="40" t="str">
        <f t="shared" si="9"/>
        <v/>
      </c>
      <c r="I154" s="40" t="str">
        <f>IF($G154="","",VLOOKUP($G154,设置!B:D,3,FALSE))</f>
        <v/>
      </c>
      <c r="J154" s="40" t="str">
        <f>IF($G154="","",VLOOKUP($G154,设置!B:D,2,FALSE))</f>
        <v/>
      </c>
    </row>
    <row r="155" spans="6:10">
      <c r="F155" s="40" t="str">
        <f t="shared" si="7"/>
        <v/>
      </c>
      <c r="G155" s="40" t="str">
        <f t="shared" si="8"/>
        <v/>
      </c>
      <c r="H155" s="40" t="str">
        <f t="shared" si="9"/>
        <v/>
      </c>
      <c r="I155" s="40" t="str">
        <f>IF($G155="","",VLOOKUP($G155,设置!B:D,3,FALSE))</f>
        <v/>
      </c>
      <c r="J155" s="40" t="str">
        <f>IF($G155="","",VLOOKUP($G155,设置!B:D,2,FALSE))</f>
        <v/>
      </c>
    </row>
    <row r="156" spans="6:10">
      <c r="F156" s="40" t="str">
        <f t="shared" si="7"/>
        <v/>
      </c>
      <c r="G156" s="40" t="str">
        <f t="shared" si="8"/>
        <v/>
      </c>
      <c r="H156" s="40" t="str">
        <f t="shared" si="9"/>
        <v/>
      </c>
      <c r="I156" s="40" t="str">
        <f>IF($G156="","",VLOOKUP($G156,设置!B:D,3,FALSE))</f>
        <v/>
      </c>
      <c r="J156" s="40" t="str">
        <f>IF($G156="","",VLOOKUP($G156,设置!B:D,2,FALSE))</f>
        <v/>
      </c>
    </row>
    <row r="157" spans="6:10">
      <c r="F157" s="40" t="str">
        <f t="shared" si="7"/>
        <v/>
      </c>
      <c r="G157" s="40" t="str">
        <f t="shared" si="8"/>
        <v/>
      </c>
      <c r="H157" s="40" t="str">
        <f t="shared" si="9"/>
        <v/>
      </c>
      <c r="I157" s="40" t="str">
        <f>IF($G157="","",VLOOKUP($G157,设置!B:D,3,FALSE))</f>
        <v/>
      </c>
      <c r="J157" s="40" t="str">
        <f>IF($G157="","",VLOOKUP($G157,设置!B:D,2,FALSE))</f>
        <v/>
      </c>
    </row>
    <row r="158" spans="6:10">
      <c r="F158" s="40" t="str">
        <f t="shared" si="7"/>
        <v/>
      </c>
      <c r="G158" s="40" t="str">
        <f t="shared" si="8"/>
        <v/>
      </c>
      <c r="H158" s="40" t="str">
        <f t="shared" si="9"/>
        <v/>
      </c>
      <c r="I158" s="40" t="str">
        <f>IF($G158="","",VLOOKUP($G158,设置!B:D,3,FALSE))</f>
        <v/>
      </c>
      <c r="J158" s="40" t="str">
        <f>IF($G158="","",VLOOKUP($G158,设置!B:D,2,FALSE))</f>
        <v/>
      </c>
    </row>
    <row r="159" spans="6:10">
      <c r="F159" s="40" t="str">
        <f t="shared" si="7"/>
        <v/>
      </c>
      <c r="G159" s="40" t="str">
        <f t="shared" si="8"/>
        <v/>
      </c>
      <c r="H159" s="40" t="str">
        <f t="shared" si="9"/>
        <v/>
      </c>
      <c r="I159" s="40" t="str">
        <f>IF($G159="","",VLOOKUP($G159,设置!B:D,3,FALSE))</f>
        <v/>
      </c>
      <c r="J159" s="40" t="str">
        <f>IF($G159="","",VLOOKUP($G159,设置!B:D,2,FALSE))</f>
        <v/>
      </c>
    </row>
    <row r="160" spans="6:10">
      <c r="F160" s="40" t="str">
        <f t="shared" si="7"/>
        <v/>
      </c>
      <c r="G160" s="40" t="str">
        <f t="shared" si="8"/>
        <v/>
      </c>
      <c r="H160" s="40" t="str">
        <f t="shared" si="9"/>
        <v/>
      </c>
      <c r="I160" s="40" t="str">
        <f>IF($G160="","",VLOOKUP($G160,设置!B:D,3,FALSE))</f>
        <v/>
      </c>
      <c r="J160" s="40" t="str">
        <f>IF($G160="","",VLOOKUP($G160,设置!B:D,2,FALSE))</f>
        <v/>
      </c>
    </row>
    <row r="161" spans="6:10">
      <c r="F161" s="40" t="str">
        <f t="shared" si="7"/>
        <v/>
      </c>
      <c r="G161" s="40" t="str">
        <f t="shared" si="8"/>
        <v/>
      </c>
      <c r="H161" s="40" t="str">
        <f t="shared" si="9"/>
        <v/>
      </c>
      <c r="I161" s="40" t="str">
        <f>IF($G161="","",VLOOKUP($G161,设置!B:D,3,FALSE))</f>
        <v/>
      </c>
      <c r="J161" s="40" t="str">
        <f>IF($G161="","",VLOOKUP($G161,设置!B:D,2,FALSE))</f>
        <v/>
      </c>
    </row>
    <row r="162" spans="6:10">
      <c r="F162" s="40" t="str">
        <f t="shared" si="7"/>
        <v/>
      </c>
      <c r="G162" s="40" t="str">
        <f t="shared" si="8"/>
        <v/>
      </c>
      <c r="H162" s="40" t="str">
        <f t="shared" si="9"/>
        <v/>
      </c>
      <c r="I162" s="40" t="str">
        <f>IF($G162="","",VLOOKUP($G162,设置!B:D,3,FALSE))</f>
        <v/>
      </c>
      <c r="J162" s="40" t="str">
        <f>IF($G162="","",VLOOKUP($G162,设置!B:D,2,FALSE))</f>
        <v/>
      </c>
    </row>
    <row r="163" spans="6:10">
      <c r="F163" s="40" t="str">
        <f t="shared" si="7"/>
        <v/>
      </c>
      <c r="G163" s="40" t="str">
        <f t="shared" si="8"/>
        <v/>
      </c>
      <c r="H163" s="40" t="str">
        <f t="shared" si="9"/>
        <v/>
      </c>
      <c r="I163" s="40" t="str">
        <f>IF($G163="","",VLOOKUP($G163,设置!B:D,3,FALSE))</f>
        <v/>
      </c>
      <c r="J163" s="40" t="str">
        <f>IF($G163="","",VLOOKUP($G163,设置!B:D,2,FALSE))</f>
        <v/>
      </c>
    </row>
    <row r="164" spans="6:10">
      <c r="F164" s="40" t="str">
        <f t="shared" si="7"/>
        <v/>
      </c>
      <c r="G164" s="40" t="str">
        <f t="shared" si="8"/>
        <v/>
      </c>
      <c r="H164" s="40" t="str">
        <f t="shared" si="9"/>
        <v/>
      </c>
      <c r="I164" s="40" t="str">
        <f>IF($G164="","",VLOOKUP($G164,设置!B:D,3,FALSE))</f>
        <v/>
      </c>
      <c r="J164" s="40" t="str">
        <f>IF($G164="","",VLOOKUP($G164,设置!B:D,2,FALSE))</f>
        <v/>
      </c>
    </row>
    <row r="165" spans="6:10">
      <c r="F165" s="40" t="str">
        <f t="shared" si="7"/>
        <v/>
      </c>
      <c r="G165" s="40" t="str">
        <f t="shared" si="8"/>
        <v/>
      </c>
      <c r="H165" s="40" t="str">
        <f t="shared" si="9"/>
        <v/>
      </c>
      <c r="I165" s="40" t="str">
        <f>IF($G165="","",VLOOKUP($G165,设置!B:D,3,FALSE))</f>
        <v/>
      </c>
      <c r="J165" s="40" t="str">
        <f>IF($G165="","",VLOOKUP($G165,设置!B:D,2,FALSE))</f>
        <v/>
      </c>
    </row>
    <row r="166" spans="6:10">
      <c r="F166" s="40" t="str">
        <f t="shared" si="7"/>
        <v/>
      </c>
      <c r="G166" s="40" t="str">
        <f t="shared" si="8"/>
        <v/>
      </c>
      <c r="H166" s="40" t="str">
        <f t="shared" si="9"/>
        <v/>
      </c>
      <c r="I166" s="40" t="str">
        <f>IF($G166="","",VLOOKUP($G166,设置!B:D,3,FALSE))</f>
        <v/>
      </c>
      <c r="J166" s="40" t="str">
        <f>IF($G166="","",VLOOKUP($G166,设置!B:D,2,FALSE))</f>
        <v/>
      </c>
    </row>
    <row r="167" spans="6:10">
      <c r="F167" s="40" t="str">
        <f t="shared" si="7"/>
        <v/>
      </c>
      <c r="G167" s="40" t="str">
        <f t="shared" si="8"/>
        <v/>
      </c>
      <c r="H167" s="40" t="str">
        <f t="shared" si="9"/>
        <v/>
      </c>
      <c r="I167" s="40" t="str">
        <f>IF($G167="","",VLOOKUP($G167,设置!B:D,3,FALSE))</f>
        <v/>
      </c>
      <c r="J167" s="40" t="str">
        <f>IF($G167="","",VLOOKUP($G167,设置!B:D,2,FALSE))</f>
        <v/>
      </c>
    </row>
    <row r="168" spans="6:10">
      <c r="F168" s="40" t="str">
        <f t="shared" si="7"/>
        <v/>
      </c>
      <c r="G168" s="40" t="str">
        <f t="shared" si="8"/>
        <v/>
      </c>
      <c r="H168" s="40" t="str">
        <f t="shared" si="9"/>
        <v/>
      </c>
      <c r="I168" s="40" t="str">
        <f>IF($G168="","",VLOOKUP($G168,设置!B:D,3,FALSE))</f>
        <v/>
      </c>
      <c r="J168" s="40" t="str">
        <f>IF($G168="","",VLOOKUP($G168,设置!B:D,2,FALSE))</f>
        <v/>
      </c>
    </row>
    <row r="169" spans="6:10">
      <c r="F169" s="40" t="str">
        <f t="shared" si="7"/>
        <v/>
      </c>
      <c r="G169" s="40" t="str">
        <f t="shared" si="8"/>
        <v/>
      </c>
      <c r="H169" s="40" t="str">
        <f t="shared" si="9"/>
        <v/>
      </c>
      <c r="I169" s="40" t="str">
        <f>IF($G169="","",VLOOKUP($G169,设置!B:D,3,FALSE))</f>
        <v/>
      </c>
      <c r="J169" s="40" t="str">
        <f>IF($G169="","",VLOOKUP($G169,设置!B:D,2,FALSE))</f>
        <v/>
      </c>
    </row>
    <row r="170" spans="6:10">
      <c r="F170" s="40" t="str">
        <f t="shared" si="7"/>
        <v/>
      </c>
      <c r="G170" s="40" t="str">
        <f t="shared" si="8"/>
        <v/>
      </c>
      <c r="H170" s="40" t="str">
        <f t="shared" si="9"/>
        <v/>
      </c>
      <c r="I170" s="40" t="str">
        <f>IF($G170="","",VLOOKUP($G170,设置!B:D,3,FALSE))</f>
        <v/>
      </c>
      <c r="J170" s="40" t="str">
        <f>IF($G170="","",VLOOKUP($G170,设置!B:D,2,FALSE))</f>
        <v/>
      </c>
    </row>
    <row r="171" spans="6:10">
      <c r="F171" s="40" t="str">
        <f>IF(A171="","",1)</f>
        <v/>
      </c>
      <c r="G171" s="40" t="str">
        <f t="shared" si="8"/>
        <v/>
      </c>
      <c r="H171" s="40" t="str">
        <f t="shared" si="9"/>
        <v/>
      </c>
      <c r="I171" s="40" t="str">
        <f>IF($G171="","",VLOOKUP($G171,设置!B:D,3,FALSE))</f>
        <v/>
      </c>
      <c r="J171" s="40" t="str">
        <f>IF($G171="","",VLOOKUP($G171,设置!B:D,2,FALSE))</f>
        <v/>
      </c>
    </row>
  </sheetData>
  <autoFilter ref="A1:J171">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4 B33 B2:B11 B12:B13 B14:B17 B18:B19 B20:B23 B25:B26 B27:B30 B31:B32 B34:B38 B39:B48 B49: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1 G12:G13 G14:G171">
      <formula1>设置!$B9:$B441</formula1>
    </dataValidation>
  </dataValidations>
  <pageMargins left="0.75" right="0.75" top="1" bottom="1" header="0.5" footer="0.5"/>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8"/>
  <dimension ref="A1:J170"/>
  <sheetViews>
    <sheetView workbookViewId="0">
      <pane xSplit="10" ySplit="1" topLeftCell="K2" activePane="bottomRight" state="frozen"/>
      <selection/>
      <selection pane="topRight"/>
      <selection pane="bottomLeft"/>
      <selection pane="bottomRight" activeCell="E17" sqref="E17"/>
    </sheetView>
  </sheetViews>
  <sheetFormatPr defaultColWidth="9" defaultRowHeight="13.5"/>
  <cols>
    <col min="1" max="1" width="6.5" customWidth="1"/>
    <col min="2" max="2" width="9.875" customWidth="1"/>
    <col min="4" max="4" width="10.25" customWidth="1"/>
    <col min="5" max="5" width="9.75" customWidth="1"/>
    <col min="6" max="6" width="11.5" style="39"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t="s">
        <v>6</v>
      </c>
      <c r="G1" s="40" t="s">
        <v>475</v>
      </c>
      <c r="H1" s="43" t="s">
        <v>5</v>
      </c>
      <c r="I1" s="40" t="s">
        <v>476</v>
      </c>
      <c r="J1" s="44" t="s">
        <v>1</v>
      </c>
    </row>
    <row r="2" spans="1:10">
      <c r="A2">
        <v>1</v>
      </c>
      <c r="B2" t="s">
        <v>565</v>
      </c>
      <c r="C2">
        <v>85</v>
      </c>
      <c r="D2">
        <v>50</v>
      </c>
      <c r="E2">
        <v>19</v>
      </c>
      <c r="F2">
        <f t="shared" ref="F2:F65" si="0">IF(A2="","",1)</f>
        <v>1</v>
      </c>
      <c r="G2" s="40" t="str">
        <f t="shared" ref="G2:G65" si="1">IF(AND(B2&lt;&gt;"",C2&lt;&gt;""),B2&amp;C2,"")</f>
        <v>d01s1985</v>
      </c>
      <c r="H2" s="40">
        <f t="shared" ref="H2:H65" si="2">IF(E2="","",ROUND(E2*2.2046,2))</f>
        <v>41.89</v>
      </c>
      <c r="I2" s="40" t="str">
        <f>IF($G2="","",VLOOKUP($G2,设置!B:D,3,FALSE))</f>
        <v>D001套装19-85</v>
      </c>
      <c r="J2" s="40" t="str">
        <f>IF($G2="","",VLOOKUP($G2,设置!B:D,2,FALSE))</f>
        <v>D001USF-taozhuang19-85</v>
      </c>
    </row>
    <row r="3" spans="1:10">
      <c r="A3">
        <v>2</v>
      </c>
      <c r="B3" t="s">
        <v>565</v>
      </c>
      <c r="C3">
        <v>80</v>
      </c>
      <c r="D3">
        <v>63</v>
      </c>
      <c r="E3">
        <v>20.9</v>
      </c>
      <c r="F3">
        <f t="shared" si="0"/>
        <v>1</v>
      </c>
      <c r="G3" s="40" t="str">
        <f t="shared" si="1"/>
        <v>d01s1980</v>
      </c>
      <c r="H3" s="40">
        <f t="shared" si="2"/>
        <v>46.08</v>
      </c>
      <c r="I3" s="40" t="str">
        <f>IF($G3="","",VLOOKUP($G3,设置!B:D,3,FALSE))</f>
        <v>D001套装19-80</v>
      </c>
      <c r="J3" s="40" t="str">
        <f>IF($G3="","",VLOOKUP($G3,设置!B:D,2,FALSE))</f>
        <v>D001USF-taozhuang19-80</v>
      </c>
    </row>
    <row r="4" spans="1:10">
      <c r="A4">
        <v>3</v>
      </c>
      <c r="B4" t="s">
        <v>565</v>
      </c>
      <c r="C4">
        <v>80</v>
      </c>
      <c r="D4">
        <v>63</v>
      </c>
      <c r="E4">
        <v>20.95</v>
      </c>
      <c r="F4">
        <f t="shared" si="0"/>
        <v>1</v>
      </c>
      <c r="G4" s="40" t="str">
        <f t="shared" si="1"/>
        <v>d01s1980</v>
      </c>
      <c r="H4" s="40">
        <f t="shared" si="2"/>
        <v>46.19</v>
      </c>
      <c r="I4" s="40" t="str">
        <f>IF($G4="","",VLOOKUP($G4,设置!B:D,3,FALSE))</f>
        <v>D001套装19-80</v>
      </c>
      <c r="J4" s="40" t="str">
        <f>IF($G4="","",VLOOKUP($G4,设置!B:D,2,FALSE))</f>
        <v>D001USF-taozhuang19-80</v>
      </c>
    </row>
    <row r="5" spans="1:10">
      <c r="A5">
        <v>4</v>
      </c>
      <c r="B5" t="s">
        <v>565</v>
      </c>
      <c r="C5">
        <v>80</v>
      </c>
      <c r="D5">
        <v>63</v>
      </c>
      <c r="E5">
        <v>20.95</v>
      </c>
      <c r="F5">
        <f t="shared" si="0"/>
        <v>1</v>
      </c>
      <c r="G5" s="40" t="str">
        <f t="shared" si="1"/>
        <v>d01s1980</v>
      </c>
      <c r="H5" s="40">
        <f t="shared" si="2"/>
        <v>46.19</v>
      </c>
      <c r="I5" s="40" t="str">
        <f>IF($G5="","",VLOOKUP($G5,设置!B:D,3,FALSE))</f>
        <v>D001套装19-80</v>
      </c>
      <c r="J5" s="40" t="str">
        <f>IF($G5="","",VLOOKUP($G5,设置!B:D,2,FALSE))</f>
        <v>D001USF-taozhuang19-80</v>
      </c>
    </row>
    <row r="6" spans="1:10">
      <c r="A6">
        <v>5</v>
      </c>
      <c r="B6" t="s">
        <v>565</v>
      </c>
      <c r="C6">
        <v>80</v>
      </c>
      <c r="D6">
        <v>63</v>
      </c>
      <c r="E6">
        <v>20.95</v>
      </c>
      <c r="F6">
        <f t="shared" si="0"/>
        <v>1</v>
      </c>
      <c r="G6" s="40" t="str">
        <f t="shared" si="1"/>
        <v>d01s1980</v>
      </c>
      <c r="H6" s="40">
        <f t="shared" si="2"/>
        <v>46.19</v>
      </c>
      <c r="I6" s="40" t="str">
        <f>IF($G6="","",VLOOKUP($G6,设置!B:D,3,FALSE))</f>
        <v>D001套装19-80</v>
      </c>
      <c r="J6" s="40" t="str">
        <f>IF($G6="","",VLOOKUP($G6,设置!B:D,2,FALSE))</f>
        <v>D001USF-taozhuang19-80</v>
      </c>
    </row>
    <row r="7" spans="1:10">
      <c r="A7">
        <v>6</v>
      </c>
      <c r="B7" t="s">
        <v>565</v>
      </c>
      <c r="C7">
        <v>70</v>
      </c>
      <c r="D7">
        <v>80</v>
      </c>
      <c r="E7">
        <v>19.8</v>
      </c>
      <c r="F7">
        <f t="shared" si="0"/>
        <v>1</v>
      </c>
      <c r="G7" s="40" t="str">
        <f t="shared" si="1"/>
        <v>d01s1970</v>
      </c>
      <c r="H7" s="40">
        <f t="shared" si="2"/>
        <v>43.65</v>
      </c>
      <c r="I7" s="40" t="str">
        <f>IF($G7="","",VLOOKUP($G7,设置!B:D,3,FALSE))</f>
        <v>D001套装19-70</v>
      </c>
      <c r="J7" s="40" t="str">
        <f>IF($G7="","",VLOOKUP($G7,设置!B:D,2,FALSE))</f>
        <v>D001USF-taozhuang19-70</v>
      </c>
    </row>
    <row r="8" spans="1:10">
      <c r="A8">
        <v>7</v>
      </c>
      <c r="B8" t="s">
        <v>565</v>
      </c>
      <c r="C8">
        <v>70</v>
      </c>
      <c r="D8">
        <v>80</v>
      </c>
      <c r="E8">
        <v>19.8</v>
      </c>
      <c r="F8">
        <f t="shared" si="0"/>
        <v>1</v>
      </c>
      <c r="G8" s="40" t="str">
        <f t="shared" si="1"/>
        <v>d01s1970</v>
      </c>
      <c r="H8" s="40">
        <f t="shared" si="2"/>
        <v>43.65</v>
      </c>
      <c r="I8" s="40" t="str">
        <f>IF($G8="","",VLOOKUP($G8,设置!B:D,3,FALSE))</f>
        <v>D001套装19-70</v>
      </c>
      <c r="J8" s="40" t="str">
        <f>IF($G8="","",VLOOKUP($G8,设置!B:D,2,FALSE))</f>
        <v>D001USF-taozhuang19-70</v>
      </c>
    </row>
    <row r="9" spans="1:10">
      <c r="A9">
        <v>8</v>
      </c>
      <c r="B9" t="s">
        <v>565</v>
      </c>
      <c r="C9">
        <v>65</v>
      </c>
      <c r="D9">
        <v>94</v>
      </c>
      <c r="E9">
        <v>20.6</v>
      </c>
      <c r="F9">
        <f t="shared" si="0"/>
        <v>1</v>
      </c>
      <c r="G9" s="40" t="str">
        <f t="shared" si="1"/>
        <v>d01s1965</v>
      </c>
      <c r="H9" s="40">
        <f t="shared" si="2"/>
        <v>45.41</v>
      </c>
      <c r="I9" s="40" t="str">
        <f>IF($G9="","",VLOOKUP($G9,设置!B:D,3,FALSE))</f>
        <v>D001套装19-65</v>
      </c>
      <c r="J9" s="40" t="str">
        <f>IF($G9="","",VLOOKUP($G9,设置!B:D,2,FALSE))</f>
        <v>D001USF-taozhuang19-65</v>
      </c>
    </row>
    <row r="10" spans="1:10">
      <c r="A10">
        <v>9</v>
      </c>
      <c r="B10" t="s">
        <v>565</v>
      </c>
      <c r="C10">
        <v>80</v>
      </c>
      <c r="D10">
        <v>63</v>
      </c>
      <c r="E10">
        <v>20.75</v>
      </c>
      <c r="F10">
        <f t="shared" si="0"/>
        <v>1</v>
      </c>
      <c r="G10" s="40" t="str">
        <f t="shared" si="1"/>
        <v>d01s1980</v>
      </c>
      <c r="H10" s="40">
        <f t="shared" si="2"/>
        <v>45.75</v>
      </c>
      <c r="I10" s="40" t="str">
        <f>IF($G10="","",VLOOKUP($G10,设置!B:D,3,FALSE))</f>
        <v>D001套装19-80</v>
      </c>
      <c r="J10" s="40" t="str">
        <f>IF($G10="","",VLOOKUP($G10,设置!B:D,2,FALSE))</f>
        <v>D001USF-taozhuang19-80</v>
      </c>
    </row>
    <row r="11" spans="1:10">
      <c r="A11">
        <v>10</v>
      </c>
      <c r="B11" t="s">
        <v>565</v>
      </c>
      <c r="C11">
        <v>85</v>
      </c>
      <c r="D11">
        <v>51</v>
      </c>
      <c r="E11">
        <v>19.45</v>
      </c>
      <c r="F11">
        <f t="shared" si="0"/>
        <v>1</v>
      </c>
      <c r="G11" s="40" t="str">
        <f t="shared" si="1"/>
        <v>d01s1985</v>
      </c>
      <c r="H11" s="40">
        <f t="shared" si="2"/>
        <v>42.88</v>
      </c>
      <c r="I11" s="40" t="str">
        <f>IF($G11="","",VLOOKUP($G11,设置!B:D,3,FALSE))</f>
        <v>D001套装19-85</v>
      </c>
      <c r="J11" s="40" t="str">
        <f>IF($G11="","",VLOOKUP($G11,设置!B:D,2,FALSE))</f>
        <v>D001USF-taozhuang19-85</v>
      </c>
    </row>
    <row r="12" spans="1:10">
      <c r="A12">
        <v>11</v>
      </c>
      <c r="B12" t="s">
        <v>565</v>
      </c>
      <c r="C12">
        <v>70</v>
      </c>
      <c r="D12">
        <v>45</v>
      </c>
      <c r="E12">
        <v>21.75</v>
      </c>
      <c r="F12">
        <f t="shared" si="0"/>
        <v>1</v>
      </c>
      <c r="G12" s="40" t="str">
        <f t="shared" si="1"/>
        <v>d01s1970</v>
      </c>
      <c r="H12" s="40">
        <f t="shared" si="2"/>
        <v>47.95</v>
      </c>
      <c r="I12" s="40" t="str">
        <f>IF($G12="","",VLOOKUP($G12,设置!B:D,3,FALSE))</f>
        <v>D001套装19-70</v>
      </c>
      <c r="J12" s="40" t="str">
        <f>IF($G12="","",VLOOKUP($G12,设置!B:D,2,FALSE))</f>
        <v>D001USF-taozhuang19-70</v>
      </c>
    </row>
    <row r="13" spans="1:10">
      <c r="A13">
        <v>11</v>
      </c>
      <c r="B13" t="s">
        <v>565</v>
      </c>
      <c r="C13">
        <v>65</v>
      </c>
      <c r="D13">
        <v>10</v>
      </c>
      <c r="F13">
        <f t="shared" si="0"/>
        <v>1</v>
      </c>
      <c r="G13" s="40" t="str">
        <f t="shared" si="1"/>
        <v>d01s1965</v>
      </c>
      <c r="H13" s="40" t="str">
        <f t="shared" si="2"/>
        <v/>
      </c>
      <c r="I13" s="40" t="str">
        <f>IF($G13="","",VLOOKUP($G13,设置!B:D,3,FALSE))</f>
        <v>D001套装19-65</v>
      </c>
      <c r="J13" s="40" t="str">
        <f>IF($G13="","",VLOOKUP($G13,设置!B:D,2,FALSE))</f>
        <v>D001USF-taozhuang19-65</v>
      </c>
    </row>
    <row r="14" spans="1:10">
      <c r="A14">
        <v>11</v>
      </c>
      <c r="B14" t="s">
        <v>565</v>
      </c>
      <c r="C14">
        <v>75</v>
      </c>
      <c r="D14">
        <v>28</v>
      </c>
      <c r="F14">
        <f t="shared" si="0"/>
        <v>1</v>
      </c>
      <c r="G14" s="40" t="str">
        <f t="shared" si="1"/>
        <v>d01s1975</v>
      </c>
      <c r="H14" s="40" t="str">
        <f t="shared" si="2"/>
        <v/>
      </c>
      <c r="I14" s="40" t="str">
        <f>IF($G14="","",VLOOKUP($G14,设置!B:D,3,FALSE))</f>
        <v>D001套装19-75</v>
      </c>
      <c r="J14" s="40" t="str">
        <f>IF($G14="","",VLOOKUP($G14,设置!B:D,2,FALSE))</f>
        <v>D001USF-taozhuang19-75</v>
      </c>
    </row>
    <row r="15" spans="1:10">
      <c r="A15">
        <v>12</v>
      </c>
      <c r="B15" t="s">
        <v>565</v>
      </c>
      <c r="C15">
        <v>75</v>
      </c>
      <c r="D15">
        <v>72</v>
      </c>
      <c r="E15">
        <v>21.7</v>
      </c>
      <c r="F15">
        <f t="shared" si="0"/>
        <v>1</v>
      </c>
      <c r="G15" s="40" t="str">
        <f t="shared" si="1"/>
        <v>d01s1975</v>
      </c>
      <c r="H15" s="40">
        <f t="shared" si="2"/>
        <v>47.84</v>
      </c>
      <c r="I15" s="40" t="str">
        <f>IF($G15="","",VLOOKUP($G15,设置!B:D,3,FALSE))</f>
        <v>D001套装19-75</v>
      </c>
      <c r="J15" s="40" t="str">
        <f>IF($G15="","",VLOOKUP($G15,设置!B:D,2,FALSE))</f>
        <v>D001USF-taozhuang19-75</v>
      </c>
    </row>
    <row r="16" spans="1:10">
      <c r="A16">
        <v>13</v>
      </c>
      <c r="B16" t="s">
        <v>565</v>
      </c>
      <c r="C16">
        <v>75</v>
      </c>
      <c r="D16">
        <v>72</v>
      </c>
      <c r="E16">
        <v>21.7</v>
      </c>
      <c r="F16">
        <f t="shared" si="0"/>
        <v>1</v>
      </c>
      <c r="G16" s="40" t="str">
        <f t="shared" si="1"/>
        <v>d01s1975</v>
      </c>
      <c r="H16" s="40">
        <f t="shared" si="2"/>
        <v>47.84</v>
      </c>
      <c r="I16" s="40" t="str">
        <f>IF($G16="","",VLOOKUP($G16,设置!B:D,3,FALSE))</f>
        <v>D001套装19-75</v>
      </c>
      <c r="J16" s="40" t="str">
        <f>IF($G16="","",VLOOKUP($G16,设置!B:D,2,FALSE))</f>
        <v>D001USF-taozhuang19-75</v>
      </c>
    </row>
    <row r="17" spans="1:10">
      <c r="A17">
        <v>14</v>
      </c>
      <c r="B17" t="s">
        <v>565</v>
      </c>
      <c r="C17">
        <v>75</v>
      </c>
      <c r="D17">
        <v>70</v>
      </c>
      <c r="E17">
        <v>20.1</v>
      </c>
      <c r="F17">
        <f t="shared" si="0"/>
        <v>1</v>
      </c>
      <c r="G17" s="40" t="str">
        <f t="shared" si="1"/>
        <v>d01s1975</v>
      </c>
      <c r="H17" s="40">
        <f t="shared" si="2"/>
        <v>44.31</v>
      </c>
      <c r="I17" s="40" t="str">
        <f>IF($G17="","",VLOOKUP($G17,设置!B:D,3,FALSE))</f>
        <v>D001套装19-75</v>
      </c>
      <c r="J17" s="40" t="str">
        <f>IF($G17="","",VLOOKUP($G17,设置!B:D,2,FALSE))</f>
        <v>D001USF-taozhuang19-75</v>
      </c>
    </row>
    <row r="18" spans="1:10">
      <c r="A18">
        <v>15</v>
      </c>
      <c r="B18" t="s">
        <v>565</v>
      </c>
      <c r="C18">
        <v>75</v>
      </c>
      <c r="D18">
        <v>70</v>
      </c>
      <c r="E18">
        <v>20.1</v>
      </c>
      <c r="F18">
        <f t="shared" si="0"/>
        <v>1</v>
      </c>
      <c r="G18" s="40" t="str">
        <f t="shared" si="1"/>
        <v>d01s1975</v>
      </c>
      <c r="H18" s="40">
        <f t="shared" si="2"/>
        <v>44.31</v>
      </c>
      <c r="I18" s="40" t="str">
        <f>IF($G18="","",VLOOKUP($G18,设置!B:D,3,FALSE))</f>
        <v>D001套装19-75</v>
      </c>
      <c r="J18" s="40" t="str">
        <f>IF($G18="","",VLOOKUP($G18,设置!B:D,2,FALSE))</f>
        <v>D001USF-taozhuang19-75</v>
      </c>
    </row>
    <row r="19" spans="6:10">
      <c r="F19" t="str">
        <f t="shared" si="0"/>
        <v/>
      </c>
      <c r="G19" s="40" t="str">
        <f t="shared" si="1"/>
        <v/>
      </c>
      <c r="H19" s="40" t="str">
        <f t="shared" si="2"/>
        <v/>
      </c>
      <c r="I19" s="40" t="str">
        <f>IF($G19="","",VLOOKUP($G19,设置!B:D,3,FALSE))</f>
        <v/>
      </c>
      <c r="J19" s="40" t="str">
        <f>IF($G19="","",VLOOKUP($G19,设置!B:D,2,FALSE))</f>
        <v/>
      </c>
    </row>
    <row r="20" spans="6:10">
      <c r="F20" t="str">
        <f t="shared" si="0"/>
        <v/>
      </c>
      <c r="G20" s="40" t="str">
        <f t="shared" si="1"/>
        <v/>
      </c>
      <c r="H20" s="40" t="str">
        <f t="shared" si="2"/>
        <v/>
      </c>
      <c r="I20" s="40" t="str">
        <f>IF($G20="","",VLOOKUP($G20,设置!B:D,3,FALSE))</f>
        <v/>
      </c>
      <c r="J20" s="40" t="str">
        <f>IF($G20="","",VLOOKUP($G20,设置!B:D,2,FALSE))</f>
        <v/>
      </c>
    </row>
    <row r="21" spans="6:10">
      <c r="F21" t="str">
        <f t="shared" si="0"/>
        <v/>
      </c>
      <c r="G21" s="40" t="str">
        <f t="shared" si="1"/>
        <v/>
      </c>
      <c r="H21" s="40" t="str">
        <f t="shared" si="2"/>
        <v/>
      </c>
      <c r="I21" s="40" t="str">
        <f>IF($G21="","",VLOOKUP($G21,设置!B:D,3,FALSE))</f>
        <v/>
      </c>
      <c r="J21" s="40" t="str">
        <f>IF($G21="","",VLOOKUP($G21,设置!B:D,2,FALSE))</f>
        <v/>
      </c>
    </row>
    <row r="22" spans="6:10">
      <c r="F22" t="str">
        <f t="shared" si="0"/>
        <v/>
      </c>
      <c r="G22" s="40" t="str">
        <f t="shared" si="1"/>
        <v/>
      </c>
      <c r="H22" s="40" t="str">
        <f t="shared" si="2"/>
        <v/>
      </c>
      <c r="I22" s="40" t="str">
        <f>IF($G22="","",VLOOKUP($G22,设置!B:D,3,FALSE))</f>
        <v/>
      </c>
      <c r="J22" s="40" t="str">
        <f>IF($G22="","",VLOOKUP($G22,设置!B:D,2,FALSE))</f>
        <v/>
      </c>
    </row>
    <row r="23" spans="6:10">
      <c r="F23" t="str">
        <f t="shared" si="0"/>
        <v/>
      </c>
      <c r="G23" s="40" t="str">
        <f t="shared" si="1"/>
        <v/>
      </c>
      <c r="H23" s="40" t="str">
        <f t="shared" si="2"/>
        <v/>
      </c>
      <c r="I23" s="40" t="str">
        <f>IF($G23="","",VLOOKUP($G23,设置!B:D,3,FALSE))</f>
        <v/>
      </c>
      <c r="J23" s="40" t="str">
        <f>IF($G23="","",VLOOKUP($G23,设置!B:D,2,FALSE))</f>
        <v/>
      </c>
    </row>
    <row r="24" spans="6:10">
      <c r="F24" t="str">
        <f t="shared" si="0"/>
        <v/>
      </c>
      <c r="G24" s="40" t="str">
        <f t="shared" si="1"/>
        <v/>
      </c>
      <c r="H24" s="40" t="str">
        <f t="shared" si="2"/>
        <v/>
      </c>
      <c r="I24" s="40" t="str">
        <f>IF($G24="","",VLOOKUP($G24,设置!B:D,3,FALSE))</f>
        <v/>
      </c>
      <c r="J24" s="40" t="str">
        <f>IF($G24="","",VLOOKUP($G24,设置!B:D,2,FALSE))</f>
        <v/>
      </c>
    </row>
    <row r="25" spans="6:10">
      <c r="F25" t="str">
        <f t="shared" si="0"/>
        <v/>
      </c>
      <c r="G25" s="40" t="str">
        <f t="shared" si="1"/>
        <v/>
      </c>
      <c r="H25" s="40" t="str">
        <f t="shared" si="2"/>
        <v/>
      </c>
      <c r="I25" s="40" t="str">
        <f>IF($G25="","",VLOOKUP($G25,设置!B:D,3,FALSE))</f>
        <v/>
      </c>
      <c r="J25" s="40" t="str">
        <f>IF($G25="","",VLOOKUP($G25,设置!B:D,2,FALSE))</f>
        <v/>
      </c>
    </row>
    <row r="26" spans="6:10">
      <c r="F26" t="str">
        <f t="shared" si="0"/>
        <v/>
      </c>
      <c r="G26" s="40" t="str">
        <f t="shared" si="1"/>
        <v/>
      </c>
      <c r="H26" s="40" t="str">
        <f t="shared" si="2"/>
        <v/>
      </c>
      <c r="I26" s="40" t="str">
        <f>IF($G26="","",VLOOKUP($G26,设置!B:D,3,FALSE))</f>
        <v/>
      </c>
      <c r="J26" s="40" t="str">
        <f>IF($G26="","",VLOOKUP($G26,设置!B:D,2,FALSE))</f>
        <v/>
      </c>
    </row>
    <row r="27" spans="6:10">
      <c r="F27" t="str">
        <f t="shared" si="0"/>
        <v/>
      </c>
      <c r="G27" s="40" t="str">
        <f t="shared" si="1"/>
        <v/>
      </c>
      <c r="H27" s="40" t="str">
        <f t="shared" si="2"/>
        <v/>
      </c>
      <c r="I27" s="40" t="str">
        <f>IF($G27="","",VLOOKUP($G27,设置!B:D,3,FALSE))</f>
        <v/>
      </c>
      <c r="J27" s="40" t="str">
        <f>IF($G27="","",VLOOKUP($G27,设置!B:D,2,FALSE))</f>
        <v/>
      </c>
    </row>
    <row r="28" spans="6:10">
      <c r="F28" t="str">
        <f t="shared" si="0"/>
        <v/>
      </c>
      <c r="G28" s="40" t="str">
        <f t="shared" si="1"/>
        <v/>
      </c>
      <c r="H28" s="40" t="str">
        <f t="shared" si="2"/>
        <v/>
      </c>
      <c r="I28" s="40" t="str">
        <f>IF($G28="","",VLOOKUP($G28,设置!B:D,3,FALSE))</f>
        <v/>
      </c>
      <c r="J28" s="40" t="str">
        <f>IF($G28="","",VLOOKUP($G28,设置!B:D,2,FALSE))</f>
        <v/>
      </c>
    </row>
    <row r="29" spans="6:10">
      <c r="F29" t="str">
        <f t="shared" si="0"/>
        <v/>
      </c>
      <c r="G29" s="40" t="str">
        <f t="shared" si="1"/>
        <v/>
      </c>
      <c r="H29" s="40" t="str">
        <f t="shared" si="2"/>
        <v/>
      </c>
      <c r="I29" s="40" t="str">
        <f>IF($G29="","",VLOOKUP($G29,设置!B:D,3,FALSE))</f>
        <v/>
      </c>
      <c r="J29" s="40" t="str">
        <f>IF($G29="","",VLOOKUP($G29,设置!B:D,2,FALSE))</f>
        <v/>
      </c>
    </row>
    <row r="30" spans="6:10">
      <c r="F30" t="str">
        <f t="shared" si="0"/>
        <v/>
      </c>
      <c r="G30" s="40" t="str">
        <f t="shared" si="1"/>
        <v/>
      </c>
      <c r="H30" s="40" t="str">
        <f t="shared" si="2"/>
        <v/>
      </c>
      <c r="I30" s="40" t="str">
        <f>IF($G30="","",VLOOKUP($G30,设置!B:D,3,FALSE))</f>
        <v/>
      </c>
      <c r="J30" s="40" t="str">
        <f>IF($G30="","",VLOOKUP($G30,设置!B:D,2,FALSE))</f>
        <v/>
      </c>
    </row>
    <row r="31" spans="6:10">
      <c r="F31" t="str">
        <f t="shared" si="0"/>
        <v/>
      </c>
      <c r="G31" s="40" t="str">
        <f t="shared" si="1"/>
        <v/>
      </c>
      <c r="H31" s="40" t="str">
        <f t="shared" si="2"/>
        <v/>
      </c>
      <c r="I31" s="40" t="str">
        <f>IF($G31="","",VLOOKUP($G31,设置!B:D,3,FALSE))</f>
        <v/>
      </c>
      <c r="J31" s="40" t="str">
        <f>IF($G31="","",VLOOKUP($G31,设置!B:D,2,FALSE))</f>
        <v/>
      </c>
    </row>
    <row r="32" spans="6:10">
      <c r="F32" t="str">
        <f t="shared" si="0"/>
        <v/>
      </c>
      <c r="G32" s="40" t="str">
        <f t="shared" si="1"/>
        <v/>
      </c>
      <c r="H32" s="40" t="str">
        <f t="shared" si="2"/>
        <v/>
      </c>
      <c r="I32" s="40" t="str">
        <f>IF($G32="","",VLOOKUP($G32,设置!B:D,3,FALSE))</f>
        <v/>
      </c>
      <c r="J32" s="40" t="str">
        <f>IF($G32="","",VLOOKUP($G32,设置!B:D,2,FALSE))</f>
        <v/>
      </c>
    </row>
    <row r="33" spans="6:10">
      <c r="F33" t="str">
        <f t="shared" si="0"/>
        <v/>
      </c>
      <c r="G33" s="40" t="str">
        <f t="shared" si="1"/>
        <v/>
      </c>
      <c r="H33" s="40" t="str">
        <f t="shared" si="2"/>
        <v/>
      </c>
      <c r="I33" s="40" t="str">
        <f>IF($G33="","",VLOOKUP($G33,设置!B:D,3,FALSE))</f>
        <v/>
      </c>
      <c r="J33" s="40" t="str">
        <f>IF($G33="","",VLOOKUP($G33,设置!B:D,2,FALSE))</f>
        <v/>
      </c>
    </row>
    <row r="34" spans="6:10">
      <c r="F34" t="str">
        <f t="shared" si="0"/>
        <v/>
      </c>
      <c r="G34" s="40" t="str">
        <f t="shared" si="1"/>
        <v/>
      </c>
      <c r="H34" s="40" t="str">
        <f t="shared" si="2"/>
        <v/>
      </c>
      <c r="I34" s="40" t="str">
        <f>IF($G34="","",VLOOKUP($G34,设置!B:D,3,FALSE))</f>
        <v/>
      </c>
      <c r="J34" s="40" t="str">
        <f>IF($G34="","",VLOOKUP($G34,设置!B:D,2,FALSE))</f>
        <v/>
      </c>
    </row>
    <row r="35" spans="6:10">
      <c r="F35" t="str">
        <f t="shared" si="0"/>
        <v/>
      </c>
      <c r="G35" s="40" t="str">
        <f t="shared" si="1"/>
        <v/>
      </c>
      <c r="H35" s="40" t="str">
        <f t="shared" si="2"/>
        <v/>
      </c>
      <c r="I35" s="40" t="str">
        <f>IF($G35="","",VLOOKUP($G35,设置!B:D,3,FALSE))</f>
        <v/>
      </c>
      <c r="J35" s="40" t="str">
        <f>IF($G35="","",VLOOKUP($G35,设置!B:D,2,FALSE))</f>
        <v/>
      </c>
    </row>
    <row r="36" spans="6:10">
      <c r="F36" t="str">
        <f t="shared" si="0"/>
        <v/>
      </c>
      <c r="G36" s="40" t="str">
        <f t="shared" si="1"/>
        <v/>
      </c>
      <c r="H36" s="40" t="str">
        <f t="shared" si="2"/>
        <v/>
      </c>
      <c r="I36" s="40" t="str">
        <f>IF($G36="","",VLOOKUP($G36,设置!B:D,3,FALSE))</f>
        <v/>
      </c>
      <c r="J36" s="40" t="str">
        <f>IF($G36="","",VLOOKUP($G36,设置!B:D,2,FALSE))</f>
        <v/>
      </c>
    </row>
    <row r="37" spans="6:10">
      <c r="F37" t="str">
        <f t="shared" si="0"/>
        <v/>
      </c>
      <c r="G37" s="40" t="str">
        <f t="shared" si="1"/>
        <v/>
      </c>
      <c r="H37" s="40" t="str">
        <f t="shared" si="2"/>
        <v/>
      </c>
      <c r="I37" s="40" t="str">
        <f>IF($G37="","",VLOOKUP($G37,设置!B:D,3,FALSE))</f>
        <v/>
      </c>
      <c r="J37" s="40" t="str">
        <f>IF($G37="","",VLOOKUP($G37,设置!B:D,2,FALSE))</f>
        <v/>
      </c>
    </row>
    <row r="38" spans="6:10">
      <c r="F38" t="str">
        <f t="shared" si="0"/>
        <v/>
      </c>
      <c r="G38" s="40" t="str">
        <f t="shared" si="1"/>
        <v/>
      </c>
      <c r="H38" s="40" t="str">
        <f t="shared" si="2"/>
        <v/>
      </c>
      <c r="I38" s="40" t="str">
        <f>IF($G38="","",VLOOKUP($G38,设置!B:D,3,FALSE))</f>
        <v/>
      </c>
      <c r="J38" s="40" t="str">
        <f>IF($G38="","",VLOOKUP($G38,设置!B:D,2,FALSE))</f>
        <v/>
      </c>
    </row>
    <row r="39" spans="6:10">
      <c r="F39" t="str">
        <f t="shared" si="0"/>
        <v/>
      </c>
      <c r="G39" s="40" t="str">
        <f t="shared" si="1"/>
        <v/>
      </c>
      <c r="H39" s="40" t="str">
        <f t="shared" si="2"/>
        <v/>
      </c>
      <c r="I39" s="40" t="str">
        <f>IF($G39="","",VLOOKUP($G39,设置!B:D,3,FALSE))</f>
        <v/>
      </c>
      <c r="J39" s="40" t="str">
        <f>IF($G39="","",VLOOKUP($G39,设置!B:D,2,FALSE))</f>
        <v/>
      </c>
    </row>
    <row r="40" spans="6:10">
      <c r="F40" t="str">
        <f t="shared" si="0"/>
        <v/>
      </c>
      <c r="G40" s="40" t="str">
        <f t="shared" si="1"/>
        <v/>
      </c>
      <c r="H40" s="40" t="str">
        <f t="shared" si="2"/>
        <v/>
      </c>
      <c r="I40" s="40" t="str">
        <f>IF($G40="","",VLOOKUP($G40,设置!B:D,3,FALSE))</f>
        <v/>
      </c>
      <c r="J40" s="40" t="str">
        <f>IF($G40="","",VLOOKUP($G40,设置!B:D,2,FALSE))</f>
        <v/>
      </c>
    </row>
    <row r="41" spans="6:10">
      <c r="F41" t="str">
        <f t="shared" si="0"/>
        <v/>
      </c>
      <c r="G41" s="40" t="str">
        <f t="shared" si="1"/>
        <v/>
      </c>
      <c r="H41" s="40" t="str">
        <f t="shared" si="2"/>
        <v/>
      </c>
      <c r="I41" s="40" t="str">
        <f>IF($G41="","",VLOOKUP($G41,设置!B:D,3,FALSE))</f>
        <v/>
      </c>
      <c r="J41" s="40" t="str">
        <f>IF($G41="","",VLOOKUP($G41,设置!B:D,2,FALSE))</f>
        <v/>
      </c>
    </row>
    <row r="42" spans="6:10">
      <c r="F42" t="str">
        <f t="shared" si="0"/>
        <v/>
      </c>
      <c r="G42" s="40" t="str">
        <f t="shared" si="1"/>
        <v/>
      </c>
      <c r="H42" s="40" t="str">
        <f t="shared" si="2"/>
        <v/>
      </c>
      <c r="I42" s="40" t="str">
        <f>IF($G42="","",VLOOKUP($G42,设置!B:D,3,FALSE))</f>
        <v/>
      </c>
      <c r="J42" s="40" t="str">
        <f>IF($G42="","",VLOOKUP($G42,设置!B:D,2,FALSE))</f>
        <v/>
      </c>
    </row>
    <row r="43" spans="6:10">
      <c r="F43" t="str">
        <f t="shared" si="0"/>
        <v/>
      </c>
      <c r="G43" s="40" t="str">
        <f t="shared" si="1"/>
        <v/>
      </c>
      <c r="H43" s="40" t="str">
        <f t="shared" si="2"/>
        <v/>
      </c>
      <c r="I43" s="40" t="str">
        <f>IF($G43="","",VLOOKUP($G43,设置!B:D,3,FALSE))</f>
        <v/>
      </c>
      <c r="J43" s="40" t="str">
        <f>IF($G43="","",VLOOKUP($G43,设置!B:D,2,FALSE))</f>
        <v/>
      </c>
    </row>
    <row r="44" ht="14.25" spans="1:10">
      <c r="A44" s="45"/>
      <c r="F44" t="str">
        <f t="shared" si="0"/>
        <v/>
      </c>
      <c r="G44" s="40" t="str">
        <f t="shared" si="1"/>
        <v/>
      </c>
      <c r="H44" s="40" t="str">
        <f t="shared" si="2"/>
        <v/>
      </c>
      <c r="I44" s="40" t="str">
        <f>IF($G44="","",VLOOKUP($G44,设置!B:D,3,FALSE))</f>
        <v/>
      </c>
      <c r="J44" s="40" t="str">
        <f>IF($G44="","",VLOOKUP($G44,设置!B:D,2,FALSE))</f>
        <v/>
      </c>
    </row>
    <row r="45" spans="6:10">
      <c r="F45" t="str">
        <f t="shared" si="0"/>
        <v/>
      </c>
      <c r="G45" s="40" t="str">
        <f t="shared" si="1"/>
        <v/>
      </c>
      <c r="H45" s="40" t="str">
        <f t="shared" si="2"/>
        <v/>
      </c>
      <c r="I45" s="40" t="str">
        <f>IF($G45="","",VLOOKUP($G45,设置!B:D,3,FALSE))</f>
        <v/>
      </c>
      <c r="J45" s="40" t="str">
        <f>IF($G45="","",VLOOKUP($G45,设置!B:D,2,FALSE))</f>
        <v/>
      </c>
    </row>
    <row r="46" spans="6:10">
      <c r="F46" t="str">
        <f t="shared" si="0"/>
        <v/>
      </c>
      <c r="G46" s="40" t="str">
        <f t="shared" si="1"/>
        <v/>
      </c>
      <c r="H46" s="40" t="str">
        <f t="shared" si="2"/>
        <v/>
      </c>
      <c r="I46" s="40" t="str">
        <f>IF($G46="","",VLOOKUP($G46,设置!B:D,3,FALSE))</f>
        <v/>
      </c>
      <c r="J46" s="40" t="str">
        <f>IF($G46="","",VLOOKUP($G46,设置!B:D,2,FALSE))</f>
        <v/>
      </c>
    </row>
    <row r="47" spans="6:10">
      <c r="F47" t="str">
        <f t="shared" si="0"/>
        <v/>
      </c>
      <c r="G47" s="40" t="str">
        <f t="shared" si="1"/>
        <v/>
      </c>
      <c r="H47" s="40" t="str">
        <f t="shared" si="2"/>
        <v/>
      </c>
      <c r="I47" s="40" t="str">
        <f>IF($G47="","",VLOOKUP($G47,设置!B:D,3,FALSE))</f>
        <v/>
      </c>
      <c r="J47" s="40" t="str">
        <f>IF($G47="","",VLOOKUP($G47,设置!B:D,2,FALSE))</f>
        <v/>
      </c>
    </row>
    <row r="48" spans="6:10">
      <c r="F48" t="str">
        <f t="shared" si="0"/>
        <v/>
      </c>
      <c r="G48" s="40" t="str">
        <f t="shared" si="1"/>
        <v/>
      </c>
      <c r="H48" s="40" t="str">
        <f t="shared" si="2"/>
        <v/>
      </c>
      <c r="I48" s="40" t="str">
        <f>IF($G48="","",VLOOKUP($G48,设置!B:D,3,FALSE))</f>
        <v/>
      </c>
      <c r="J48" s="40" t="str">
        <f>IF($G48="","",VLOOKUP($G48,设置!B:D,2,FALSE))</f>
        <v/>
      </c>
    </row>
    <row r="49" spans="6:10">
      <c r="F49" t="str">
        <f t="shared" si="0"/>
        <v/>
      </c>
      <c r="G49" s="40" t="str">
        <f t="shared" si="1"/>
        <v/>
      </c>
      <c r="H49" s="40" t="str">
        <f t="shared" si="2"/>
        <v/>
      </c>
      <c r="I49" s="40" t="str">
        <f>IF($G49="","",VLOOKUP($G49,设置!B:D,3,FALSE))</f>
        <v/>
      </c>
      <c r="J49" s="40" t="str">
        <f>IF($G49="","",VLOOKUP($G49,设置!B:D,2,FALSE))</f>
        <v/>
      </c>
    </row>
    <row r="50" spans="6:10">
      <c r="F50" t="str">
        <f t="shared" si="0"/>
        <v/>
      </c>
      <c r="G50" s="40" t="str">
        <f t="shared" si="1"/>
        <v/>
      </c>
      <c r="H50" s="40" t="str">
        <f t="shared" si="2"/>
        <v/>
      </c>
      <c r="I50" s="40" t="str">
        <f>IF($G50="","",VLOOKUP($G50,设置!B:D,3,FALSE))</f>
        <v/>
      </c>
      <c r="J50" s="40" t="str">
        <f>IF($G50="","",VLOOKUP($G50,设置!B:D,2,FALSE))</f>
        <v/>
      </c>
    </row>
    <row r="51" spans="6:10">
      <c r="F51" t="str">
        <f t="shared" si="0"/>
        <v/>
      </c>
      <c r="G51" s="40" t="str">
        <f t="shared" si="1"/>
        <v/>
      </c>
      <c r="H51" s="40" t="str">
        <f t="shared" si="2"/>
        <v/>
      </c>
      <c r="I51" s="40" t="str">
        <f>IF($G51="","",VLOOKUP($G51,设置!B:D,3,FALSE))</f>
        <v/>
      </c>
      <c r="J51" s="40" t="str">
        <f>IF($G51="","",VLOOKUP($G51,设置!B:D,2,FALSE))</f>
        <v/>
      </c>
    </row>
    <row r="52" spans="6:10">
      <c r="F52" t="str">
        <f t="shared" si="0"/>
        <v/>
      </c>
      <c r="G52" s="40" t="str">
        <f t="shared" si="1"/>
        <v/>
      </c>
      <c r="H52" s="40" t="str">
        <f t="shared" si="2"/>
        <v/>
      </c>
      <c r="I52" s="40" t="str">
        <f>IF($G52="","",VLOOKUP($G52,设置!B:D,3,FALSE))</f>
        <v/>
      </c>
      <c r="J52" s="40" t="str">
        <f>IF($G52="","",VLOOKUP($G52,设置!B:D,2,FALSE))</f>
        <v/>
      </c>
    </row>
    <row r="53" spans="6:10">
      <c r="F53" t="str">
        <f t="shared" si="0"/>
        <v/>
      </c>
      <c r="G53" s="40" t="str">
        <f t="shared" si="1"/>
        <v/>
      </c>
      <c r="H53" s="40" t="str">
        <f t="shared" si="2"/>
        <v/>
      </c>
      <c r="I53" s="40" t="str">
        <f>IF($G53="","",VLOOKUP($G53,设置!B:D,3,FALSE))</f>
        <v/>
      </c>
      <c r="J53" s="40" t="str">
        <f>IF($G53="","",VLOOKUP($G53,设置!B:D,2,FALSE))</f>
        <v/>
      </c>
    </row>
    <row r="54" spans="6:10">
      <c r="F54" t="str">
        <f t="shared" si="0"/>
        <v/>
      </c>
      <c r="G54" s="40" t="str">
        <f t="shared" si="1"/>
        <v/>
      </c>
      <c r="H54" s="40" t="str">
        <f t="shared" si="2"/>
        <v/>
      </c>
      <c r="I54" s="40" t="str">
        <f>IF($G54="","",VLOOKUP($G54,设置!B:D,3,FALSE))</f>
        <v/>
      </c>
      <c r="J54" s="40" t="str">
        <f>IF($G54="","",VLOOKUP($G54,设置!B:D,2,FALSE))</f>
        <v/>
      </c>
    </row>
    <row r="55" spans="6:10">
      <c r="F55" t="str">
        <f t="shared" si="0"/>
        <v/>
      </c>
      <c r="G55" s="40" t="str">
        <f t="shared" si="1"/>
        <v/>
      </c>
      <c r="H55" s="40" t="str">
        <f t="shared" si="2"/>
        <v/>
      </c>
      <c r="I55" s="40" t="str">
        <f>IF($G55="","",VLOOKUP($G55,设置!B:D,3,FALSE))</f>
        <v/>
      </c>
      <c r="J55" s="40" t="str">
        <f>IF($G55="","",VLOOKUP($G55,设置!B:D,2,FALSE))</f>
        <v/>
      </c>
    </row>
    <row r="56" spans="6:10">
      <c r="F56" t="str">
        <f t="shared" si="0"/>
        <v/>
      </c>
      <c r="G56" s="40" t="str">
        <f t="shared" si="1"/>
        <v/>
      </c>
      <c r="H56" s="40" t="str">
        <f t="shared" si="2"/>
        <v/>
      </c>
      <c r="I56" s="40" t="str">
        <f>IF($G56="","",VLOOKUP($G56,设置!B:D,3,FALSE))</f>
        <v/>
      </c>
      <c r="J56" s="40" t="str">
        <f>IF($G56="","",VLOOKUP($G56,设置!B:D,2,FALSE))</f>
        <v/>
      </c>
    </row>
    <row r="57" spans="6:10">
      <c r="F57" t="str">
        <f t="shared" si="0"/>
        <v/>
      </c>
      <c r="G57" s="40" t="str">
        <f t="shared" si="1"/>
        <v/>
      </c>
      <c r="H57" s="40" t="str">
        <f t="shared" si="2"/>
        <v/>
      </c>
      <c r="I57" s="40" t="str">
        <f>IF($G57="","",VLOOKUP($G57,设置!B:D,3,FALSE))</f>
        <v/>
      </c>
      <c r="J57" s="40" t="str">
        <f>IF($G57="","",VLOOKUP($G57,设置!B:D,2,FALSE))</f>
        <v/>
      </c>
    </row>
    <row r="58" spans="6:10">
      <c r="F58" t="str">
        <f t="shared" si="0"/>
        <v/>
      </c>
      <c r="G58" s="40" t="str">
        <f t="shared" si="1"/>
        <v/>
      </c>
      <c r="H58" s="40" t="str">
        <f t="shared" si="2"/>
        <v/>
      </c>
      <c r="I58" s="40" t="str">
        <f>IF($G58="","",VLOOKUP($G58,设置!B:D,3,FALSE))</f>
        <v/>
      </c>
      <c r="J58" s="40" t="str">
        <f>IF($G58="","",VLOOKUP($G58,设置!B:D,2,FALSE))</f>
        <v/>
      </c>
    </row>
    <row r="59" spans="6:10">
      <c r="F59" t="str">
        <f t="shared" si="0"/>
        <v/>
      </c>
      <c r="G59" s="40" t="str">
        <f t="shared" si="1"/>
        <v/>
      </c>
      <c r="H59" s="40" t="str">
        <f t="shared" si="2"/>
        <v/>
      </c>
      <c r="I59" s="40" t="str">
        <f>IF($G59="","",VLOOKUP($G59,设置!B:D,3,FALSE))</f>
        <v/>
      </c>
      <c r="J59" s="40" t="str">
        <f>IF($G59="","",VLOOKUP($G59,设置!B:D,2,FALSE))</f>
        <v/>
      </c>
    </row>
    <row r="60" spans="6:10">
      <c r="F60" t="str">
        <f t="shared" si="0"/>
        <v/>
      </c>
      <c r="G60" s="40" t="str">
        <f t="shared" si="1"/>
        <v/>
      </c>
      <c r="H60" s="40" t="str">
        <f t="shared" si="2"/>
        <v/>
      </c>
      <c r="I60" s="40" t="str">
        <f>IF($G60="","",VLOOKUP($G60,设置!B:D,3,FALSE))</f>
        <v/>
      </c>
      <c r="J60" s="40" t="str">
        <f>IF($G60="","",VLOOKUP($G60,设置!B:D,2,FALSE))</f>
        <v/>
      </c>
    </row>
    <row r="61" spans="6:10">
      <c r="F61" t="str">
        <f t="shared" si="0"/>
        <v/>
      </c>
      <c r="G61" s="40" t="str">
        <f t="shared" si="1"/>
        <v/>
      </c>
      <c r="H61" s="40" t="str">
        <f t="shared" si="2"/>
        <v/>
      </c>
      <c r="I61" s="40" t="str">
        <f>IF($G61="","",VLOOKUP($G61,设置!B:D,3,FALSE))</f>
        <v/>
      </c>
      <c r="J61" s="40" t="str">
        <f>IF($G61="","",VLOOKUP($G61,设置!B:D,2,FALSE))</f>
        <v/>
      </c>
    </row>
    <row r="62" spans="6:10">
      <c r="F62" t="str">
        <f t="shared" si="0"/>
        <v/>
      </c>
      <c r="G62" s="40" t="str">
        <f t="shared" si="1"/>
        <v/>
      </c>
      <c r="H62" s="40" t="str">
        <f t="shared" si="2"/>
        <v/>
      </c>
      <c r="I62" s="40" t="str">
        <f>IF($G62="","",VLOOKUP($G62,设置!B:D,3,FALSE))</f>
        <v/>
      </c>
      <c r="J62" s="40" t="str">
        <f>IF($G62="","",VLOOKUP($G62,设置!B:D,2,FALSE))</f>
        <v/>
      </c>
    </row>
    <row r="63" spans="6:10">
      <c r="F63" t="str">
        <f t="shared" si="0"/>
        <v/>
      </c>
      <c r="G63" s="40" t="str">
        <f t="shared" si="1"/>
        <v/>
      </c>
      <c r="H63" s="40" t="str">
        <f t="shared" si="2"/>
        <v/>
      </c>
      <c r="I63" s="40" t="str">
        <f>IF($G63="","",VLOOKUP($G63,设置!B:D,3,FALSE))</f>
        <v/>
      </c>
      <c r="J63" s="40" t="str">
        <f>IF($G63="","",VLOOKUP($G63,设置!B:D,2,FALSE))</f>
        <v/>
      </c>
    </row>
    <row r="64" spans="6:10">
      <c r="F64" t="str">
        <f t="shared" si="0"/>
        <v/>
      </c>
      <c r="G64" s="40" t="str">
        <f t="shared" si="1"/>
        <v/>
      </c>
      <c r="H64" s="40" t="str">
        <f t="shared" si="2"/>
        <v/>
      </c>
      <c r="I64" s="40" t="str">
        <f>IF($G64="","",VLOOKUP($G64,设置!B:D,3,FALSE))</f>
        <v/>
      </c>
      <c r="J64" s="40" t="str">
        <f>IF($G64="","",VLOOKUP($G64,设置!B:D,2,FALSE))</f>
        <v/>
      </c>
    </row>
    <row r="65" spans="6:10">
      <c r="F65" t="str">
        <f t="shared" si="0"/>
        <v/>
      </c>
      <c r="G65" s="40" t="str">
        <f t="shared" si="1"/>
        <v/>
      </c>
      <c r="H65" s="40" t="str">
        <f t="shared" si="2"/>
        <v/>
      </c>
      <c r="I65" s="40" t="str">
        <f>IF($G65="","",VLOOKUP($G65,设置!B:D,3,FALSE))</f>
        <v/>
      </c>
      <c r="J65" s="40" t="str">
        <f>IF($G65="","",VLOOKUP($G65,设置!B:D,2,FALSE))</f>
        <v/>
      </c>
    </row>
    <row r="66" spans="6:10">
      <c r="F66" t="str">
        <f t="shared" ref="F66:F129" si="3">IF(A66="","",1)</f>
        <v/>
      </c>
      <c r="G66" s="40" t="str">
        <f t="shared" ref="G66:G129" si="4">IF(AND(B66&lt;&gt;"",C66&lt;&gt;""),B66&amp;C66,"")</f>
        <v/>
      </c>
      <c r="H66" s="40" t="str">
        <f t="shared" ref="H66:H129" si="5">IF(E66="","",ROUND(E66*2.2046,2))</f>
        <v/>
      </c>
      <c r="I66" s="40" t="str">
        <f>IF($G66="","",VLOOKUP($G66,设置!B:D,3,FALSE))</f>
        <v/>
      </c>
      <c r="J66" s="40" t="str">
        <f>IF($G66="","",VLOOKUP($G66,设置!B:D,2,FALSE))</f>
        <v/>
      </c>
    </row>
    <row r="67" spans="6:10">
      <c r="F67" t="str">
        <f t="shared" si="3"/>
        <v/>
      </c>
      <c r="G67" s="40" t="str">
        <f t="shared" si="4"/>
        <v/>
      </c>
      <c r="H67" s="40" t="str">
        <f t="shared" si="5"/>
        <v/>
      </c>
      <c r="I67" s="40" t="str">
        <f>IF($G67="","",VLOOKUP($G67,设置!B:D,3,FALSE))</f>
        <v/>
      </c>
      <c r="J67" s="40" t="str">
        <f>IF($G67="","",VLOOKUP($G67,设置!B:D,2,FALSE))</f>
        <v/>
      </c>
    </row>
    <row r="68" spans="6:10">
      <c r="F68" t="str">
        <f t="shared" si="3"/>
        <v/>
      </c>
      <c r="G68" s="40" t="str">
        <f t="shared" si="4"/>
        <v/>
      </c>
      <c r="H68" s="40" t="str">
        <f t="shared" si="5"/>
        <v/>
      </c>
      <c r="I68" s="40" t="str">
        <f>IF($G68="","",VLOOKUP($G68,设置!B:D,3,FALSE))</f>
        <v/>
      </c>
      <c r="J68" s="40" t="str">
        <f>IF($G68="","",VLOOKUP($G68,设置!B:D,2,FALSE))</f>
        <v/>
      </c>
    </row>
    <row r="69" spans="6:10">
      <c r="F69" t="str">
        <f t="shared" si="3"/>
        <v/>
      </c>
      <c r="G69" s="40" t="str">
        <f t="shared" si="4"/>
        <v/>
      </c>
      <c r="H69" s="40" t="str">
        <f t="shared" si="5"/>
        <v/>
      </c>
      <c r="I69" s="40" t="str">
        <f>IF($G69="","",VLOOKUP($G69,设置!B:D,3,FALSE))</f>
        <v/>
      </c>
      <c r="J69" s="40" t="str">
        <f>IF($G69="","",VLOOKUP($G69,设置!B:D,2,FALSE))</f>
        <v/>
      </c>
    </row>
    <row r="70" spans="6:10">
      <c r="F70" t="str">
        <f t="shared" si="3"/>
        <v/>
      </c>
      <c r="G70" s="40" t="str">
        <f t="shared" si="4"/>
        <v/>
      </c>
      <c r="H70" s="40" t="str">
        <f t="shared" si="5"/>
        <v/>
      </c>
      <c r="I70" s="40" t="str">
        <f>IF($G70="","",VLOOKUP($G70,设置!B:D,3,FALSE))</f>
        <v/>
      </c>
      <c r="J70" s="40" t="str">
        <f>IF($G70="","",VLOOKUP($G70,设置!B:D,2,FALSE))</f>
        <v/>
      </c>
    </row>
    <row r="71" spans="6:10">
      <c r="F71" t="str">
        <f t="shared" si="3"/>
        <v/>
      </c>
      <c r="G71" s="40" t="str">
        <f t="shared" si="4"/>
        <v/>
      </c>
      <c r="H71" s="40" t="str">
        <f t="shared" si="5"/>
        <v/>
      </c>
      <c r="I71" s="40" t="str">
        <f>IF($G71="","",VLOOKUP($G71,设置!B:D,3,FALSE))</f>
        <v/>
      </c>
      <c r="J71" s="40" t="str">
        <f>IF($G71="","",VLOOKUP($G71,设置!B:D,2,FALSE))</f>
        <v/>
      </c>
    </row>
    <row r="72" spans="6:10">
      <c r="F72" t="str">
        <f t="shared" si="3"/>
        <v/>
      </c>
      <c r="G72" s="40" t="str">
        <f t="shared" si="4"/>
        <v/>
      </c>
      <c r="H72" s="40" t="str">
        <f t="shared" si="5"/>
        <v/>
      </c>
      <c r="I72" s="40" t="str">
        <f>IF($G72="","",VLOOKUP($G72,设置!B:D,3,FALSE))</f>
        <v/>
      </c>
      <c r="J72" s="40" t="str">
        <f>IF($G72="","",VLOOKUP($G72,设置!B:D,2,FALSE))</f>
        <v/>
      </c>
    </row>
    <row r="73" spans="6:10">
      <c r="F73" t="str">
        <f t="shared" si="3"/>
        <v/>
      </c>
      <c r="G73" s="40" t="str">
        <f t="shared" si="4"/>
        <v/>
      </c>
      <c r="H73" s="40" t="str">
        <f t="shared" si="5"/>
        <v/>
      </c>
      <c r="I73" s="40" t="str">
        <f>IF($G73="","",VLOOKUP($G73,设置!B:D,3,FALSE))</f>
        <v/>
      </c>
      <c r="J73" s="40" t="str">
        <f>IF($G73="","",VLOOKUP($G73,设置!B:D,2,FALSE))</f>
        <v/>
      </c>
    </row>
    <row r="74" spans="6:10">
      <c r="F74" t="str">
        <f t="shared" si="3"/>
        <v/>
      </c>
      <c r="G74" s="40" t="str">
        <f t="shared" si="4"/>
        <v/>
      </c>
      <c r="H74" s="40" t="str">
        <f t="shared" si="5"/>
        <v/>
      </c>
      <c r="I74" s="40" t="str">
        <f>IF($G74="","",VLOOKUP($G74,设置!B:D,3,FALSE))</f>
        <v/>
      </c>
      <c r="J74" s="40" t="str">
        <f>IF($G74="","",VLOOKUP($G74,设置!B:D,2,FALSE))</f>
        <v/>
      </c>
    </row>
    <row r="75" spans="6:10">
      <c r="F75" t="str">
        <f t="shared" si="3"/>
        <v/>
      </c>
      <c r="G75" s="40" t="str">
        <f t="shared" si="4"/>
        <v/>
      </c>
      <c r="H75" s="40" t="str">
        <f t="shared" si="5"/>
        <v/>
      </c>
      <c r="I75" s="40" t="str">
        <f>IF($G75="","",VLOOKUP($G75,设置!B:D,3,FALSE))</f>
        <v/>
      </c>
      <c r="J75" s="40" t="str">
        <f>IF($G75="","",VLOOKUP($G75,设置!B:D,2,FALSE))</f>
        <v/>
      </c>
    </row>
    <row r="76" spans="6:10">
      <c r="F76" t="str">
        <f t="shared" si="3"/>
        <v/>
      </c>
      <c r="G76" s="40" t="str">
        <f t="shared" si="4"/>
        <v/>
      </c>
      <c r="H76" s="40" t="str">
        <f t="shared" si="5"/>
        <v/>
      </c>
      <c r="I76" s="40" t="str">
        <f>IF($G76="","",VLOOKUP($G76,设置!B:D,3,FALSE))</f>
        <v/>
      </c>
      <c r="J76" s="40" t="str">
        <f>IF($G76="","",VLOOKUP($G76,设置!B:D,2,FALSE))</f>
        <v/>
      </c>
    </row>
    <row r="77" spans="6:10">
      <c r="F77" t="str">
        <f t="shared" si="3"/>
        <v/>
      </c>
      <c r="G77" s="40" t="str">
        <f t="shared" si="4"/>
        <v/>
      </c>
      <c r="H77" s="40" t="str">
        <f t="shared" si="5"/>
        <v/>
      </c>
      <c r="I77" s="40" t="str">
        <f>IF($G77="","",VLOOKUP($G77,设置!B:D,3,FALSE))</f>
        <v/>
      </c>
      <c r="J77" s="40" t="str">
        <f>IF($G77="","",VLOOKUP($G77,设置!B:D,2,FALSE))</f>
        <v/>
      </c>
    </row>
    <row r="78" spans="6:10">
      <c r="F78" t="str">
        <f t="shared" si="3"/>
        <v/>
      </c>
      <c r="G78" s="40" t="str">
        <f t="shared" si="4"/>
        <v/>
      </c>
      <c r="H78" s="40" t="str">
        <f t="shared" si="5"/>
        <v/>
      </c>
      <c r="I78" s="40" t="str">
        <f>IF($G78="","",VLOOKUP($G78,设置!B:D,3,FALSE))</f>
        <v/>
      </c>
      <c r="J78" s="40" t="str">
        <f>IF($G78="","",VLOOKUP($G78,设置!B:D,2,FALSE))</f>
        <v/>
      </c>
    </row>
    <row r="79" spans="6:10">
      <c r="F79" t="str">
        <f t="shared" si="3"/>
        <v/>
      </c>
      <c r="G79" s="40" t="str">
        <f t="shared" si="4"/>
        <v/>
      </c>
      <c r="H79" s="40" t="str">
        <f t="shared" si="5"/>
        <v/>
      </c>
      <c r="I79" s="40" t="str">
        <f>IF($G79="","",VLOOKUP($G79,设置!B:D,3,FALSE))</f>
        <v/>
      </c>
      <c r="J79" s="40" t="str">
        <f>IF($G79="","",VLOOKUP($G79,设置!B:D,2,FALSE))</f>
        <v/>
      </c>
    </row>
    <row r="80" spans="6:10">
      <c r="F80" t="str">
        <f t="shared" si="3"/>
        <v/>
      </c>
      <c r="G80" s="40" t="str">
        <f t="shared" si="4"/>
        <v/>
      </c>
      <c r="H80" s="40" t="str">
        <f t="shared" si="5"/>
        <v/>
      </c>
      <c r="I80" s="40" t="str">
        <f>IF($G80="","",VLOOKUP($G80,设置!B:D,3,FALSE))</f>
        <v/>
      </c>
      <c r="J80" s="40" t="str">
        <f>IF($G80="","",VLOOKUP($G80,设置!B:D,2,FALSE))</f>
        <v/>
      </c>
    </row>
    <row r="81" spans="6:10">
      <c r="F81" t="str">
        <f t="shared" si="3"/>
        <v/>
      </c>
      <c r="G81" s="40" t="str">
        <f t="shared" si="4"/>
        <v/>
      </c>
      <c r="H81" s="40" t="str">
        <f t="shared" si="5"/>
        <v/>
      </c>
      <c r="I81" s="40" t="str">
        <f>IF($G81="","",VLOOKUP($G81,设置!B:D,3,FALSE))</f>
        <v/>
      </c>
      <c r="J81" s="40" t="str">
        <f>IF($G81="","",VLOOKUP($G81,设置!B:D,2,FALSE))</f>
        <v/>
      </c>
    </row>
    <row r="82" spans="6:10">
      <c r="F82" t="str">
        <f t="shared" si="3"/>
        <v/>
      </c>
      <c r="G82" s="40" t="str">
        <f t="shared" si="4"/>
        <v/>
      </c>
      <c r="H82" s="40" t="str">
        <f t="shared" si="5"/>
        <v/>
      </c>
      <c r="I82" s="40" t="str">
        <f>IF($G82="","",VLOOKUP($G82,设置!B:D,3,FALSE))</f>
        <v/>
      </c>
      <c r="J82" s="40" t="str">
        <f>IF($G82="","",VLOOKUP($G82,设置!B:D,2,FALSE))</f>
        <v/>
      </c>
    </row>
    <row r="83" spans="6:10">
      <c r="F83" t="str">
        <f t="shared" si="3"/>
        <v/>
      </c>
      <c r="G83" s="40" t="str">
        <f t="shared" si="4"/>
        <v/>
      </c>
      <c r="H83" s="40" t="str">
        <f t="shared" si="5"/>
        <v/>
      </c>
      <c r="I83" s="40" t="str">
        <f>IF($G83="","",VLOOKUP($G83,设置!B:D,3,FALSE))</f>
        <v/>
      </c>
      <c r="J83" s="40" t="str">
        <f>IF($G83="","",VLOOKUP($G83,设置!B:D,2,FALSE))</f>
        <v/>
      </c>
    </row>
    <row r="84" spans="6:10">
      <c r="F84" t="str">
        <f t="shared" si="3"/>
        <v/>
      </c>
      <c r="G84" s="40" t="str">
        <f t="shared" si="4"/>
        <v/>
      </c>
      <c r="H84" s="40" t="str">
        <f t="shared" si="5"/>
        <v/>
      </c>
      <c r="I84" s="40" t="str">
        <f>IF($G84="","",VLOOKUP($G84,设置!B:D,3,FALSE))</f>
        <v/>
      </c>
      <c r="J84" s="40" t="str">
        <f>IF($G84="","",VLOOKUP($G84,设置!B:D,2,FALSE))</f>
        <v/>
      </c>
    </row>
    <row r="85" spans="6:10">
      <c r="F85" t="str">
        <f t="shared" si="3"/>
        <v/>
      </c>
      <c r="G85" s="40" t="str">
        <f t="shared" si="4"/>
        <v/>
      </c>
      <c r="H85" s="40" t="str">
        <f t="shared" si="5"/>
        <v/>
      </c>
      <c r="I85" s="40" t="str">
        <f>IF($G85="","",VLOOKUP($G85,设置!B:D,3,FALSE))</f>
        <v/>
      </c>
      <c r="J85" s="40" t="str">
        <f>IF($G85="","",VLOOKUP($G85,设置!B:D,2,FALSE))</f>
        <v/>
      </c>
    </row>
    <row r="86" spans="6:10">
      <c r="F86" t="str">
        <f t="shared" si="3"/>
        <v/>
      </c>
      <c r="G86" s="40" t="str">
        <f t="shared" si="4"/>
        <v/>
      </c>
      <c r="H86" s="40" t="str">
        <f t="shared" si="5"/>
        <v/>
      </c>
      <c r="I86" s="40" t="str">
        <f>IF($G86="","",VLOOKUP($G86,设置!B:D,3,FALSE))</f>
        <v/>
      </c>
      <c r="J86" s="40" t="str">
        <f>IF($G86="","",VLOOKUP($G86,设置!B:D,2,FALSE))</f>
        <v/>
      </c>
    </row>
    <row r="87" spans="6:10">
      <c r="F87" t="str">
        <f t="shared" si="3"/>
        <v/>
      </c>
      <c r="G87" s="40" t="str">
        <f t="shared" si="4"/>
        <v/>
      </c>
      <c r="H87" s="40" t="str">
        <f t="shared" si="5"/>
        <v/>
      </c>
      <c r="I87" s="40" t="str">
        <f>IF($G87="","",VLOOKUP($G87,设置!B:D,3,FALSE))</f>
        <v/>
      </c>
      <c r="J87" s="40" t="str">
        <f>IF($G87="","",VLOOKUP($G87,设置!B:D,2,FALSE))</f>
        <v/>
      </c>
    </row>
    <row r="88" spans="6:10">
      <c r="F88" t="str">
        <f t="shared" si="3"/>
        <v/>
      </c>
      <c r="G88" s="40" t="str">
        <f t="shared" si="4"/>
        <v/>
      </c>
      <c r="H88" s="40" t="str">
        <f t="shared" si="5"/>
        <v/>
      </c>
      <c r="I88" s="40" t="str">
        <f>IF($G88="","",VLOOKUP($G88,设置!B:D,3,FALSE))</f>
        <v/>
      </c>
      <c r="J88" s="40" t="str">
        <f>IF($G88="","",VLOOKUP($G88,设置!B:D,2,FALSE))</f>
        <v/>
      </c>
    </row>
    <row r="89" spans="6:10">
      <c r="F89" t="str">
        <f t="shared" si="3"/>
        <v/>
      </c>
      <c r="G89" s="40" t="str">
        <f t="shared" si="4"/>
        <v/>
      </c>
      <c r="H89" s="40" t="str">
        <f t="shared" si="5"/>
        <v/>
      </c>
      <c r="I89" s="40" t="str">
        <f>IF($G89="","",VLOOKUP($G89,设置!B:D,3,FALSE))</f>
        <v/>
      </c>
      <c r="J89" s="40" t="str">
        <f>IF($G89="","",VLOOKUP($G89,设置!B:D,2,FALSE))</f>
        <v/>
      </c>
    </row>
    <row r="90" spans="6:10">
      <c r="F90" t="str">
        <f t="shared" si="3"/>
        <v/>
      </c>
      <c r="G90" s="40" t="str">
        <f t="shared" si="4"/>
        <v/>
      </c>
      <c r="H90" s="40" t="str">
        <f t="shared" si="5"/>
        <v/>
      </c>
      <c r="I90" s="40" t="str">
        <f>IF($G90="","",VLOOKUP($G90,设置!B:D,3,FALSE))</f>
        <v/>
      </c>
      <c r="J90" s="40" t="str">
        <f>IF($G90="","",VLOOKUP($G90,设置!B:D,2,FALSE))</f>
        <v/>
      </c>
    </row>
    <row r="91" spans="6:10">
      <c r="F91" t="str">
        <f t="shared" si="3"/>
        <v/>
      </c>
      <c r="G91" s="40" t="str">
        <f t="shared" si="4"/>
        <v/>
      </c>
      <c r="H91" s="40" t="str">
        <f t="shared" si="5"/>
        <v/>
      </c>
      <c r="I91" s="40" t="str">
        <f>IF($G91="","",VLOOKUP($G91,设置!B:D,3,FALSE))</f>
        <v/>
      </c>
      <c r="J91" s="40" t="str">
        <f>IF($G91="","",VLOOKUP($G91,设置!B:D,2,FALSE))</f>
        <v/>
      </c>
    </row>
    <row r="92" spans="6:10">
      <c r="F92" t="str">
        <f t="shared" si="3"/>
        <v/>
      </c>
      <c r="G92" s="40" t="str">
        <f t="shared" si="4"/>
        <v/>
      </c>
      <c r="H92" s="40" t="str">
        <f t="shared" si="5"/>
        <v/>
      </c>
      <c r="I92" s="40" t="str">
        <f>IF($G92="","",VLOOKUP($G92,设置!B:D,3,FALSE))</f>
        <v/>
      </c>
      <c r="J92" s="40" t="str">
        <f>IF($G92="","",VLOOKUP($G92,设置!B:D,2,FALSE))</f>
        <v/>
      </c>
    </row>
    <row r="93" spans="6:10">
      <c r="F93" t="str">
        <f t="shared" si="3"/>
        <v/>
      </c>
      <c r="G93" s="40" t="str">
        <f t="shared" si="4"/>
        <v/>
      </c>
      <c r="H93" s="40" t="str">
        <f t="shared" si="5"/>
        <v/>
      </c>
      <c r="I93" s="40" t="str">
        <f>IF($G93="","",VLOOKUP($G93,设置!B:D,3,FALSE))</f>
        <v/>
      </c>
      <c r="J93" s="40" t="str">
        <f>IF($G93="","",VLOOKUP($G93,设置!B:D,2,FALSE))</f>
        <v/>
      </c>
    </row>
    <row r="94" spans="6:10">
      <c r="F94" t="str">
        <f t="shared" si="3"/>
        <v/>
      </c>
      <c r="G94" s="40" t="str">
        <f t="shared" si="4"/>
        <v/>
      </c>
      <c r="H94" s="40" t="str">
        <f t="shared" si="5"/>
        <v/>
      </c>
      <c r="I94" s="40" t="str">
        <f>IF($G94="","",VLOOKUP($G94,设置!B:D,3,FALSE))</f>
        <v/>
      </c>
      <c r="J94" s="40" t="str">
        <f>IF($G94="","",VLOOKUP($G94,设置!B:D,2,FALSE))</f>
        <v/>
      </c>
    </row>
    <row r="95" spans="6:10">
      <c r="F95" t="str">
        <f t="shared" si="3"/>
        <v/>
      </c>
      <c r="G95" s="40" t="str">
        <f t="shared" si="4"/>
        <v/>
      </c>
      <c r="H95" s="40" t="str">
        <f t="shared" si="5"/>
        <v/>
      </c>
      <c r="I95" s="40" t="str">
        <f>IF($G95="","",VLOOKUP($G95,设置!B:D,3,FALSE))</f>
        <v/>
      </c>
      <c r="J95" s="40" t="str">
        <f>IF($G95="","",VLOOKUP($G95,设置!B:D,2,FALSE))</f>
        <v/>
      </c>
    </row>
    <row r="96" spans="6:10">
      <c r="F96" t="str">
        <f t="shared" si="3"/>
        <v/>
      </c>
      <c r="G96" s="40" t="str">
        <f t="shared" si="4"/>
        <v/>
      </c>
      <c r="H96" s="40" t="str">
        <f t="shared" si="5"/>
        <v/>
      </c>
      <c r="I96" s="40" t="str">
        <f>IF($G96="","",VLOOKUP($G96,设置!B:D,3,FALSE))</f>
        <v/>
      </c>
      <c r="J96" s="40" t="str">
        <f>IF($G96="","",VLOOKUP($G96,设置!B:D,2,FALSE))</f>
        <v/>
      </c>
    </row>
    <row r="97" spans="6:10">
      <c r="F97" t="str">
        <f t="shared" si="3"/>
        <v/>
      </c>
      <c r="G97" s="40" t="str">
        <f t="shared" si="4"/>
        <v/>
      </c>
      <c r="H97" s="40" t="str">
        <f t="shared" si="5"/>
        <v/>
      </c>
      <c r="I97" s="40" t="str">
        <f>IF($G97="","",VLOOKUP($G97,设置!B:D,3,FALSE))</f>
        <v/>
      </c>
      <c r="J97" s="40" t="str">
        <f>IF($G97="","",VLOOKUP($G97,设置!B:D,2,FALSE))</f>
        <v/>
      </c>
    </row>
    <row r="98" spans="6:10">
      <c r="F98" t="str">
        <f t="shared" si="3"/>
        <v/>
      </c>
      <c r="G98" s="40" t="str">
        <f t="shared" si="4"/>
        <v/>
      </c>
      <c r="H98" s="40" t="str">
        <f t="shared" si="5"/>
        <v/>
      </c>
      <c r="I98" s="40" t="str">
        <f>IF($G98="","",VLOOKUP($G98,设置!B:D,3,FALSE))</f>
        <v/>
      </c>
      <c r="J98" s="40" t="str">
        <f>IF($G98="","",VLOOKUP($G98,设置!B:D,2,FALSE))</f>
        <v/>
      </c>
    </row>
    <row r="99" spans="6:10">
      <c r="F99" t="str">
        <f t="shared" si="3"/>
        <v/>
      </c>
      <c r="G99" s="40" t="str">
        <f t="shared" si="4"/>
        <v/>
      </c>
      <c r="H99" s="40" t="str">
        <f t="shared" si="5"/>
        <v/>
      </c>
      <c r="I99" s="40" t="str">
        <f>IF($G99="","",VLOOKUP($G99,设置!B:D,3,FALSE))</f>
        <v/>
      </c>
      <c r="J99" s="40" t="str">
        <f>IF($G99="","",VLOOKUP($G99,设置!B:D,2,FALSE))</f>
        <v/>
      </c>
    </row>
    <row r="100" spans="6:10">
      <c r="F100" t="str">
        <f t="shared" si="3"/>
        <v/>
      </c>
      <c r="G100" s="40" t="str">
        <f t="shared" si="4"/>
        <v/>
      </c>
      <c r="H100" s="40" t="str">
        <f t="shared" si="5"/>
        <v/>
      </c>
      <c r="I100" s="40" t="str">
        <f>IF($G100="","",VLOOKUP($G100,设置!B:D,3,FALSE))</f>
        <v/>
      </c>
      <c r="J100" s="40" t="str">
        <f>IF($G100="","",VLOOKUP($G100,设置!B:D,2,FALSE))</f>
        <v/>
      </c>
    </row>
    <row r="101" spans="6:10">
      <c r="F101" t="str">
        <f t="shared" si="3"/>
        <v/>
      </c>
      <c r="G101" s="40" t="str">
        <f t="shared" si="4"/>
        <v/>
      </c>
      <c r="H101" s="40" t="str">
        <f t="shared" si="5"/>
        <v/>
      </c>
      <c r="I101" s="40" t="str">
        <f>IF($G101="","",VLOOKUP($G101,设置!B:D,3,FALSE))</f>
        <v/>
      </c>
      <c r="J101" s="40" t="str">
        <f>IF($G101="","",VLOOKUP($G101,设置!B:D,2,FALSE))</f>
        <v/>
      </c>
    </row>
    <row r="102" spans="6:10">
      <c r="F102" t="str">
        <f t="shared" si="3"/>
        <v/>
      </c>
      <c r="G102" s="40" t="str">
        <f t="shared" si="4"/>
        <v/>
      </c>
      <c r="H102" s="40" t="str">
        <f t="shared" si="5"/>
        <v/>
      </c>
      <c r="I102" s="40" t="str">
        <f>IF($G102="","",VLOOKUP($G102,设置!B:D,3,FALSE))</f>
        <v/>
      </c>
      <c r="J102" s="40" t="str">
        <f>IF($G102="","",VLOOKUP($G102,设置!B:D,2,FALSE))</f>
        <v/>
      </c>
    </row>
    <row r="103" spans="6:10">
      <c r="F103" t="str">
        <f t="shared" si="3"/>
        <v/>
      </c>
      <c r="G103" s="40" t="str">
        <f t="shared" si="4"/>
        <v/>
      </c>
      <c r="H103" s="40" t="str">
        <f t="shared" si="5"/>
        <v/>
      </c>
      <c r="I103" s="40" t="str">
        <f>IF($G103="","",VLOOKUP($G103,设置!B:D,3,FALSE))</f>
        <v/>
      </c>
      <c r="J103" s="40" t="str">
        <f>IF($G103="","",VLOOKUP($G103,设置!B:D,2,FALSE))</f>
        <v/>
      </c>
    </row>
    <row r="104" spans="6:10">
      <c r="F104" t="str">
        <f t="shared" si="3"/>
        <v/>
      </c>
      <c r="G104" s="40" t="str">
        <f t="shared" si="4"/>
        <v/>
      </c>
      <c r="H104" s="40" t="str">
        <f t="shared" si="5"/>
        <v/>
      </c>
      <c r="I104" s="40" t="str">
        <f>IF($G104="","",VLOOKUP($G104,设置!B:D,3,FALSE))</f>
        <v/>
      </c>
      <c r="J104" s="40" t="str">
        <f>IF($G104="","",VLOOKUP($G104,设置!B:D,2,FALSE))</f>
        <v/>
      </c>
    </row>
    <row r="105" spans="6:10">
      <c r="F105" t="str">
        <f t="shared" si="3"/>
        <v/>
      </c>
      <c r="G105" s="40" t="str">
        <f t="shared" si="4"/>
        <v/>
      </c>
      <c r="H105" s="40" t="str">
        <f t="shared" si="5"/>
        <v/>
      </c>
      <c r="I105" s="40" t="str">
        <f>IF($G105="","",VLOOKUP($G105,设置!B:D,3,FALSE))</f>
        <v/>
      </c>
      <c r="J105" s="40" t="str">
        <f>IF($G105="","",VLOOKUP($G105,设置!B:D,2,FALSE))</f>
        <v/>
      </c>
    </row>
    <row r="106" spans="6:10">
      <c r="F106" t="str">
        <f t="shared" si="3"/>
        <v/>
      </c>
      <c r="G106" s="40" t="str">
        <f t="shared" si="4"/>
        <v/>
      </c>
      <c r="H106" s="40" t="str">
        <f t="shared" si="5"/>
        <v/>
      </c>
      <c r="I106" s="40" t="str">
        <f>IF($G106="","",VLOOKUP($G106,设置!B:D,3,FALSE))</f>
        <v/>
      </c>
      <c r="J106" s="40" t="str">
        <f>IF($G106="","",VLOOKUP($G106,设置!B:D,2,FALSE))</f>
        <v/>
      </c>
    </row>
    <row r="107" spans="6:10">
      <c r="F107" t="str">
        <f t="shared" si="3"/>
        <v/>
      </c>
      <c r="G107" s="40" t="str">
        <f t="shared" si="4"/>
        <v/>
      </c>
      <c r="H107" s="40" t="str">
        <f t="shared" si="5"/>
        <v/>
      </c>
      <c r="I107" s="40" t="str">
        <f>IF($G107="","",VLOOKUP($G107,设置!B:D,3,FALSE))</f>
        <v/>
      </c>
      <c r="J107" s="40" t="str">
        <f>IF($G107="","",VLOOKUP($G107,设置!B:D,2,FALSE))</f>
        <v/>
      </c>
    </row>
    <row r="108" spans="6:10">
      <c r="F108" t="str">
        <f t="shared" si="3"/>
        <v/>
      </c>
      <c r="G108" s="40" t="str">
        <f t="shared" si="4"/>
        <v/>
      </c>
      <c r="H108" s="40" t="str">
        <f t="shared" si="5"/>
        <v/>
      </c>
      <c r="I108" s="40" t="str">
        <f>IF($G108="","",VLOOKUP($G108,设置!B:D,3,FALSE))</f>
        <v/>
      </c>
      <c r="J108" s="40" t="str">
        <f>IF($G108="","",VLOOKUP($G108,设置!B:D,2,FALSE))</f>
        <v/>
      </c>
    </row>
    <row r="109" spans="6:10">
      <c r="F109" t="str">
        <f t="shared" si="3"/>
        <v/>
      </c>
      <c r="G109" s="40" t="str">
        <f t="shared" si="4"/>
        <v/>
      </c>
      <c r="H109" s="40" t="str">
        <f t="shared" si="5"/>
        <v/>
      </c>
      <c r="I109" s="40" t="str">
        <f>IF($G109="","",VLOOKUP($G109,设置!B:D,3,FALSE))</f>
        <v/>
      </c>
      <c r="J109" s="40" t="str">
        <f>IF($G109="","",VLOOKUP($G109,设置!B:D,2,FALSE))</f>
        <v/>
      </c>
    </row>
    <row r="110" spans="6:10">
      <c r="F110" t="str">
        <f t="shared" si="3"/>
        <v/>
      </c>
      <c r="G110" s="40" t="str">
        <f t="shared" si="4"/>
        <v/>
      </c>
      <c r="H110" s="40" t="str">
        <f t="shared" si="5"/>
        <v/>
      </c>
      <c r="I110" s="40" t="str">
        <f>IF($G110="","",VLOOKUP($G110,设置!B:D,3,FALSE))</f>
        <v/>
      </c>
      <c r="J110" s="40" t="str">
        <f>IF($G110="","",VLOOKUP($G110,设置!B:D,2,FALSE))</f>
        <v/>
      </c>
    </row>
    <row r="111" spans="6:10">
      <c r="F111" t="str">
        <f t="shared" si="3"/>
        <v/>
      </c>
      <c r="G111" s="40" t="str">
        <f t="shared" si="4"/>
        <v/>
      </c>
      <c r="H111" s="40" t="str">
        <f t="shared" si="5"/>
        <v/>
      </c>
      <c r="I111" s="40" t="str">
        <f>IF($G111="","",VLOOKUP($G111,设置!B:D,3,FALSE))</f>
        <v/>
      </c>
      <c r="J111" s="40" t="str">
        <f>IF($G111="","",VLOOKUP($G111,设置!B:D,2,FALSE))</f>
        <v/>
      </c>
    </row>
    <row r="112" spans="6:10">
      <c r="F112" t="str">
        <f t="shared" si="3"/>
        <v/>
      </c>
      <c r="G112" s="40" t="str">
        <f t="shared" si="4"/>
        <v/>
      </c>
      <c r="H112" s="40" t="str">
        <f t="shared" si="5"/>
        <v/>
      </c>
      <c r="I112" s="40" t="str">
        <f>IF($G112="","",VLOOKUP($G112,设置!B:D,3,FALSE))</f>
        <v/>
      </c>
      <c r="J112" s="40" t="str">
        <f>IF($G112="","",VLOOKUP($G112,设置!B:D,2,FALSE))</f>
        <v/>
      </c>
    </row>
    <row r="113" spans="6:10">
      <c r="F113" t="str">
        <f t="shared" si="3"/>
        <v/>
      </c>
      <c r="G113" s="40" t="str">
        <f t="shared" si="4"/>
        <v/>
      </c>
      <c r="H113" s="40" t="str">
        <f t="shared" si="5"/>
        <v/>
      </c>
      <c r="I113" s="40" t="str">
        <f>IF($G113="","",VLOOKUP($G113,设置!B:D,3,FALSE))</f>
        <v/>
      </c>
      <c r="J113" s="40" t="str">
        <f>IF($G113="","",VLOOKUP($G113,设置!B:D,2,FALSE))</f>
        <v/>
      </c>
    </row>
    <row r="114" spans="6:10">
      <c r="F114" t="str">
        <f t="shared" si="3"/>
        <v/>
      </c>
      <c r="G114" s="40" t="str">
        <f t="shared" si="4"/>
        <v/>
      </c>
      <c r="H114" s="40" t="str">
        <f t="shared" si="5"/>
        <v/>
      </c>
      <c r="I114" s="40" t="str">
        <f>IF($G114="","",VLOOKUP($G114,设置!B:D,3,FALSE))</f>
        <v/>
      </c>
      <c r="J114" s="40" t="str">
        <f>IF($G114="","",VLOOKUP($G114,设置!B:D,2,FALSE))</f>
        <v/>
      </c>
    </row>
    <row r="115" spans="6:10">
      <c r="F115" t="str">
        <f t="shared" si="3"/>
        <v/>
      </c>
      <c r="G115" s="40" t="str">
        <f t="shared" si="4"/>
        <v/>
      </c>
      <c r="H115" s="40" t="str">
        <f t="shared" si="5"/>
        <v/>
      </c>
      <c r="I115" s="40" t="str">
        <f>IF($G115="","",VLOOKUP($G115,设置!B:D,3,FALSE))</f>
        <v/>
      </c>
      <c r="J115" s="40" t="str">
        <f>IF($G115="","",VLOOKUP($G115,设置!B:D,2,FALSE))</f>
        <v/>
      </c>
    </row>
    <row r="116" spans="6:10">
      <c r="F116" t="str">
        <f t="shared" si="3"/>
        <v/>
      </c>
      <c r="G116" s="40" t="str">
        <f t="shared" si="4"/>
        <v/>
      </c>
      <c r="H116" s="40" t="str">
        <f t="shared" si="5"/>
        <v/>
      </c>
      <c r="I116" s="40" t="str">
        <f>IF($G116="","",VLOOKUP($G116,设置!B:D,3,FALSE))</f>
        <v/>
      </c>
      <c r="J116" s="40" t="str">
        <f>IF($G116="","",VLOOKUP($G116,设置!B:D,2,FALSE))</f>
        <v/>
      </c>
    </row>
    <row r="117" spans="6:10">
      <c r="F117" t="str">
        <f t="shared" si="3"/>
        <v/>
      </c>
      <c r="G117" s="40" t="str">
        <f t="shared" si="4"/>
        <v/>
      </c>
      <c r="H117" s="40" t="str">
        <f t="shared" si="5"/>
        <v/>
      </c>
      <c r="I117" s="40" t="str">
        <f>IF($G117="","",VLOOKUP($G117,设置!B:D,3,FALSE))</f>
        <v/>
      </c>
      <c r="J117" s="40" t="str">
        <f>IF($G117="","",VLOOKUP($G117,设置!B:D,2,FALSE))</f>
        <v/>
      </c>
    </row>
    <row r="118" spans="6:10">
      <c r="F118" t="str">
        <f t="shared" si="3"/>
        <v/>
      </c>
      <c r="G118" s="40" t="str">
        <f t="shared" si="4"/>
        <v/>
      </c>
      <c r="H118" s="40" t="str">
        <f t="shared" si="5"/>
        <v/>
      </c>
      <c r="I118" s="40" t="str">
        <f>IF($G118="","",VLOOKUP($G118,设置!B:D,3,FALSE))</f>
        <v/>
      </c>
      <c r="J118" s="40" t="str">
        <f>IF($G118="","",VLOOKUP($G118,设置!B:D,2,FALSE))</f>
        <v/>
      </c>
    </row>
    <row r="119" spans="6:10">
      <c r="F119" t="str">
        <f t="shared" si="3"/>
        <v/>
      </c>
      <c r="G119" s="40" t="str">
        <f t="shared" si="4"/>
        <v/>
      </c>
      <c r="H119" s="40" t="str">
        <f t="shared" si="5"/>
        <v/>
      </c>
      <c r="I119" s="40" t="str">
        <f>IF($G119="","",VLOOKUP($G119,设置!B:D,3,FALSE))</f>
        <v/>
      </c>
      <c r="J119" s="40" t="str">
        <f>IF($G119="","",VLOOKUP($G119,设置!B:D,2,FALSE))</f>
        <v/>
      </c>
    </row>
    <row r="120" spans="6:10">
      <c r="F120" t="str">
        <f t="shared" si="3"/>
        <v/>
      </c>
      <c r="G120" s="40" t="str">
        <f t="shared" si="4"/>
        <v/>
      </c>
      <c r="H120" s="40" t="str">
        <f t="shared" si="5"/>
        <v/>
      </c>
      <c r="I120" s="40" t="str">
        <f>IF($G120="","",VLOOKUP($G120,设置!B:D,3,FALSE))</f>
        <v/>
      </c>
      <c r="J120" s="40" t="str">
        <f>IF($G120="","",VLOOKUP($G120,设置!B:D,2,FALSE))</f>
        <v/>
      </c>
    </row>
    <row r="121" spans="6:10">
      <c r="F121" t="str">
        <f t="shared" si="3"/>
        <v/>
      </c>
      <c r="G121" s="40" t="str">
        <f t="shared" si="4"/>
        <v/>
      </c>
      <c r="H121" s="40" t="str">
        <f t="shared" si="5"/>
        <v/>
      </c>
      <c r="I121" s="40" t="str">
        <f>IF($G121="","",VLOOKUP($G121,设置!B:D,3,FALSE))</f>
        <v/>
      </c>
      <c r="J121" s="40" t="str">
        <f>IF($G121="","",VLOOKUP($G121,设置!B:D,2,FALSE))</f>
        <v/>
      </c>
    </row>
    <row r="122" spans="6:10">
      <c r="F122" t="str">
        <f t="shared" si="3"/>
        <v/>
      </c>
      <c r="G122" s="40" t="str">
        <f t="shared" si="4"/>
        <v/>
      </c>
      <c r="H122" s="40" t="str">
        <f t="shared" si="5"/>
        <v/>
      </c>
      <c r="I122" s="40" t="str">
        <f>IF($G122="","",VLOOKUP($G122,设置!B:D,3,FALSE))</f>
        <v/>
      </c>
      <c r="J122" s="40" t="str">
        <f>IF($G122="","",VLOOKUP($G122,设置!B:D,2,FALSE))</f>
        <v/>
      </c>
    </row>
    <row r="123" spans="6:10">
      <c r="F123" t="str">
        <f t="shared" si="3"/>
        <v/>
      </c>
      <c r="G123" s="40" t="str">
        <f t="shared" si="4"/>
        <v/>
      </c>
      <c r="H123" s="40" t="str">
        <f t="shared" si="5"/>
        <v/>
      </c>
      <c r="I123" s="40" t="str">
        <f>IF($G123="","",VLOOKUP($G123,设置!B:D,3,FALSE))</f>
        <v/>
      </c>
      <c r="J123" s="40" t="str">
        <f>IF($G123="","",VLOOKUP($G123,设置!B:D,2,FALSE))</f>
        <v/>
      </c>
    </row>
    <row r="124" spans="6:10">
      <c r="F124" t="str">
        <f t="shared" si="3"/>
        <v/>
      </c>
      <c r="G124" s="40" t="str">
        <f t="shared" si="4"/>
        <v/>
      </c>
      <c r="H124" s="40" t="str">
        <f t="shared" si="5"/>
        <v/>
      </c>
      <c r="I124" s="40" t="str">
        <f>IF($G124="","",VLOOKUP($G124,设置!B:D,3,FALSE))</f>
        <v/>
      </c>
      <c r="J124" s="40" t="str">
        <f>IF($G124="","",VLOOKUP($G124,设置!B:D,2,FALSE))</f>
        <v/>
      </c>
    </row>
    <row r="125" spans="6:10">
      <c r="F125" t="str">
        <f t="shared" si="3"/>
        <v/>
      </c>
      <c r="G125" s="40" t="str">
        <f t="shared" si="4"/>
        <v/>
      </c>
      <c r="H125" s="40" t="str">
        <f t="shared" si="5"/>
        <v/>
      </c>
      <c r="I125" s="40" t="str">
        <f>IF($G125="","",VLOOKUP($G125,设置!B:D,3,FALSE))</f>
        <v/>
      </c>
      <c r="J125" s="40" t="str">
        <f>IF($G125="","",VLOOKUP($G125,设置!B:D,2,FALSE))</f>
        <v/>
      </c>
    </row>
    <row r="126" spans="6:10">
      <c r="F126" t="str">
        <f t="shared" si="3"/>
        <v/>
      </c>
      <c r="G126" s="40" t="str">
        <f t="shared" si="4"/>
        <v/>
      </c>
      <c r="H126" s="40" t="str">
        <f t="shared" si="5"/>
        <v/>
      </c>
      <c r="I126" s="40" t="str">
        <f>IF($G126="","",VLOOKUP($G126,设置!B:D,3,FALSE))</f>
        <v/>
      </c>
      <c r="J126" s="40" t="str">
        <f>IF($G126="","",VLOOKUP($G126,设置!B:D,2,FALSE))</f>
        <v/>
      </c>
    </row>
    <row r="127" spans="6:10">
      <c r="F127" t="str">
        <f t="shared" si="3"/>
        <v/>
      </c>
      <c r="G127" s="40" t="str">
        <f t="shared" si="4"/>
        <v/>
      </c>
      <c r="H127" s="40" t="str">
        <f t="shared" si="5"/>
        <v/>
      </c>
      <c r="I127" s="40" t="str">
        <f>IF($G127="","",VLOOKUP($G127,设置!B:D,3,FALSE))</f>
        <v/>
      </c>
      <c r="J127" s="40" t="str">
        <f>IF($G127="","",VLOOKUP($G127,设置!B:D,2,FALSE))</f>
        <v/>
      </c>
    </row>
    <row r="128" spans="6:10">
      <c r="F128" t="str">
        <f t="shared" si="3"/>
        <v/>
      </c>
      <c r="G128" s="40" t="str">
        <f t="shared" si="4"/>
        <v/>
      </c>
      <c r="H128" s="40" t="str">
        <f t="shared" si="5"/>
        <v/>
      </c>
      <c r="I128" s="40" t="str">
        <f>IF($G128="","",VLOOKUP($G128,设置!B:D,3,FALSE))</f>
        <v/>
      </c>
      <c r="J128" s="40" t="str">
        <f>IF($G128="","",VLOOKUP($G128,设置!B:D,2,FALSE))</f>
        <v/>
      </c>
    </row>
    <row r="129" spans="6:10">
      <c r="F129" t="str">
        <f t="shared" si="3"/>
        <v/>
      </c>
      <c r="G129" s="40" t="str">
        <f t="shared" si="4"/>
        <v/>
      </c>
      <c r="H129" s="40" t="str">
        <f t="shared" si="5"/>
        <v/>
      </c>
      <c r="I129" s="40" t="str">
        <f>IF($G129="","",VLOOKUP($G129,设置!B:D,3,FALSE))</f>
        <v/>
      </c>
      <c r="J129" s="40" t="str">
        <f>IF($G129="","",VLOOKUP($G129,设置!B:D,2,FALSE))</f>
        <v/>
      </c>
    </row>
    <row r="130" spans="6:10">
      <c r="F130" t="str">
        <f t="shared" ref="F130:F170" si="6">IF(A130="","",1)</f>
        <v/>
      </c>
      <c r="G130" s="40" t="str">
        <f t="shared" ref="G130:G170" si="7">IF(AND(B130&lt;&gt;"",C130&lt;&gt;""),B130&amp;C130,"")</f>
        <v/>
      </c>
      <c r="H130" s="40" t="str">
        <f t="shared" ref="H130:H170" si="8">IF(E130="","",ROUND(E130*2.2046,2))</f>
        <v/>
      </c>
      <c r="I130" s="40" t="str">
        <f>IF($G130="","",VLOOKUP($G130,设置!B:D,3,FALSE))</f>
        <v/>
      </c>
      <c r="J130" s="40" t="str">
        <f>IF($G130="","",VLOOKUP($G130,设置!B:D,2,FALSE))</f>
        <v/>
      </c>
    </row>
    <row r="131" spans="6:10">
      <c r="F131" t="str">
        <f t="shared" si="6"/>
        <v/>
      </c>
      <c r="G131" s="40" t="str">
        <f t="shared" si="7"/>
        <v/>
      </c>
      <c r="H131" s="40" t="str">
        <f t="shared" si="8"/>
        <v/>
      </c>
      <c r="I131" s="40" t="str">
        <f>IF($G131="","",VLOOKUP($G131,设置!B:D,3,FALSE))</f>
        <v/>
      </c>
      <c r="J131" s="40" t="str">
        <f>IF($G131="","",VLOOKUP($G131,设置!B:D,2,FALSE))</f>
        <v/>
      </c>
    </row>
    <row r="132" spans="6:10">
      <c r="F132" t="str">
        <f t="shared" si="6"/>
        <v/>
      </c>
      <c r="G132" s="40" t="str">
        <f t="shared" si="7"/>
        <v/>
      </c>
      <c r="H132" s="40" t="str">
        <f t="shared" si="8"/>
        <v/>
      </c>
      <c r="I132" s="40" t="str">
        <f>IF($G132="","",VLOOKUP($G132,设置!B:D,3,FALSE))</f>
        <v/>
      </c>
      <c r="J132" s="40" t="str">
        <f>IF($G132="","",VLOOKUP($G132,设置!B:D,2,FALSE))</f>
        <v/>
      </c>
    </row>
    <row r="133" spans="6:10">
      <c r="F133" t="str">
        <f t="shared" si="6"/>
        <v/>
      </c>
      <c r="G133" s="40" t="str">
        <f t="shared" si="7"/>
        <v/>
      </c>
      <c r="H133" s="40" t="str">
        <f t="shared" si="8"/>
        <v/>
      </c>
      <c r="I133" s="40" t="str">
        <f>IF($G133="","",VLOOKUP($G133,设置!B:D,3,FALSE))</f>
        <v/>
      </c>
      <c r="J133" s="40" t="str">
        <f>IF($G133="","",VLOOKUP($G133,设置!B:D,2,FALSE))</f>
        <v/>
      </c>
    </row>
    <row r="134" spans="6:10">
      <c r="F134" t="str">
        <f t="shared" si="6"/>
        <v/>
      </c>
      <c r="G134" s="40" t="str">
        <f t="shared" si="7"/>
        <v/>
      </c>
      <c r="H134" s="40" t="str">
        <f t="shared" si="8"/>
        <v/>
      </c>
      <c r="I134" s="40" t="str">
        <f>IF($G134="","",VLOOKUP($G134,设置!B:D,3,FALSE))</f>
        <v/>
      </c>
      <c r="J134" s="40" t="str">
        <f>IF($G134="","",VLOOKUP($G134,设置!B:D,2,FALSE))</f>
        <v/>
      </c>
    </row>
    <row r="135" spans="6:10">
      <c r="F135" t="str">
        <f t="shared" si="6"/>
        <v/>
      </c>
      <c r="G135" s="40" t="str">
        <f t="shared" si="7"/>
        <v/>
      </c>
      <c r="H135" s="40" t="str">
        <f t="shared" si="8"/>
        <v/>
      </c>
      <c r="I135" s="40" t="str">
        <f>IF($G135="","",VLOOKUP($G135,设置!B:D,3,FALSE))</f>
        <v/>
      </c>
      <c r="J135" s="40" t="str">
        <f>IF($G135="","",VLOOKUP($G135,设置!B:D,2,FALSE))</f>
        <v/>
      </c>
    </row>
    <row r="136" spans="6:10">
      <c r="F136" t="str">
        <f t="shared" si="6"/>
        <v/>
      </c>
      <c r="G136" s="40" t="str">
        <f t="shared" si="7"/>
        <v/>
      </c>
      <c r="H136" s="40" t="str">
        <f t="shared" si="8"/>
        <v/>
      </c>
      <c r="I136" s="40" t="str">
        <f>IF($G136="","",VLOOKUP($G136,设置!B:D,3,FALSE))</f>
        <v/>
      </c>
      <c r="J136" s="40" t="str">
        <f>IF($G136="","",VLOOKUP($G136,设置!B:D,2,FALSE))</f>
        <v/>
      </c>
    </row>
    <row r="137" spans="6:10">
      <c r="F137" t="str">
        <f t="shared" si="6"/>
        <v/>
      </c>
      <c r="G137" s="40" t="str">
        <f t="shared" si="7"/>
        <v/>
      </c>
      <c r="H137" s="40" t="str">
        <f t="shared" si="8"/>
        <v/>
      </c>
      <c r="I137" s="40" t="str">
        <f>IF($G137="","",VLOOKUP($G137,设置!B:D,3,FALSE))</f>
        <v/>
      </c>
      <c r="J137" s="40" t="str">
        <f>IF($G137="","",VLOOKUP($G137,设置!B:D,2,FALSE))</f>
        <v/>
      </c>
    </row>
    <row r="138" spans="6:10">
      <c r="F138" t="str">
        <f t="shared" si="6"/>
        <v/>
      </c>
      <c r="G138" s="40" t="str">
        <f t="shared" si="7"/>
        <v/>
      </c>
      <c r="H138" s="40" t="str">
        <f t="shared" si="8"/>
        <v/>
      </c>
      <c r="I138" s="40" t="str">
        <f>IF($G138="","",VLOOKUP($G138,设置!B:D,3,FALSE))</f>
        <v/>
      </c>
      <c r="J138" s="40" t="str">
        <f>IF($G138="","",VLOOKUP($G138,设置!B:D,2,FALSE))</f>
        <v/>
      </c>
    </row>
    <row r="139" spans="6:10">
      <c r="F139" t="str">
        <f t="shared" si="6"/>
        <v/>
      </c>
      <c r="G139" s="40" t="str">
        <f t="shared" si="7"/>
        <v/>
      </c>
      <c r="H139" s="40" t="str">
        <f t="shared" si="8"/>
        <v/>
      </c>
      <c r="I139" s="40" t="str">
        <f>IF($G139="","",VLOOKUP($G139,设置!B:D,3,FALSE))</f>
        <v/>
      </c>
      <c r="J139" s="40" t="str">
        <f>IF($G139="","",VLOOKUP($G139,设置!B:D,2,FALSE))</f>
        <v/>
      </c>
    </row>
    <row r="140" spans="6:10">
      <c r="F140" t="str">
        <f t="shared" si="6"/>
        <v/>
      </c>
      <c r="G140" s="40" t="str">
        <f t="shared" si="7"/>
        <v/>
      </c>
      <c r="H140" s="40" t="str">
        <f t="shared" si="8"/>
        <v/>
      </c>
      <c r="I140" s="40" t="str">
        <f>IF($G140="","",VLOOKUP($G140,设置!B:D,3,FALSE))</f>
        <v/>
      </c>
      <c r="J140" s="40" t="str">
        <f>IF($G140="","",VLOOKUP($G140,设置!B:D,2,FALSE))</f>
        <v/>
      </c>
    </row>
    <row r="141" spans="6:10">
      <c r="F141" t="str">
        <f t="shared" si="6"/>
        <v/>
      </c>
      <c r="G141" s="40" t="str">
        <f t="shared" si="7"/>
        <v/>
      </c>
      <c r="H141" s="40" t="str">
        <f t="shared" si="8"/>
        <v/>
      </c>
      <c r="I141" s="40" t="str">
        <f>IF($G141="","",VLOOKUP($G141,设置!B:D,3,FALSE))</f>
        <v/>
      </c>
      <c r="J141" s="40" t="str">
        <f>IF($G141="","",VLOOKUP($G141,设置!B:D,2,FALSE))</f>
        <v/>
      </c>
    </row>
    <row r="142" spans="6:10">
      <c r="F142" t="str">
        <f t="shared" si="6"/>
        <v/>
      </c>
      <c r="G142" s="40" t="str">
        <f t="shared" si="7"/>
        <v/>
      </c>
      <c r="H142" s="40" t="str">
        <f t="shared" si="8"/>
        <v/>
      </c>
      <c r="I142" s="40" t="str">
        <f>IF($G142="","",VLOOKUP($G142,设置!B:D,3,FALSE))</f>
        <v/>
      </c>
      <c r="J142" s="40" t="str">
        <f>IF($G142="","",VLOOKUP($G142,设置!B:D,2,FALSE))</f>
        <v/>
      </c>
    </row>
    <row r="143" spans="6:10">
      <c r="F143" t="str">
        <f t="shared" si="6"/>
        <v/>
      </c>
      <c r="G143" s="40" t="str">
        <f t="shared" si="7"/>
        <v/>
      </c>
      <c r="H143" s="40" t="str">
        <f t="shared" si="8"/>
        <v/>
      </c>
      <c r="I143" s="40" t="str">
        <f>IF($G143="","",VLOOKUP($G143,设置!B:D,3,FALSE))</f>
        <v/>
      </c>
      <c r="J143" s="40" t="str">
        <f>IF($G143="","",VLOOKUP($G143,设置!B:D,2,FALSE))</f>
        <v/>
      </c>
    </row>
    <row r="144" spans="6:10">
      <c r="F144" t="str">
        <f t="shared" si="6"/>
        <v/>
      </c>
      <c r="G144" s="40" t="str">
        <f t="shared" si="7"/>
        <v/>
      </c>
      <c r="H144" s="40" t="str">
        <f t="shared" si="8"/>
        <v/>
      </c>
      <c r="I144" s="40" t="str">
        <f>IF($G144="","",VLOOKUP($G144,设置!B:D,3,FALSE))</f>
        <v/>
      </c>
      <c r="J144" s="40" t="str">
        <f>IF($G144="","",VLOOKUP($G144,设置!B:D,2,FALSE))</f>
        <v/>
      </c>
    </row>
    <row r="145" spans="6:10">
      <c r="F145" t="str">
        <f t="shared" si="6"/>
        <v/>
      </c>
      <c r="G145" s="40" t="str">
        <f t="shared" si="7"/>
        <v/>
      </c>
      <c r="H145" s="40" t="str">
        <f t="shared" si="8"/>
        <v/>
      </c>
      <c r="I145" s="40" t="str">
        <f>IF($G145="","",VLOOKUP($G145,设置!B:D,3,FALSE))</f>
        <v/>
      </c>
      <c r="J145" s="40" t="str">
        <f>IF($G145="","",VLOOKUP($G145,设置!B:D,2,FALSE))</f>
        <v/>
      </c>
    </row>
    <row r="146" spans="6:10">
      <c r="F146" t="str">
        <f t="shared" si="6"/>
        <v/>
      </c>
      <c r="G146" s="40" t="str">
        <f t="shared" si="7"/>
        <v/>
      </c>
      <c r="H146" s="40" t="str">
        <f t="shared" si="8"/>
        <v/>
      </c>
      <c r="I146" s="40" t="str">
        <f>IF($G146="","",VLOOKUP($G146,设置!B:D,3,FALSE))</f>
        <v/>
      </c>
      <c r="J146" s="40" t="str">
        <f>IF($G146="","",VLOOKUP($G146,设置!B:D,2,FALSE))</f>
        <v/>
      </c>
    </row>
    <row r="147" spans="6:10">
      <c r="F147" t="str">
        <f t="shared" si="6"/>
        <v/>
      </c>
      <c r="G147" s="40" t="str">
        <f t="shared" si="7"/>
        <v/>
      </c>
      <c r="H147" s="40" t="str">
        <f t="shared" si="8"/>
        <v/>
      </c>
      <c r="I147" s="40" t="str">
        <f>IF($G147="","",VLOOKUP($G147,设置!B:D,3,FALSE))</f>
        <v/>
      </c>
      <c r="J147" s="40" t="str">
        <f>IF($G147="","",VLOOKUP($G147,设置!B:D,2,FALSE))</f>
        <v/>
      </c>
    </row>
    <row r="148" spans="6:10">
      <c r="F148" t="str">
        <f t="shared" si="6"/>
        <v/>
      </c>
      <c r="G148" s="40" t="str">
        <f t="shared" si="7"/>
        <v/>
      </c>
      <c r="H148" s="40" t="str">
        <f t="shared" si="8"/>
        <v/>
      </c>
      <c r="I148" s="40" t="str">
        <f>IF($G148="","",VLOOKUP($G148,设置!B:D,3,FALSE))</f>
        <v/>
      </c>
      <c r="J148" s="40" t="str">
        <f>IF($G148="","",VLOOKUP($G148,设置!B:D,2,FALSE))</f>
        <v/>
      </c>
    </row>
    <row r="149" spans="6:10">
      <c r="F149" t="str">
        <f t="shared" si="6"/>
        <v/>
      </c>
      <c r="G149" s="40" t="str">
        <f t="shared" si="7"/>
        <v/>
      </c>
      <c r="H149" s="40" t="str">
        <f t="shared" si="8"/>
        <v/>
      </c>
      <c r="I149" s="40" t="str">
        <f>IF($G149="","",VLOOKUP($G149,设置!B:D,3,FALSE))</f>
        <v/>
      </c>
      <c r="J149" s="40" t="str">
        <f>IF($G149="","",VLOOKUP($G149,设置!B:D,2,FALSE))</f>
        <v/>
      </c>
    </row>
    <row r="150" spans="6:10">
      <c r="F150" t="str">
        <f t="shared" si="6"/>
        <v/>
      </c>
      <c r="G150" s="40" t="str">
        <f t="shared" si="7"/>
        <v/>
      </c>
      <c r="H150" s="40" t="str">
        <f t="shared" si="8"/>
        <v/>
      </c>
      <c r="I150" s="40" t="str">
        <f>IF($G150="","",VLOOKUP($G150,设置!B:D,3,FALSE))</f>
        <v/>
      </c>
      <c r="J150" s="40" t="str">
        <f>IF($G150="","",VLOOKUP($G150,设置!B:D,2,FALSE))</f>
        <v/>
      </c>
    </row>
    <row r="151" spans="6:10">
      <c r="F151" t="str">
        <f t="shared" si="6"/>
        <v/>
      </c>
      <c r="G151" s="40" t="str">
        <f t="shared" si="7"/>
        <v/>
      </c>
      <c r="H151" s="40" t="str">
        <f t="shared" si="8"/>
        <v/>
      </c>
      <c r="I151" s="40" t="str">
        <f>IF($G151="","",VLOOKUP($G151,设置!B:D,3,FALSE))</f>
        <v/>
      </c>
      <c r="J151" s="40" t="str">
        <f>IF($G151="","",VLOOKUP($G151,设置!B:D,2,FALSE))</f>
        <v/>
      </c>
    </row>
    <row r="152" spans="6:10">
      <c r="F152" t="str">
        <f t="shared" si="6"/>
        <v/>
      </c>
      <c r="G152" s="40" t="str">
        <f t="shared" si="7"/>
        <v/>
      </c>
      <c r="H152" s="40" t="str">
        <f t="shared" si="8"/>
        <v/>
      </c>
      <c r="I152" s="40" t="str">
        <f>IF($G152="","",VLOOKUP($G152,设置!B:D,3,FALSE))</f>
        <v/>
      </c>
      <c r="J152" s="40" t="str">
        <f>IF($G152="","",VLOOKUP($G152,设置!B:D,2,FALSE))</f>
        <v/>
      </c>
    </row>
    <row r="153" spans="6:10">
      <c r="F153" t="str">
        <f t="shared" si="6"/>
        <v/>
      </c>
      <c r="G153" s="40" t="str">
        <f t="shared" si="7"/>
        <v/>
      </c>
      <c r="H153" s="40" t="str">
        <f t="shared" si="8"/>
        <v/>
      </c>
      <c r="I153" s="40" t="str">
        <f>IF($G153="","",VLOOKUP($G153,设置!B:D,3,FALSE))</f>
        <v/>
      </c>
      <c r="J153" s="40" t="str">
        <f>IF($G153="","",VLOOKUP($G153,设置!B:D,2,FALSE))</f>
        <v/>
      </c>
    </row>
    <row r="154" spans="6:10">
      <c r="F154" t="str">
        <f t="shared" si="6"/>
        <v/>
      </c>
      <c r="G154" s="40" t="str">
        <f t="shared" si="7"/>
        <v/>
      </c>
      <c r="H154" s="40" t="str">
        <f t="shared" si="8"/>
        <v/>
      </c>
      <c r="I154" s="40" t="str">
        <f>IF($G154="","",VLOOKUP($G154,设置!B:D,3,FALSE))</f>
        <v/>
      </c>
      <c r="J154" s="40" t="str">
        <f>IF($G154="","",VLOOKUP($G154,设置!B:D,2,FALSE))</f>
        <v/>
      </c>
    </row>
    <row r="155" spans="6:10">
      <c r="F155" t="str">
        <f t="shared" si="6"/>
        <v/>
      </c>
      <c r="G155" s="40" t="str">
        <f t="shared" si="7"/>
        <v/>
      </c>
      <c r="H155" s="40" t="str">
        <f t="shared" si="8"/>
        <v/>
      </c>
      <c r="I155" s="40" t="str">
        <f>IF($G155="","",VLOOKUP($G155,设置!B:D,3,FALSE))</f>
        <v/>
      </c>
      <c r="J155" s="40" t="str">
        <f>IF($G155="","",VLOOKUP($G155,设置!B:D,2,FALSE))</f>
        <v/>
      </c>
    </row>
    <row r="156" spans="6:10">
      <c r="F156" t="str">
        <f t="shared" si="6"/>
        <v/>
      </c>
      <c r="G156" s="40" t="str">
        <f t="shared" si="7"/>
        <v/>
      </c>
      <c r="H156" s="40" t="str">
        <f t="shared" si="8"/>
        <v/>
      </c>
      <c r="I156" s="40" t="str">
        <f>IF($G156="","",VLOOKUP($G156,设置!B:D,3,FALSE))</f>
        <v/>
      </c>
      <c r="J156" s="40" t="str">
        <f>IF($G156="","",VLOOKUP($G156,设置!B:D,2,FALSE))</f>
        <v/>
      </c>
    </row>
    <row r="157" spans="6:10">
      <c r="F157" t="str">
        <f t="shared" si="6"/>
        <v/>
      </c>
      <c r="G157" s="40" t="str">
        <f t="shared" si="7"/>
        <v/>
      </c>
      <c r="H157" s="40" t="str">
        <f t="shared" si="8"/>
        <v/>
      </c>
      <c r="I157" s="40" t="str">
        <f>IF($G157="","",VLOOKUP($G157,设置!B:D,3,FALSE))</f>
        <v/>
      </c>
      <c r="J157" s="40" t="str">
        <f>IF($G157="","",VLOOKUP($G157,设置!B:D,2,FALSE))</f>
        <v/>
      </c>
    </row>
    <row r="158" spans="6:10">
      <c r="F158" t="str">
        <f t="shared" si="6"/>
        <v/>
      </c>
      <c r="G158" s="40" t="str">
        <f t="shared" si="7"/>
        <v/>
      </c>
      <c r="H158" s="40" t="str">
        <f t="shared" si="8"/>
        <v/>
      </c>
      <c r="I158" s="40" t="str">
        <f>IF($G158="","",VLOOKUP($G158,设置!B:D,3,FALSE))</f>
        <v/>
      </c>
      <c r="J158" s="40" t="str">
        <f>IF($G158="","",VLOOKUP($G158,设置!B:D,2,FALSE))</f>
        <v/>
      </c>
    </row>
    <row r="159" spans="6:10">
      <c r="F159" t="str">
        <f t="shared" si="6"/>
        <v/>
      </c>
      <c r="G159" s="40" t="str">
        <f t="shared" si="7"/>
        <v/>
      </c>
      <c r="H159" s="40" t="str">
        <f t="shared" si="8"/>
        <v/>
      </c>
      <c r="I159" s="40" t="str">
        <f>IF($G159="","",VLOOKUP($G159,设置!B:D,3,FALSE))</f>
        <v/>
      </c>
      <c r="J159" s="40" t="str">
        <f>IF($G159="","",VLOOKUP($G159,设置!B:D,2,FALSE))</f>
        <v/>
      </c>
    </row>
    <row r="160" spans="6:10">
      <c r="F160" t="str">
        <f t="shared" si="6"/>
        <v/>
      </c>
      <c r="G160" s="40" t="str">
        <f t="shared" si="7"/>
        <v/>
      </c>
      <c r="H160" s="40" t="str">
        <f t="shared" si="8"/>
        <v/>
      </c>
      <c r="I160" s="40" t="str">
        <f>IF($G160="","",VLOOKUP($G160,设置!B:D,3,FALSE))</f>
        <v/>
      </c>
      <c r="J160" s="40" t="str">
        <f>IF($G160="","",VLOOKUP($G160,设置!B:D,2,FALSE))</f>
        <v/>
      </c>
    </row>
    <row r="161" spans="6:10">
      <c r="F161" t="str">
        <f t="shared" si="6"/>
        <v/>
      </c>
      <c r="G161" s="40" t="str">
        <f t="shared" si="7"/>
        <v/>
      </c>
      <c r="H161" s="40" t="str">
        <f t="shared" si="8"/>
        <v/>
      </c>
      <c r="I161" s="40" t="str">
        <f>IF($G161="","",VLOOKUP($G161,设置!B:D,3,FALSE))</f>
        <v/>
      </c>
      <c r="J161" s="40" t="str">
        <f>IF($G161="","",VLOOKUP($G161,设置!B:D,2,FALSE))</f>
        <v/>
      </c>
    </row>
    <row r="162" spans="6:10">
      <c r="F162" t="str">
        <f t="shared" si="6"/>
        <v/>
      </c>
      <c r="G162" s="40" t="str">
        <f t="shared" si="7"/>
        <v/>
      </c>
      <c r="H162" s="40" t="str">
        <f t="shared" si="8"/>
        <v/>
      </c>
      <c r="I162" s="40" t="str">
        <f>IF($G162="","",VLOOKUP($G162,设置!B:D,3,FALSE))</f>
        <v/>
      </c>
      <c r="J162" s="40" t="str">
        <f>IF($G162="","",VLOOKUP($G162,设置!B:D,2,FALSE))</f>
        <v/>
      </c>
    </row>
    <row r="163" spans="6:10">
      <c r="F163" t="str">
        <f t="shared" si="6"/>
        <v/>
      </c>
      <c r="G163" s="40" t="str">
        <f t="shared" si="7"/>
        <v/>
      </c>
      <c r="H163" s="40" t="str">
        <f t="shared" si="8"/>
        <v/>
      </c>
      <c r="I163" s="40" t="str">
        <f>IF($G163="","",VLOOKUP($G163,设置!B:D,3,FALSE))</f>
        <v/>
      </c>
      <c r="J163" s="40" t="str">
        <f>IF($G163="","",VLOOKUP($G163,设置!B:D,2,FALSE))</f>
        <v/>
      </c>
    </row>
    <row r="164" spans="6:10">
      <c r="F164" t="str">
        <f t="shared" si="6"/>
        <v/>
      </c>
      <c r="G164" s="40" t="str">
        <f t="shared" si="7"/>
        <v/>
      </c>
      <c r="H164" s="40" t="str">
        <f t="shared" si="8"/>
        <v/>
      </c>
      <c r="I164" s="40" t="str">
        <f>IF($G164="","",VLOOKUP($G164,设置!B:D,3,FALSE))</f>
        <v/>
      </c>
      <c r="J164" s="40" t="str">
        <f>IF($G164="","",VLOOKUP($G164,设置!B:D,2,FALSE))</f>
        <v/>
      </c>
    </row>
    <row r="165" spans="6:10">
      <c r="F165" t="str">
        <f t="shared" si="6"/>
        <v/>
      </c>
      <c r="G165" s="40" t="str">
        <f t="shared" si="7"/>
        <v/>
      </c>
      <c r="H165" s="40" t="str">
        <f t="shared" si="8"/>
        <v/>
      </c>
      <c r="I165" s="40" t="str">
        <f>IF($G165="","",VLOOKUP($G165,设置!B:D,3,FALSE))</f>
        <v/>
      </c>
      <c r="J165" s="40" t="str">
        <f>IF($G165="","",VLOOKUP($G165,设置!B:D,2,FALSE))</f>
        <v/>
      </c>
    </row>
    <row r="166" spans="6:10">
      <c r="F166" t="str">
        <f t="shared" si="6"/>
        <v/>
      </c>
      <c r="G166" s="40" t="str">
        <f t="shared" si="7"/>
        <v/>
      </c>
      <c r="H166" s="40" t="str">
        <f t="shared" si="8"/>
        <v/>
      </c>
      <c r="I166" s="40" t="str">
        <f>IF($G166="","",VLOOKUP($G166,设置!B:D,3,FALSE))</f>
        <v/>
      </c>
      <c r="J166" s="40" t="str">
        <f>IF($G166="","",VLOOKUP($G166,设置!B:D,2,FALSE))</f>
        <v/>
      </c>
    </row>
    <row r="167" spans="6:10">
      <c r="F167" t="str">
        <f t="shared" si="6"/>
        <v/>
      </c>
      <c r="G167" s="40" t="str">
        <f t="shared" si="7"/>
        <v/>
      </c>
      <c r="H167" s="40" t="str">
        <f t="shared" si="8"/>
        <v/>
      </c>
      <c r="I167" s="40" t="str">
        <f>IF($G167="","",VLOOKUP($G167,设置!B:D,3,FALSE))</f>
        <v/>
      </c>
      <c r="J167" s="40" t="str">
        <f>IF($G167="","",VLOOKUP($G167,设置!B:D,2,FALSE))</f>
        <v/>
      </c>
    </row>
    <row r="168" spans="6:10">
      <c r="F168" t="str">
        <f t="shared" si="6"/>
        <v/>
      </c>
      <c r="G168" s="40" t="str">
        <f t="shared" si="7"/>
        <v/>
      </c>
      <c r="H168" s="40" t="str">
        <f t="shared" si="8"/>
        <v/>
      </c>
      <c r="I168" s="40" t="str">
        <f>IF($G168="","",VLOOKUP($G168,设置!B:D,3,FALSE))</f>
        <v/>
      </c>
      <c r="J168" s="40" t="str">
        <f>IF($G168="","",VLOOKUP($G168,设置!B:D,2,FALSE))</f>
        <v/>
      </c>
    </row>
    <row r="169" spans="6:10">
      <c r="F169" t="str">
        <f t="shared" si="6"/>
        <v/>
      </c>
      <c r="G169" s="40" t="str">
        <f t="shared" si="7"/>
        <v/>
      </c>
      <c r="H169" s="40" t="str">
        <f t="shared" si="8"/>
        <v/>
      </c>
      <c r="I169" s="40" t="str">
        <f>IF($G169="","",VLOOKUP($G169,设置!B:D,3,FALSE))</f>
        <v/>
      </c>
      <c r="J169" s="40" t="str">
        <f>IF($G169="","",VLOOKUP($G169,设置!B:D,2,FALSE))</f>
        <v/>
      </c>
    </row>
    <row r="170" spans="6:10">
      <c r="F170" t="str">
        <f t="shared" si="6"/>
        <v/>
      </c>
      <c r="G170" s="40" t="str">
        <f t="shared" si="7"/>
        <v/>
      </c>
      <c r="H170" s="40" t="str">
        <f t="shared" si="8"/>
        <v/>
      </c>
      <c r="I170" s="40" t="str">
        <f>IF($G170="","",VLOOKUP($G170,设置!B:D,3,FALSE))</f>
        <v/>
      </c>
      <c r="J170" s="40" t="str">
        <f>IF($G170="","",VLOOKUP($G170,设置!B:D,2,FALSE))</f>
        <v/>
      </c>
    </row>
  </sheetData>
  <autoFilter ref="A1:J170">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B1 B2 B3 B4 B5 B6 B7 B8 B9:B18 B19:B1048576">
      <formula1>设置!$A$2:$A$25000</formula1>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70">
      <formula1>设置!$B9:$B441</formula1>
    </dataValidation>
  </dataValidations>
  <pageMargins left="0.75" right="0.75" top="1" bottom="1" header="0.5" footer="0.5"/>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1924"/>
  <dimension ref="A1:J170"/>
  <sheetViews>
    <sheetView workbookViewId="0">
      <pane xSplit="10" ySplit="1" topLeftCell="K2" activePane="bottomRight" state="frozen"/>
      <selection/>
      <selection pane="topRight"/>
      <selection pane="bottomLeft"/>
      <selection pane="bottomRight" activeCell="D36" sqref="D36"/>
    </sheetView>
  </sheetViews>
  <sheetFormatPr defaultColWidth="9" defaultRowHeight="13.5"/>
  <cols>
    <col min="1" max="1" width="6.5" customWidth="1"/>
    <col min="2" max="2" width="9.875" customWidth="1"/>
    <col min="4" max="4" width="10.25" customWidth="1"/>
    <col min="5" max="5" width="9.75" customWidth="1"/>
    <col min="6" max="6" width="11.5" style="39" customWidth="1"/>
    <col min="7" max="7" width="12.25" style="40" customWidth="1"/>
    <col min="8" max="8" width="12.75" style="40" customWidth="1"/>
    <col min="9" max="9" width="17.875" style="40" customWidth="1"/>
    <col min="10" max="10" width="24.875" style="40" customWidth="1"/>
  </cols>
  <sheetData>
    <row r="1" spans="1:10">
      <c r="A1" s="41" t="s">
        <v>0</v>
      </c>
      <c r="B1" s="42" t="s">
        <v>473</v>
      </c>
      <c r="C1" s="42" t="s">
        <v>474</v>
      </c>
      <c r="D1" s="41" t="s">
        <v>3</v>
      </c>
      <c r="E1" s="41" t="s">
        <v>4</v>
      </c>
      <c r="F1" t="s">
        <v>6</v>
      </c>
      <c r="G1" s="40" t="s">
        <v>475</v>
      </c>
      <c r="H1" s="43" t="s">
        <v>5</v>
      </c>
      <c r="I1" s="40" t="s">
        <v>476</v>
      </c>
      <c r="J1" s="44" t="s">
        <v>1</v>
      </c>
    </row>
    <row r="2" spans="1:10">
      <c r="A2">
        <v>1</v>
      </c>
      <c r="B2" t="s">
        <v>543</v>
      </c>
      <c r="C2">
        <v>140</v>
      </c>
      <c r="D2">
        <v>50</v>
      </c>
      <c r="E2">
        <v>15.4</v>
      </c>
      <c r="F2">
        <v>3</v>
      </c>
      <c r="G2" s="40" t="str">
        <f t="shared" ref="G2:G65" si="0">IF(AND(B2&lt;&gt;"",C2&lt;&gt;""),B2&amp;C2,"")</f>
        <v>r221s8140</v>
      </c>
      <c r="H2" s="40">
        <f t="shared" ref="H2:H65" si="1">IF(E2="","",ROUND(E2*2.2046,2))</f>
        <v>33.95</v>
      </c>
      <c r="I2" s="40" t="str">
        <f>IF($G2="","",VLOOKUP($G2,设置!B:D,3,FALSE))</f>
        <v>R221套装8-140</v>
      </c>
      <c r="J2" s="40" t="str">
        <f>IF($G2="","",VLOOKUP($G2,设置!B:D,2,FALSE))</f>
        <v>R221USF-set8-140</v>
      </c>
    </row>
    <row r="3" spans="1:10">
      <c r="A3">
        <v>1</v>
      </c>
      <c r="B3" t="s">
        <v>543</v>
      </c>
      <c r="C3">
        <v>130</v>
      </c>
      <c r="D3">
        <v>60</v>
      </c>
      <c r="F3">
        <f t="shared" ref="F3:F40" si="2">IF(A3="","",1)</f>
        <v>1</v>
      </c>
      <c r="G3" s="40" t="str">
        <f t="shared" si="0"/>
        <v>r221s8130</v>
      </c>
      <c r="H3" s="40" t="str">
        <f t="shared" si="1"/>
        <v/>
      </c>
      <c r="I3" s="40" t="str">
        <f>IF($G3="","",VLOOKUP($G3,设置!B:D,3,FALSE))</f>
        <v>R221套装8-130</v>
      </c>
      <c r="J3" s="40" t="str">
        <f>IF($G3="","",VLOOKUP($G3,设置!B:D,2,FALSE))</f>
        <v>R221USF-set8-130</v>
      </c>
    </row>
    <row r="4" spans="1:10">
      <c r="A4">
        <v>1</v>
      </c>
      <c r="B4" t="s">
        <v>543</v>
      </c>
      <c r="C4">
        <v>150</v>
      </c>
      <c r="D4">
        <v>25</v>
      </c>
      <c r="F4">
        <f t="shared" si="2"/>
        <v>1</v>
      </c>
      <c r="G4" s="40" t="str">
        <f t="shared" si="0"/>
        <v>r221s8150</v>
      </c>
      <c r="H4" s="40" t="str">
        <f t="shared" si="1"/>
        <v/>
      </c>
      <c r="I4" s="40" t="str">
        <f>IF($G4="","",VLOOKUP($G4,设置!B:D,3,FALSE))</f>
        <v>R221套装8-150</v>
      </c>
      <c r="J4" s="40" t="str">
        <f>IF($G4="","",VLOOKUP($G4,设置!B:D,2,FALSE))</f>
        <v>R221USF-set8-150</v>
      </c>
    </row>
    <row r="5" spans="1:10">
      <c r="A5">
        <v>2</v>
      </c>
      <c r="B5" t="s">
        <v>566</v>
      </c>
      <c r="C5">
        <v>85</v>
      </c>
      <c r="D5">
        <v>30</v>
      </c>
      <c r="E5">
        <v>14</v>
      </c>
      <c r="F5">
        <v>3</v>
      </c>
      <c r="G5" s="40" t="str">
        <f t="shared" si="0"/>
        <v>d01s1485</v>
      </c>
      <c r="H5" s="40">
        <f t="shared" si="1"/>
        <v>30.86</v>
      </c>
      <c r="I5" s="40" t="str">
        <f>IF($G5="","",VLOOKUP($G5,设置!B:D,3,FALSE))</f>
        <v>D001套装14-85</v>
      </c>
      <c r="J5" s="40" t="str">
        <f>IF($G5="","",VLOOKUP($G5,设置!B:D,2,FALSE))</f>
        <v>D001USF-taozhuang14-85</v>
      </c>
    </row>
    <row r="6" spans="1:10">
      <c r="A6">
        <v>2</v>
      </c>
      <c r="B6" t="s">
        <v>566</v>
      </c>
      <c r="C6">
        <v>65</v>
      </c>
      <c r="D6">
        <v>11</v>
      </c>
      <c r="F6">
        <f t="shared" si="2"/>
        <v>1</v>
      </c>
      <c r="G6" s="40" t="str">
        <f t="shared" si="0"/>
        <v>d01s1465</v>
      </c>
      <c r="H6" s="40" t="str">
        <f t="shared" si="1"/>
        <v/>
      </c>
      <c r="I6" s="40" t="str">
        <f>IF($G6="","",VLOOKUP($G6,设置!B:D,3,FALSE))</f>
        <v>D001套装14-65</v>
      </c>
      <c r="J6" s="40" t="str">
        <f>IF($G6="","",VLOOKUP($G6,设置!B:D,2,FALSE))</f>
        <v>D001USF-taozhuang14-65</v>
      </c>
    </row>
    <row r="7" spans="1:10">
      <c r="A7">
        <v>3</v>
      </c>
      <c r="B7" t="s">
        <v>566</v>
      </c>
      <c r="C7">
        <v>85</v>
      </c>
      <c r="D7">
        <v>50</v>
      </c>
      <c r="E7">
        <v>18.8</v>
      </c>
      <c r="F7">
        <f t="shared" si="2"/>
        <v>1</v>
      </c>
      <c r="G7" s="40" t="str">
        <f t="shared" si="0"/>
        <v>d01s1485</v>
      </c>
      <c r="H7" s="40">
        <f t="shared" si="1"/>
        <v>41.45</v>
      </c>
      <c r="I7" s="40" t="str">
        <f>IF($G7="","",VLOOKUP($G7,设置!B:D,3,FALSE))</f>
        <v>D001套装14-85</v>
      </c>
      <c r="J7" s="40" t="str">
        <f>IF($G7="","",VLOOKUP($G7,设置!B:D,2,FALSE))</f>
        <v>D001USF-taozhuang14-85</v>
      </c>
    </row>
    <row r="8" spans="1:10">
      <c r="A8">
        <v>4</v>
      </c>
      <c r="B8" t="s">
        <v>566</v>
      </c>
      <c r="C8">
        <v>85</v>
      </c>
      <c r="D8">
        <v>55</v>
      </c>
      <c r="E8">
        <v>20.6</v>
      </c>
      <c r="F8">
        <f t="shared" si="2"/>
        <v>1</v>
      </c>
      <c r="G8" s="40" t="str">
        <f t="shared" si="0"/>
        <v>d01s1485</v>
      </c>
      <c r="H8" s="40">
        <f t="shared" si="1"/>
        <v>45.41</v>
      </c>
      <c r="I8" s="40" t="str">
        <f>IF($G8="","",VLOOKUP($G8,设置!B:D,3,FALSE))</f>
        <v>D001套装14-85</v>
      </c>
      <c r="J8" s="40" t="str">
        <f>IF($G8="","",VLOOKUP($G8,设置!B:D,2,FALSE))</f>
        <v>D001USF-taozhuang14-85</v>
      </c>
    </row>
    <row r="9" spans="1:10">
      <c r="A9">
        <v>5</v>
      </c>
      <c r="B9" t="s">
        <v>566</v>
      </c>
      <c r="C9">
        <v>85</v>
      </c>
      <c r="D9">
        <v>55</v>
      </c>
      <c r="E9">
        <v>20.7</v>
      </c>
      <c r="F9">
        <f t="shared" si="2"/>
        <v>1</v>
      </c>
      <c r="G9" s="40" t="str">
        <f t="shared" si="0"/>
        <v>d01s1485</v>
      </c>
      <c r="H9" s="40">
        <f t="shared" si="1"/>
        <v>45.64</v>
      </c>
      <c r="I9" s="40" t="str">
        <f>IF($G9="","",VLOOKUP($G9,设置!B:D,3,FALSE))</f>
        <v>D001套装14-85</v>
      </c>
      <c r="J9" s="40" t="str">
        <f>IF($G9="","",VLOOKUP($G9,设置!B:D,2,FALSE))</f>
        <v>D001USF-taozhuang14-85</v>
      </c>
    </row>
    <row r="10" spans="1:10">
      <c r="A10">
        <v>6</v>
      </c>
      <c r="B10" t="s">
        <v>566</v>
      </c>
      <c r="C10">
        <v>75</v>
      </c>
      <c r="D10">
        <v>31</v>
      </c>
      <c r="E10">
        <v>20.05</v>
      </c>
      <c r="F10">
        <f t="shared" si="2"/>
        <v>1</v>
      </c>
      <c r="G10" s="40" t="str">
        <f t="shared" si="0"/>
        <v>d01s1475</v>
      </c>
      <c r="H10" s="40">
        <f t="shared" si="1"/>
        <v>44.2</v>
      </c>
      <c r="I10" s="40" t="str">
        <f>IF($G10="","",VLOOKUP($G10,设置!B:D,3,FALSE))</f>
        <v>D001套装14-75</v>
      </c>
      <c r="J10" s="40" t="str">
        <f>IF($G10="","",VLOOKUP($G10,设置!B:D,2,FALSE))</f>
        <v>D001USF-taozhuang14-75</v>
      </c>
    </row>
    <row r="11" spans="1:10">
      <c r="A11">
        <v>6</v>
      </c>
      <c r="B11" t="s">
        <v>566</v>
      </c>
      <c r="C11">
        <v>85</v>
      </c>
      <c r="D11">
        <v>30</v>
      </c>
      <c r="F11">
        <f t="shared" si="2"/>
        <v>1</v>
      </c>
      <c r="G11" s="40" t="str">
        <f t="shared" si="0"/>
        <v>d01s1485</v>
      </c>
      <c r="H11" s="40" t="str">
        <f t="shared" si="1"/>
        <v/>
      </c>
      <c r="I11" s="40" t="str">
        <f>IF($G11="","",VLOOKUP($G11,设置!B:D,3,FALSE))</f>
        <v>D001套装14-85</v>
      </c>
      <c r="J11" s="40" t="str">
        <f>IF($G11="","",VLOOKUP($G11,设置!B:D,2,FALSE))</f>
        <v>D001USF-taozhuang14-85</v>
      </c>
    </row>
    <row r="12" spans="1:10">
      <c r="A12">
        <v>7</v>
      </c>
      <c r="B12" t="s">
        <v>566</v>
      </c>
      <c r="C12">
        <v>75</v>
      </c>
      <c r="D12">
        <v>75</v>
      </c>
      <c r="E12">
        <v>20.9</v>
      </c>
      <c r="F12">
        <f t="shared" si="2"/>
        <v>1</v>
      </c>
      <c r="G12" s="40" t="str">
        <f t="shared" si="0"/>
        <v>d01s1475</v>
      </c>
      <c r="H12" s="40">
        <f t="shared" si="1"/>
        <v>46.08</v>
      </c>
      <c r="I12" s="40" t="str">
        <f>IF($G12="","",VLOOKUP($G12,设置!B:D,3,FALSE))</f>
        <v>D001套装14-75</v>
      </c>
      <c r="J12" s="40" t="str">
        <f>IF($G12="","",VLOOKUP($G12,设置!B:D,2,FALSE))</f>
        <v>D001USF-taozhuang14-75</v>
      </c>
    </row>
    <row r="13" spans="1:10">
      <c r="A13">
        <v>8</v>
      </c>
      <c r="B13" t="s">
        <v>566</v>
      </c>
      <c r="C13">
        <v>75</v>
      </c>
      <c r="D13">
        <v>75</v>
      </c>
      <c r="E13">
        <v>21.1</v>
      </c>
      <c r="F13">
        <f t="shared" si="2"/>
        <v>1</v>
      </c>
      <c r="G13" s="40" t="str">
        <f t="shared" si="0"/>
        <v>d01s1475</v>
      </c>
      <c r="H13" s="40">
        <f t="shared" si="1"/>
        <v>46.52</v>
      </c>
      <c r="I13" s="40" t="str">
        <f>IF($G13="","",VLOOKUP($G13,设置!B:D,3,FALSE))</f>
        <v>D001套装14-75</v>
      </c>
      <c r="J13" s="40" t="str">
        <f>IF($G13="","",VLOOKUP($G13,设置!B:D,2,FALSE))</f>
        <v>D001USF-taozhuang14-75</v>
      </c>
    </row>
    <row r="14" spans="1:10">
      <c r="A14">
        <v>9</v>
      </c>
      <c r="B14" t="s">
        <v>566</v>
      </c>
      <c r="C14">
        <v>75</v>
      </c>
      <c r="D14">
        <v>75</v>
      </c>
      <c r="E14">
        <v>21</v>
      </c>
      <c r="F14">
        <f t="shared" si="2"/>
        <v>1</v>
      </c>
      <c r="G14" s="40" t="str">
        <f t="shared" si="0"/>
        <v>d01s1475</v>
      </c>
      <c r="H14" s="40">
        <f t="shared" si="1"/>
        <v>46.3</v>
      </c>
      <c r="I14" s="40" t="str">
        <f>IF($G14="","",VLOOKUP($G14,设置!B:D,3,FALSE))</f>
        <v>D001套装14-75</v>
      </c>
      <c r="J14" s="40" t="str">
        <f>IF($G14="","",VLOOKUP($G14,设置!B:D,2,FALSE))</f>
        <v>D001USF-taozhuang14-75</v>
      </c>
    </row>
    <row r="15" spans="1:10">
      <c r="A15">
        <v>10</v>
      </c>
      <c r="B15" t="s">
        <v>566</v>
      </c>
      <c r="C15">
        <v>75</v>
      </c>
      <c r="D15">
        <v>75</v>
      </c>
      <c r="E15">
        <v>20.9</v>
      </c>
      <c r="F15">
        <f t="shared" si="2"/>
        <v>1</v>
      </c>
      <c r="G15" s="40" t="str">
        <f t="shared" si="0"/>
        <v>d01s1475</v>
      </c>
      <c r="H15" s="40">
        <f t="shared" si="1"/>
        <v>46.08</v>
      </c>
      <c r="I15" s="40" t="str">
        <f>IF($G15="","",VLOOKUP($G15,设置!B:D,3,FALSE))</f>
        <v>D001套装14-75</v>
      </c>
      <c r="J15" s="40" t="str">
        <f>IF($G15="","",VLOOKUP($G15,设置!B:D,2,FALSE))</f>
        <v>D001USF-taozhuang14-75</v>
      </c>
    </row>
    <row r="16" spans="1:10">
      <c r="A16">
        <v>11</v>
      </c>
      <c r="B16" t="s">
        <v>566</v>
      </c>
      <c r="C16">
        <v>65</v>
      </c>
      <c r="D16">
        <v>100</v>
      </c>
      <c r="E16">
        <v>21.7</v>
      </c>
      <c r="F16">
        <f t="shared" si="2"/>
        <v>1</v>
      </c>
      <c r="G16" s="40" t="str">
        <f t="shared" si="0"/>
        <v>d01s1465</v>
      </c>
      <c r="H16" s="40">
        <f t="shared" si="1"/>
        <v>47.84</v>
      </c>
      <c r="I16" s="40" t="str">
        <f>IF($G16="","",VLOOKUP($G16,设置!B:D,3,FALSE))</f>
        <v>D001套装14-65</v>
      </c>
      <c r="J16" s="40" t="str">
        <f>IF($G16="","",VLOOKUP($G16,设置!B:D,2,FALSE))</f>
        <v>D001USF-taozhuang14-65</v>
      </c>
    </row>
    <row r="17" spans="1:10">
      <c r="A17">
        <v>12</v>
      </c>
      <c r="B17" t="s">
        <v>544</v>
      </c>
      <c r="C17">
        <v>110</v>
      </c>
      <c r="D17">
        <v>200</v>
      </c>
      <c r="E17">
        <v>21.2</v>
      </c>
      <c r="F17">
        <f t="shared" si="2"/>
        <v>1</v>
      </c>
      <c r="G17" s="40" t="str">
        <f t="shared" si="0"/>
        <v>r221s1110</v>
      </c>
      <c r="H17" s="40">
        <f t="shared" si="1"/>
        <v>46.74</v>
      </c>
      <c r="I17" s="40" t="str">
        <f>IF($G17="","",VLOOKUP($G17,设置!B:D,3,FALSE))</f>
        <v>R221套装1-110</v>
      </c>
      <c r="J17" s="40" t="str">
        <f>IF($G17="","",VLOOKUP($G17,设置!B:D,2,FALSE))</f>
        <v>R221USF-set1-110</v>
      </c>
    </row>
    <row r="18" spans="1:10">
      <c r="A18">
        <v>12</v>
      </c>
      <c r="B18" t="s">
        <v>544</v>
      </c>
      <c r="C18">
        <v>150</v>
      </c>
      <c r="D18">
        <v>25</v>
      </c>
      <c r="F18">
        <f t="shared" si="2"/>
        <v>1</v>
      </c>
      <c r="G18" s="40" t="str">
        <f t="shared" si="0"/>
        <v>r221s1150</v>
      </c>
      <c r="H18" s="40" t="str">
        <f t="shared" si="1"/>
        <v/>
      </c>
      <c r="I18" s="40" t="str">
        <f>IF($G18="","",VLOOKUP($G18,设置!B:D,3,FALSE))</f>
        <v>R221套装1-150</v>
      </c>
      <c r="J18" s="40" t="str">
        <f>IF($G18="","",VLOOKUP($G18,设置!B:D,2,FALSE))</f>
        <v>R221USF-set1-150</v>
      </c>
    </row>
    <row r="19" spans="1:10">
      <c r="A19">
        <v>13</v>
      </c>
      <c r="B19" t="s">
        <v>567</v>
      </c>
      <c r="C19">
        <v>80</v>
      </c>
      <c r="D19">
        <v>60</v>
      </c>
      <c r="E19">
        <v>19.85</v>
      </c>
      <c r="F19">
        <f t="shared" si="2"/>
        <v>1</v>
      </c>
      <c r="G19" s="40" t="str">
        <f t="shared" si="0"/>
        <v>d01s1680</v>
      </c>
      <c r="H19" s="40">
        <f t="shared" si="1"/>
        <v>43.76</v>
      </c>
      <c r="I19" s="40" t="str">
        <f>IF($G19="","",VLOOKUP($G19,设置!B:D,3,FALSE))</f>
        <v>D001套装16-80(New)</v>
      </c>
      <c r="J19" s="40" t="str">
        <f>IF($G19="","",VLOOKUP($G19,设置!B:D,2,FALSE))</f>
        <v>D001usf-taozhuang16-80</v>
      </c>
    </row>
    <row r="20" spans="1:10">
      <c r="A20">
        <v>14</v>
      </c>
      <c r="B20" t="s">
        <v>567</v>
      </c>
      <c r="C20">
        <v>80</v>
      </c>
      <c r="D20">
        <v>64</v>
      </c>
      <c r="E20">
        <v>20.95</v>
      </c>
      <c r="F20">
        <f t="shared" si="2"/>
        <v>1</v>
      </c>
      <c r="G20" s="40" t="str">
        <f t="shared" si="0"/>
        <v>d01s1680</v>
      </c>
      <c r="H20" s="40">
        <f t="shared" si="1"/>
        <v>46.19</v>
      </c>
      <c r="I20" s="40" t="str">
        <f>IF($G20="","",VLOOKUP($G20,设置!B:D,3,FALSE))</f>
        <v>D001套装16-80(New)</v>
      </c>
      <c r="J20" s="40" t="str">
        <f>IF($G20="","",VLOOKUP($G20,设置!B:D,2,FALSE))</f>
        <v>D001usf-taozhuang16-80</v>
      </c>
    </row>
    <row r="21" spans="1:10">
      <c r="A21">
        <v>15</v>
      </c>
      <c r="B21" t="s">
        <v>567</v>
      </c>
      <c r="C21">
        <v>80</v>
      </c>
      <c r="D21">
        <v>60</v>
      </c>
      <c r="E21">
        <v>19.85</v>
      </c>
      <c r="F21">
        <f t="shared" si="2"/>
        <v>1</v>
      </c>
      <c r="G21" s="40" t="str">
        <f t="shared" si="0"/>
        <v>d01s1680</v>
      </c>
      <c r="H21" s="40">
        <f t="shared" si="1"/>
        <v>43.76</v>
      </c>
      <c r="I21" s="40" t="str">
        <f>IF($G21="","",VLOOKUP($G21,设置!B:D,3,FALSE))</f>
        <v>D001套装16-80(New)</v>
      </c>
      <c r="J21" s="40" t="str">
        <f>IF($G21="","",VLOOKUP($G21,设置!B:D,2,FALSE))</f>
        <v>D001usf-taozhuang16-80</v>
      </c>
    </row>
    <row r="22" spans="1:10">
      <c r="A22">
        <v>16</v>
      </c>
      <c r="B22" t="s">
        <v>567</v>
      </c>
      <c r="C22">
        <v>85</v>
      </c>
      <c r="D22">
        <v>49</v>
      </c>
      <c r="E22">
        <v>18.7</v>
      </c>
      <c r="F22">
        <f t="shared" si="2"/>
        <v>1</v>
      </c>
      <c r="G22" s="40" t="str">
        <f t="shared" si="0"/>
        <v>d01s1685</v>
      </c>
      <c r="H22" s="40">
        <f t="shared" si="1"/>
        <v>41.23</v>
      </c>
      <c r="I22" s="40" t="str">
        <f>IF($G22="","",VLOOKUP($G22,设置!B:D,3,FALSE))</f>
        <v>D001套装16-85</v>
      </c>
      <c r="J22" s="40" t="str">
        <f>IF($G22="","",VLOOKUP($G22,设置!B:D,2,FALSE))</f>
        <v>D001USF-taozhuang16-85</v>
      </c>
    </row>
    <row r="23" spans="1:10">
      <c r="A23">
        <v>17</v>
      </c>
      <c r="B23" t="s">
        <v>567</v>
      </c>
      <c r="C23">
        <v>80</v>
      </c>
      <c r="D23">
        <v>60</v>
      </c>
      <c r="E23">
        <v>19.9</v>
      </c>
      <c r="F23">
        <f t="shared" si="2"/>
        <v>1</v>
      </c>
      <c r="G23" s="40" t="str">
        <f t="shared" si="0"/>
        <v>d01s1680</v>
      </c>
      <c r="H23" s="40">
        <f t="shared" si="1"/>
        <v>43.87</v>
      </c>
      <c r="I23" s="40" t="str">
        <f>IF($G23="","",VLOOKUP($G23,设置!B:D,3,FALSE))</f>
        <v>D001套装16-80(New)</v>
      </c>
      <c r="J23" s="40" t="str">
        <f>IF($G23="","",VLOOKUP($G23,设置!B:D,2,FALSE))</f>
        <v>D001usf-taozhuang16-80</v>
      </c>
    </row>
    <row r="24" spans="1:10">
      <c r="A24">
        <v>18</v>
      </c>
      <c r="B24" t="s">
        <v>567</v>
      </c>
      <c r="C24">
        <v>85</v>
      </c>
      <c r="D24">
        <v>49</v>
      </c>
      <c r="E24">
        <v>18.7</v>
      </c>
      <c r="F24">
        <f t="shared" si="2"/>
        <v>1</v>
      </c>
      <c r="G24" s="40" t="str">
        <f t="shared" si="0"/>
        <v>d01s1685</v>
      </c>
      <c r="H24" s="40">
        <f t="shared" si="1"/>
        <v>41.23</v>
      </c>
      <c r="I24" s="40" t="str">
        <f>IF($G24="","",VLOOKUP($G24,设置!B:D,3,FALSE))</f>
        <v>D001套装16-85</v>
      </c>
      <c r="J24" s="40" t="str">
        <f>IF($G24="","",VLOOKUP($G24,设置!B:D,2,FALSE))</f>
        <v>D001USF-taozhuang16-85</v>
      </c>
    </row>
    <row r="25" spans="1:10">
      <c r="A25">
        <v>19</v>
      </c>
      <c r="B25" t="s">
        <v>567</v>
      </c>
      <c r="C25">
        <v>80</v>
      </c>
      <c r="D25">
        <v>60</v>
      </c>
      <c r="E25">
        <v>19.85</v>
      </c>
      <c r="F25">
        <f t="shared" si="2"/>
        <v>1</v>
      </c>
      <c r="G25" s="40" t="str">
        <f t="shared" si="0"/>
        <v>d01s1680</v>
      </c>
      <c r="H25" s="40">
        <f t="shared" si="1"/>
        <v>43.76</v>
      </c>
      <c r="I25" s="40" t="str">
        <f>IF($G25="","",VLOOKUP($G25,设置!B:D,3,FALSE))</f>
        <v>D001套装16-80(New)</v>
      </c>
      <c r="J25" s="40" t="str">
        <f>IF($G25="","",VLOOKUP($G25,设置!B:D,2,FALSE))</f>
        <v>D001usf-taozhuang16-80</v>
      </c>
    </row>
    <row r="26" spans="1:10">
      <c r="A26">
        <v>20</v>
      </c>
      <c r="B26" t="s">
        <v>567</v>
      </c>
      <c r="C26">
        <v>75</v>
      </c>
      <c r="D26">
        <v>77</v>
      </c>
      <c r="E26">
        <v>21.8</v>
      </c>
      <c r="F26">
        <f t="shared" si="2"/>
        <v>1</v>
      </c>
      <c r="G26" s="40" t="str">
        <f t="shared" si="0"/>
        <v>d01s1675</v>
      </c>
      <c r="H26" s="40">
        <f t="shared" si="1"/>
        <v>48.06</v>
      </c>
      <c r="I26" s="40" t="str">
        <f>IF($G26="","",VLOOKUP($G26,设置!B:D,3,FALSE))</f>
        <v>D001套装16-75</v>
      </c>
      <c r="J26" s="40" t="str">
        <f>IF($G26="","",VLOOKUP($G26,设置!B:D,2,FALSE))</f>
        <v>D001USF-taozhuang16-75</v>
      </c>
    </row>
    <row r="27" spans="1:10">
      <c r="A27">
        <v>21</v>
      </c>
      <c r="B27" t="s">
        <v>544</v>
      </c>
      <c r="C27">
        <v>140</v>
      </c>
      <c r="D27">
        <v>100</v>
      </c>
      <c r="E27">
        <v>21.8</v>
      </c>
      <c r="F27">
        <f t="shared" si="2"/>
        <v>1</v>
      </c>
      <c r="G27" s="40" t="str">
        <f t="shared" si="0"/>
        <v>r221s1140</v>
      </c>
      <c r="H27" s="40">
        <f t="shared" si="1"/>
        <v>48.06</v>
      </c>
      <c r="I27" s="40" t="str">
        <f>IF($G27="","",VLOOKUP($G27,设置!B:D,3,FALSE))</f>
        <v>R221套装1-140</v>
      </c>
      <c r="J27" s="40" t="str">
        <f>IF($G27="","",VLOOKUP($G27,设置!B:D,2,FALSE))</f>
        <v>R221USF-set1-140</v>
      </c>
    </row>
    <row r="28" spans="1:10">
      <c r="A28">
        <v>21</v>
      </c>
      <c r="B28" t="s">
        <v>544</v>
      </c>
      <c r="C28">
        <v>150</v>
      </c>
      <c r="D28">
        <v>75</v>
      </c>
      <c r="F28">
        <f t="shared" si="2"/>
        <v>1</v>
      </c>
      <c r="G28" s="40" t="str">
        <f t="shared" si="0"/>
        <v>r221s1150</v>
      </c>
      <c r="H28" s="40" t="str">
        <f t="shared" si="1"/>
        <v/>
      </c>
      <c r="I28" s="40" t="str">
        <f>IF($G28="","",VLOOKUP($G28,设置!B:D,3,FALSE))</f>
        <v>R221套装1-150</v>
      </c>
      <c r="J28" s="40" t="str">
        <f>IF($G28="","",VLOOKUP($G28,设置!B:D,2,FALSE))</f>
        <v>R221USF-set1-150</v>
      </c>
    </row>
    <row r="29" spans="1:10">
      <c r="A29">
        <v>22</v>
      </c>
      <c r="B29" t="s">
        <v>544</v>
      </c>
      <c r="C29">
        <v>120</v>
      </c>
      <c r="D29">
        <v>100</v>
      </c>
      <c r="E29">
        <v>19.9</v>
      </c>
      <c r="F29">
        <f t="shared" si="2"/>
        <v>1</v>
      </c>
      <c r="G29" s="40" t="str">
        <f t="shared" si="0"/>
        <v>r221s1120</v>
      </c>
      <c r="H29" s="40">
        <f t="shared" si="1"/>
        <v>43.87</v>
      </c>
      <c r="I29" s="40" t="str">
        <f>IF($G29="","",VLOOKUP($G29,设置!B:D,3,FALSE))</f>
        <v>R221套装1-120</v>
      </c>
      <c r="J29" s="40" t="str">
        <f>IF($G29="","",VLOOKUP($G29,设置!B:D,2,FALSE))</f>
        <v>R221USF-set1-120</v>
      </c>
    </row>
    <row r="30" spans="1:10">
      <c r="A30">
        <v>22</v>
      </c>
      <c r="B30" t="s">
        <v>544</v>
      </c>
      <c r="C30">
        <v>130</v>
      </c>
      <c r="D30">
        <v>100</v>
      </c>
      <c r="F30">
        <f t="shared" si="2"/>
        <v>1</v>
      </c>
      <c r="G30" s="40" t="str">
        <f t="shared" si="0"/>
        <v>r221s1130</v>
      </c>
      <c r="H30" s="40" t="str">
        <f t="shared" si="1"/>
        <v/>
      </c>
      <c r="I30" s="40" t="str">
        <f>IF($G30="","",VLOOKUP($G30,设置!B:D,3,FALSE))</f>
        <v>R221套装1-130</v>
      </c>
      <c r="J30" s="40" t="str">
        <f>IF($G30="","",VLOOKUP($G30,设置!B:D,2,FALSE))</f>
        <v>R221USF-set1-130</v>
      </c>
    </row>
    <row r="31" spans="1:10">
      <c r="A31">
        <v>23</v>
      </c>
      <c r="B31" t="s">
        <v>544</v>
      </c>
      <c r="C31">
        <v>130</v>
      </c>
      <c r="D31">
        <v>200</v>
      </c>
      <c r="E31">
        <v>20.9</v>
      </c>
      <c r="F31">
        <f t="shared" si="2"/>
        <v>1</v>
      </c>
      <c r="G31" s="40" t="str">
        <f t="shared" si="0"/>
        <v>r221s1130</v>
      </c>
      <c r="H31" s="40">
        <f t="shared" si="1"/>
        <v>46.08</v>
      </c>
      <c r="I31" s="40" t="str">
        <f>IF($G31="","",VLOOKUP($G31,设置!B:D,3,FALSE))</f>
        <v>R221套装1-130</v>
      </c>
      <c r="J31" s="40" t="str">
        <f>IF($G31="","",VLOOKUP($G31,设置!B:D,2,FALSE))</f>
        <v>R221USF-set1-130</v>
      </c>
    </row>
    <row r="32" spans="1:10">
      <c r="A32">
        <v>24</v>
      </c>
      <c r="B32" t="s">
        <v>543</v>
      </c>
      <c r="C32">
        <v>110</v>
      </c>
      <c r="D32">
        <v>50</v>
      </c>
      <c r="E32">
        <v>21.9</v>
      </c>
      <c r="F32">
        <f t="shared" si="2"/>
        <v>1</v>
      </c>
      <c r="G32" s="40" t="str">
        <f t="shared" si="0"/>
        <v>r221s8110</v>
      </c>
      <c r="H32" s="40">
        <f t="shared" si="1"/>
        <v>48.28</v>
      </c>
      <c r="I32" s="40" t="str">
        <f>IF($G32="","",VLOOKUP($G32,设置!B:D,3,FALSE))</f>
        <v>R221套装8-110</v>
      </c>
      <c r="J32" s="40" t="str">
        <f>IF($G32="","",VLOOKUP($G32,设置!B:D,2,FALSE))</f>
        <v>R221USF-set8-110</v>
      </c>
    </row>
    <row r="33" spans="1:10">
      <c r="A33">
        <v>24</v>
      </c>
      <c r="B33" t="s">
        <v>543</v>
      </c>
      <c r="C33">
        <v>120</v>
      </c>
      <c r="D33">
        <v>102</v>
      </c>
      <c r="F33">
        <f t="shared" si="2"/>
        <v>1</v>
      </c>
      <c r="G33" s="40" t="str">
        <f t="shared" si="0"/>
        <v>r221s8120</v>
      </c>
      <c r="H33" s="40" t="str">
        <f t="shared" si="1"/>
        <v/>
      </c>
      <c r="I33" s="40" t="str">
        <f>IF($G33="","",VLOOKUP($G33,设置!B:D,3,FALSE))</f>
        <v>R221套装8-120</v>
      </c>
      <c r="J33" s="40" t="str">
        <f>IF($G33="","",VLOOKUP($G33,设置!B:D,2,FALSE))</f>
        <v>R221USF-set8-120</v>
      </c>
    </row>
    <row r="34" spans="1:10">
      <c r="A34">
        <v>24</v>
      </c>
      <c r="B34" t="s">
        <v>543</v>
      </c>
      <c r="C34">
        <v>130</v>
      </c>
      <c r="D34">
        <v>40</v>
      </c>
      <c r="F34">
        <f t="shared" si="2"/>
        <v>1</v>
      </c>
      <c r="G34" s="40" t="str">
        <f t="shared" si="0"/>
        <v>r221s8130</v>
      </c>
      <c r="H34" s="40" t="str">
        <f t="shared" si="1"/>
        <v/>
      </c>
      <c r="I34" s="40" t="str">
        <f>IF($G34="","",VLOOKUP($G34,设置!B:D,3,FALSE))</f>
        <v>R221套装8-130</v>
      </c>
      <c r="J34" s="40" t="str">
        <f>IF($G34="","",VLOOKUP($G34,设置!B:D,2,FALSE))</f>
        <v>R221USF-set8-130</v>
      </c>
    </row>
    <row r="35" spans="1:10">
      <c r="A35">
        <v>24</v>
      </c>
      <c r="B35" t="s">
        <v>543</v>
      </c>
      <c r="C35">
        <v>150</v>
      </c>
      <c r="D35">
        <v>24</v>
      </c>
      <c r="F35">
        <f t="shared" si="2"/>
        <v>1</v>
      </c>
      <c r="G35" s="40" t="str">
        <f t="shared" si="0"/>
        <v>r221s8150</v>
      </c>
      <c r="H35" s="40" t="str">
        <f t="shared" si="1"/>
        <v/>
      </c>
      <c r="I35" s="40" t="str">
        <f>IF($G35="","",VLOOKUP($G35,设置!B:D,3,FALSE))</f>
        <v>R221套装8-150</v>
      </c>
      <c r="J35" s="40" t="str">
        <f>IF($G35="","",VLOOKUP($G35,设置!B:D,2,FALSE))</f>
        <v>R221USF-set8-150</v>
      </c>
    </row>
    <row r="36" spans="1:10">
      <c r="A36">
        <v>25</v>
      </c>
      <c r="B36" t="s">
        <v>567</v>
      </c>
      <c r="C36">
        <v>75</v>
      </c>
      <c r="D36">
        <v>77</v>
      </c>
      <c r="E36">
        <v>21.8</v>
      </c>
      <c r="F36">
        <f t="shared" si="2"/>
        <v>1</v>
      </c>
      <c r="G36" s="40" t="str">
        <f t="shared" si="0"/>
        <v>d01s1675</v>
      </c>
      <c r="H36" s="40">
        <f t="shared" si="1"/>
        <v>48.06</v>
      </c>
      <c r="I36" s="40" t="str">
        <f>IF($G36="","",VLOOKUP($G36,设置!B:D,3,FALSE))</f>
        <v>D001套装16-75</v>
      </c>
      <c r="J36" s="40" t="str">
        <f>IF($G36="","",VLOOKUP($G36,设置!B:D,2,FALSE))</f>
        <v>D001USF-taozhuang16-75</v>
      </c>
    </row>
    <row r="37" spans="1:10">
      <c r="A37">
        <v>26</v>
      </c>
      <c r="B37" t="s">
        <v>567</v>
      </c>
      <c r="C37">
        <v>75</v>
      </c>
      <c r="D37">
        <v>50</v>
      </c>
      <c r="E37">
        <v>21.5</v>
      </c>
      <c r="F37">
        <f t="shared" si="2"/>
        <v>1</v>
      </c>
      <c r="G37" s="40" t="str">
        <f t="shared" si="0"/>
        <v>d01s1675</v>
      </c>
      <c r="H37" s="40">
        <f t="shared" si="1"/>
        <v>47.4</v>
      </c>
      <c r="I37" s="40" t="str">
        <f>IF($G37="","",VLOOKUP($G37,设置!B:D,3,FALSE))</f>
        <v>D001套装16-75</v>
      </c>
      <c r="J37" s="40" t="str">
        <f>IF($G37="","",VLOOKUP($G37,设置!B:D,2,FALSE))</f>
        <v>D001USF-taozhuang16-75</v>
      </c>
    </row>
    <row r="38" spans="1:10">
      <c r="A38">
        <v>26</v>
      </c>
      <c r="B38" t="s">
        <v>567</v>
      </c>
      <c r="C38">
        <v>70</v>
      </c>
      <c r="D38">
        <v>30</v>
      </c>
      <c r="F38">
        <f t="shared" si="2"/>
        <v>1</v>
      </c>
      <c r="G38" s="40" t="str">
        <f t="shared" si="0"/>
        <v>d01s1670</v>
      </c>
      <c r="H38" s="40" t="str">
        <f t="shared" si="1"/>
        <v/>
      </c>
      <c r="I38" s="40" t="str">
        <f>IF($G38="","",VLOOKUP($G38,设置!B:D,3,FALSE))</f>
        <v>D001套装16-70</v>
      </c>
      <c r="J38" s="40" t="str">
        <f>IF($G38="","",VLOOKUP($G38,设置!B:D,2,FALSE))</f>
        <v>D001USF-taozhuang16-70</v>
      </c>
    </row>
    <row r="39" spans="1:10">
      <c r="A39">
        <v>27</v>
      </c>
      <c r="B39" t="s">
        <v>567</v>
      </c>
      <c r="C39">
        <v>70</v>
      </c>
      <c r="D39">
        <v>85</v>
      </c>
      <c r="E39">
        <v>21.1</v>
      </c>
      <c r="F39">
        <f t="shared" si="2"/>
        <v>1</v>
      </c>
      <c r="G39" s="40" t="str">
        <f t="shared" si="0"/>
        <v>d01s1670</v>
      </c>
      <c r="H39" s="40">
        <f t="shared" si="1"/>
        <v>46.52</v>
      </c>
      <c r="I39" s="40" t="str">
        <f>IF($G39="","",VLOOKUP($G39,设置!B:D,3,FALSE))</f>
        <v>D001套装16-70</v>
      </c>
      <c r="J39" s="40" t="str">
        <f>IF($G39="","",VLOOKUP($G39,设置!B:D,2,FALSE))</f>
        <v>D001USF-taozhuang16-70</v>
      </c>
    </row>
    <row r="40" spans="1:10">
      <c r="A40">
        <v>28</v>
      </c>
      <c r="B40" t="s">
        <v>567</v>
      </c>
      <c r="C40">
        <v>70</v>
      </c>
      <c r="D40">
        <v>85</v>
      </c>
      <c r="E40">
        <v>20.9</v>
      </c>
      <c r="F40">
        <f t="shared" si="2"/>
        <v>1</v>
      </c>
      <c r="G40" s="40" t="str">
        <f t="shared" si="0"/>
        <v>d01s1670</v>
      </c>
      <c r="H40" s="40">
        <f t="shared" si="1"/>
        <v>46.08</v>
      </c>
      <c r="I40" s="40" t="str">
        <f>IF($G40="","",VLOOKUP($G40,设置!B:D,3,FALSE))</f>
        <v>D001套装16-70</v>
      </c>
      <c r="J40" s="40" t="str">
        <f>IF($G40="","",VLOOKUP($G40,设置!B:D,2,FALSE))</f>
        <v>D001USF-taozhuang16-70</v>
      </c>
    </row>
    <row r="41" spans="1:10">
      <c r="A41">
        <v>29</v>
      </c>
      <c r="B41" t="s">
        <v>566</v>
      </c>
      <c r="C41">
        <v>70</v>
      </c>
      <c r="D41">
        <v>84</v>
      </c>
      <c r="E41">
        <v>21.8</v>
      </c>
      <c r="F41">
        <v>2</v>
      </c>
      <c r="G41" s="40" t="str">
        <f t="shared" si="0"/>
        <v>d01s1470</v>
      </c>
      <c r="H41" s="40">
        <f t="shared" si="1"/>
        <v>48.06</v>
      </c>
      <c r="I41" s="40" t="str">
        <f>IF($G41="","",VLOOKUP($G41,设置!B:D,3,FALSE))</f>
        <v>D001套装14-70</v>
      </c>
      <c r="J41" s="40" t="str">
        <f>IF($G41="","",VLOOKUP($G41,设置!B:D,2,FALSE))</f>
        <v>D001USF-taozhuang14-70</v>
      </c>
    </row>
    <row r="42" spans="1:10">
      <c r="A42">
        <v>30</v>
      </c>
      <c r="B42" t="s">
        <v>566</v>
      </c>
      <c r="C42">
        <v>70</v>
      </c>
      <c r="D42">
        <v>83</v>
      </c>
      <c r="E42">
        <v>21.6</v>
      </c>
      <c r="F42">
        <v>2</v>
      </c>
      <c r="G42" s="40" t="str">
        <f t="shared" si="0"/>
        <v>d01s1470</v>
      </c>
      <c r="H42" s="40">
        <f t="shared" si="1"/>
        <v>47.62</v>
      </c>
      <c r="I42" s="40" t="str">
        <f>IF($G42="","",VLOOKUP($G42,设置!B:D,3,FALSE))</f>
        <v>D001套装14-70</v>
      </c>
      <c r="J42" s="40" t="str">
        <f>IF($G42="","",VLOOKUP($G42,设置!B:D,2,FALSE))</f>
        <v>D001USF-taozhuang14-70</v>
      </c>
    </row>
    <row r="43" spans="1:10">
      <c r="A43">
        <v>31</v>
      </c>
      <c r="B43" t="s">
        <v>566</v>
      </c>
      <c r="C43">
        <v>70</v>
      </c>
      <c r="D43">
        <v>83</v>
      </c>
      <c r="E43">
        <v>21.8</v>
      </c>
      <c r="F43">
        <v>2</v>
      </c>
      <c r="G43" s="40" t="str">
        <f t="shared" si="0"/>
        <v>d01s1470</v>
      </c>
      <c r="H43" s="40">
        <f t="shared" si="1"/>
        <v>48.06</v>
      </c>
      <c r="I43" s="40" t="str">
        <f>IF($G43="","",VLOOKUP($G43,设置!B:D,3,FALSE))</f>
        <v>D001套装14-70</v>
      </c>
      <c r="J43" s="40" t="str">
        <f>IF($G43="","",VLOOKUP($G43,设置!B:D,2,FALSE))</f>
        <v>D001USF-taozhuang14-70</v>
      </c>
    </row>
    <row r="44" ht="14.25" spans="1:10">
      <c r="A44" s="45">
        <v>32</v>
      </c>
      <c r="B44" t="s">
        <v>566</v>
      </c>
      <c r="C44">
        <v>70</v>
      </c>
      <c r="D44">
        <v>82</v>
      </c>
      <c r="E44">
        <v>21.8</v>
      </c>
      <c r="F44">
        <v>2</v>
      </c>
      <c r="G44" s="40" t="str">
        <f t="shared" si="0"/>
        <v>d01s1470</v>
      </c>
      <c r="H44" s="40">
        <f t="shared" si="1"/>
        <v>48.06</v>
      </c>
      <c r="I44" s="40" t="str">
        <f>IF($G44="","",VLOOKUP($G44,设置!B:D,3,FALSE))</f>
        <v>D001套装14-70</v>
      </c>
      <c r="J44" s="40" t="str">
        <f>IF($G44="","",VLOOKUP($G44,设置!B:D,2,FALSE))</f>
        <v>D001USF-taozhuang14-70</v>
      </c>
    </row>
    <row r="45" spans="1:10">
      <c r="A45">
        <v>33</v>
      </c>
      <c r="B45" t="s">
        <v>566</v>
      </c>
      <c r="C45">
        <v>80</v>
      </c>
      <c r="D45">
        <v>42</v>
      </c>
      <c r="E45">
        <v>14.5</v>
      </c>
      <c r="F45">
        <v>3</v>
      </c>
      <c r="G45" s="40" t="str">
        <f t="shared" si="0"/>
        <v>d01s1480</v>
      </c>
      <c r="H45" s="40">
        <f t="shared" si="1"/>
        <v>31.97</v>
      </c>
      <c r="I45" s="40" t="str">
        <f>IF($G45="","",VLOOKUP($G45,设置!B:D,3,FALSE))</f>
        <v>D001套装14-80</v>
      </c>
      <c r="J45" s="40" t="str">
        <f>IF($G45="","",VLOOKUP($G45,设置!B:D,2,FALSE))</f>
        <v>D001USF-taozhuang14-80</v>
      </c>
    </row>
    <row r="46" spans="1:10">
      <c r="A46">
        <v>34</v>
      </c>
      <c r="B46" t="s">
        <v>567</v>
      </c>
      <c r="C46">
        <v>65</v>
      </c>
      <c r="D46">
        <v>68</v>
      </c>
      <c r="E46">
        <v>16.3</v>
      </c>
      <c r="F46">
        <v>3</v>
      </c>
      <c r="G46" s="40" t="str">
        <f t="shared" si="0"/>
        <v>d01s1665</v>
      </c>
      <c r="H46" s="40">
        <f t="shared" si="1"/>
        <v>35.93</v>
      </c>
      <c r="I46" s="40" t="str">
        <f>IF($G46="","",VLOOKUP($G46,设置!B:D,3,FALSE))</f>
        <v>D001套装16-65</v>
      </c>
      <c r="J46" s="40" t="str">
        <f>IF($G46="","",VLOOKUP($G46,设置!B:D,2,FALSE))</f>
        <v>D001USF-taozhuang16-65</v>
      </c>
    </row>
    <row r="47" spans="1:10">
      <c r="A47">
        <v>35</v>
      </c>
      <c r="B47" t="s">
        <v>567</v>
      </c>
      <c r="C47">
        <v>65</v>
      </c>
      <c r="D47">
        <v>68</v>
      </c>
      <c r="E47">
        <v>16.3</v>
      </c>
      <c r="F47">
        <v>3</v>
      </c>
      <c r="G47" s="40" t="str">
        <f t="shared" si="0"/>
        <v>d01s1665</v>
      </c>
      <c r="H47" s="40">
        <f t="shared" si="1"/>
        <v>35.93</v>
      </c>
      <c r="I47" s="40" t="str">
        <f>IF($G47="","",VLOOKUP($G47,设置!B:D,3,FALSE))</f>
        <v>D001套装16-65</v>
      </c>
      <c r="J47" s="40" t="str">
        <f>IF($G47="","",VLOOKUP($G47,设置!B:D,2,FALSE))</f>
        <v>D001USF-taozhuang16-65</v>
      </c>
    </row>
    <row r="48" spans="1:10">
      <c r="A48">
        <v>36</v>
      </c>
      <c r="B48" t="s">
        <v>567</v>
      </c>
      <c r="C48">
        <v>65</v>
      </c>
      <c r="D48">
        <v>68</v>
      </c>
      <c r="E48">
        <v>16.3</v>
      </c>
      <c r="F48">
        <v>3</v>
      </c>
      <c r="G48" s="40" t="str">
        <f t="shared" si="0"/>
        <v>d01s1665</v>
      </c>
      <c r="H48" s="40">
        <f t="shared" si="1"/>
        <v>35.93</v>
      </c>
      <c r="I48" s="40" t="str">
        <f>IF($G48="","",VLOOKUP($G48,设置!B:D,3,FALSE))</f>
        <v>D001套装16-65</v>
      </c>
      <c r="J48" s="40" t="str">
        <f>IF($G48="","",VLOOKUP($G48,设置!B:D,2,FALSE))</f>
        <v>D001USF-taozhuang16-65</v>
      </c>
    </row>
    <row r="49" spans="1:10">
      <c r="A49">
        <v>37</v>
      </c>
      <c r="B49" t="s">
        <v>566</v>
      </c>
      <c r="C49">
        <v>80</v>
      </c>
      <c r="D49">
        <v>60</v>
      </c>
      <c r="E49">
        <v>20.6</v>
      </c>
      <c r="F49">
        <f t="shared" ref="F49:F57" si="3">IF(A49="","",1)</f>
        <v>1</v>
      </c>
      <c r="G49" s="40" t="str">
        <f t="shared" si="0"/>
        <v>d01s1480</v>
      </c>
      <c r="H49" s="40">
        <f t="shared" si="1"/>
        <v>45.41</v>
      </c>
      <c r="I49" s="40" t="str">
        <f>IF($G49="","",VLOOKUP($G49,设置!B:D,3,FALSE))</f>
        <v>D001套装14-80</v>
      </c>
      <c r="J49" s="40" t="str">
        <f>IF($G49="","",VLOOKUP($G49,设置!B:D,2,FALSE))</f>
        <v>D001USF-taozhuang14-80</v>
      </c>
    </row>
    <row r="50" spans="1:10">
      <c r="A50">
        <v>38</v>
      </c>
      <c r="B50" t="s">
        <v>566</v>
      </c>
      <c r="C50">
        <v>80</v>
      </c>
      <c r="D50">
        <v>60</v>
      </c>
      <c r="E50">
        <v>20.7</v>
      </c>
      <c r="F50">
        <f t="shared" si="3"/>
        <v>1</v>
      </c>
      <c r="G50" s="40" t="str">
        <f t="shared" si="0"/>
        <v>d01s1480</v>
      </c>
      <c r="H50" s="40">
        <f t="shared" si="1"/>
        <v>45.64</v>
      </c>
      <c r="I50" s="40" t="str">
        <f>IF($G50="","",VLOOKUP($G50,设置!B:D,3,FALSE))</f>
        <v>D001套装14-80</v>
      </c>
      <c r="J50" s="40" t="str">
        <f>IF($G50="","",VLOOKUP($G50,设置!B:D,2,FALSE))</f>
        <v>D001USF-taozhuang14-80</v>
      </c>
    </row>
    <row r="51" spans="1:10">
      <c r="A51">
        <v>39</v>
      </c>
      <c r="B51" t="s">
        <v>550</v>
      </c>
      <c r="C51">
        <v>120</v>
      </c>
      <c r="D51">
        <v>151</v>
      </c>
      <c r="E51">
        <v>17.9</v>
      </c>
      <c r="F51">
        <f t="shared" si="3"/>
        <v>1</v>
      </c>
      <c r="G51" s="40" t="str">
        <f t="shared" si="0"/>
        <v>r221fen120</v>
      </c>
      <c r="H51" s="40">
        <f t="shared" si="1"/>
        <v>39.46</v>
      </c>
      <c r="I51" s="40" t="str">
        <f>IF($G51="","",VLOOKUP($G51,设置!B:D,3,FALSE))</f>
        <v>R221(单)粉色-120</v>
      </c>
      <c r="J51" s="40" t="str">
        <f>IF($G51="","",VLOOKUP($G51,设置!B:D,2,FALSE))</f>
        <v>R221DUSF-Pink-120</v>
      </c>
    </row>
    <row r="52" spans="1:10">
      <c r="A52">
        <v>39</v>
      </c>
      <c r="B52" t="s">
        <v>568</v>
      </c>
      <c r="C52">
        <v>110</v>
      </c>
      <c r="D52">
        <v>71</v>
      </c>
      <c r="F52">
        <f t="shared" si="3"/>
        <v>1</v>
      </c>
      <c r="G52" s="40" t="str">
        <f t="shared" si="0"/>
        <v>r221mei110</v>
      </c>
      <c r="H52" s="40" t="str">
        <f t="shared" si="1"/>
        <v/>
      </c>
      <c r="I52" s="40" t="str">
        <f>IF($G52="","",VLOOKUP($G52,设置!B:D,3,FALSE))</f>
        <v>R221(单)玫红-110</v>
      </c>
      <c r="J52" s="40" t="str">
        <f>IF($G52="","",VLOOKUP($G52,设置!B:D,2,FALSE))</f>
        <v>R221DUSF-Rose-110</v>
      </c>
    </row>
    <row r="53" spans="1:10">
      <c r="A53">
        <v>39</v>
      </c>
      <c r="B53" t="s">
        <v>568</v>
      </c>
      <c r="C53">
        <v>120</v>
      </c>
      <c r="D53">
        <v>71</v>
      </c>
      <c r="F53">
        <f t="shared" si="3"/>
        <v>1</v>
      </c>
      <c r="G53" s="40" t="str">
        <f t="shared" si="0"/>
        <v>r221mei120</v>
      </c>
      <c r="H53" s="40" t="str">
        <f t="shared" si="1"/>
        <v/>
      </c>
      <c r="I53" s="40" t="str">
        <f>IF($G53="","",VLOOKUP($G53,设置!B:D,3,FALSE))</f>
        <v>R221(单)玫红-120</v>
      </c>
      <c r="J53" s="40" t="str">
        <f>IF($G53="","",VLOOKUP($G53,设置!B:D,2,FALSE))</f>
        <v>R221DUSF-Rose-120</v>
      </c>
    </row>
    <row r="54" spans="1:10">
      <c r="A54">
        <v>39</v>
      </c>
      <c r="B54" t="s">
        <v>568</v>
      </c>
      <c r="C54">
        <v>130</v>
      </c>
      <c r="D54">
        <v>69</v>
      </c>
      <c r="F54">
        <f t="shared" si="3"/>
        <v>1</v>
      </c>
      <c r="G54" s="40" t="str">
        <f t="shared" si="0"/>
        <v>r221mei130</v>
      </c>
      <c r="H54" s="40" t="str">
        <f t="shared" si="1"/>
        <v/>
      </c>
      <c r="I54" s="40" t="str">
        <f>IF($G54="","",VLOOKUP($G54,设置!B:D,3,FALSE))</f>
        <v>R221(单)玫红-130</v>
      </c>
      <c r="J54" s="40" t="str">
        <f>IF($G54="","",VLOOKUP($G54,设置!B:D,2,FALSE))</f>
        <v>R221DUSF-Rose-130</v>
      </c>
    </row>
    <row r="55" spans="1:10">
      <c r="A55">
        <v>39</v>
      </c>
      <c r="B55" t="s">
        <v>549</v>
      </c>
      <c r="C55">
        <v>120</v>
      </c>
      <c r="D55">
        <v>7</v>
      </c>
      <c r="F55">
        <f t="shared" si="3"/>
        <v>1</v>
      </c>
      <c r="G55" s="40" t="str">
        <f t="shared" si="0"/>
        <v>r221hei120</v>
      </c>
      <c r="H55" s="40" t="str">
        <f t="shared" si="1"/>
        <v/>
      </c>
      <c r="I55" s="40" t="str">
        <f>IF($G55="","",VLOOKUP($G55,设置!B:D,3,FALSE))</f>
        <v>R221(单)黑色-120</v>
      </c>
      <c r="J55" s="40" t="str">
        <f>IF($G55="","",VLOOKUP($G55,设置!B:D,2,FALSE))</f>
        <v>R221DUSF-Black-120</v>
      </c>
    </row>
    <row r="56" spans="1:10">
      <c r="A56">
        <v>40</v>
      </c>
      <c r="B56" t="s">
        <v>549</v>
      </c>
      <c r="C56">
        <v>140</v>
      </c>
      <c r="D56">
        <v>87</v>
      </c>
      <c r="E56">
        <v>21.75</v>
      </c>
      <c r="F56">
        <f t="shared" si="3"/>
        <v>1</v>
      </c>
      <c r="G56" s="40" t="str">
        <f t="shared" si="0"/>
        <v>r221hei140</v>
      </c>
      <c r="H56" s="40">
        <f t="shared" si="1"/>
        <v>47.95</v>
      </c>
      <c r="I56" s="40" t="str">
        <f>IF($G56="","",VLOOKUP($G56,设置!B:D,3,FALSE))</f>
        <v>R221(单)黑色-140</v>
      </c>
      <c r="J56" s="40" t="str">
        <f>IF($G56="","",VLOOKUP($G56,设置!B:D,2,FALSE))</f>
        <v>R221DUSF-Black-140</v>
      </c>
    </row>
    <row r="57" spans="1:10">
      <c r="A57">
        <v>40</v>
      </c>
      <c r="B57" t="s">
        <v>549</v>
      </c>
      <c r="C57">
        <v>120</v>
      </c>
      <c r="D57">
        <v>347</v>
      </c>
      <c r="F57">
        <f t="shared" si="3"/>
        <v>1</v>
      </c>
      <c r="G57" s="40" t="str">
        <f t="shared" si="0"/>
        <v>r221hei120</v>
      </c>
      <c r="H57" s="40" t="str">
        <f t="shared" si="1"/>
        <v/>
      </c>
      <c r="I57" s="40" t="str">
        <f>IF($G57="","",VLOOKUP($G57,设置!B:D,3,FALSE))</f>
        <v>R221(单)黑色-120</v>
      </c>
      <c r="J57" s="40" t="str">
        <f>IF($G57="","",VLOOKUP($G57,设置!B:D,2,FALSE))</f>
        <v>R221DUSF-Black-120</v>
      </c>
    </row>
    <row r="58" spans="1:10">
      <c r="A58">
        <v>41</v>
      </c>
      <c r="B58" t="s">
        <v>566</v>
      </c>
      <c r="C58">
        <v>80</v>
      </c>
      <c r="D58">
        <v>60</v>
      </c>
      <c r="E58">
        <v>21.1</v>
      </c>
      <c r="F58">
        <v>2</v>
      </c>
      <c r="G58" s="40" t="str">
        <f t="shared" si="0"/>
        <v>d01s1480</v>
      </c>
      <c r="H58" s="40">
        <f t="shared" si="1"/>
        <v>46.52</v>
      </c>
      <c r="I58" s="40" t="str">
        <f>IF($G58="","",VLOOKUP($G58,设置!B:D,3,FALSE))</f>
        <v>D001套装14-80</v>
      </c>
      <c r="J58" s="40" t="str">
        <f>IF($G58="","",VLOOKUP($G58,设置!B:D,2,FALSE))</f>
        <v>D001USF-taozhuang14-80</v>
      </c>
    </row>
    <row r="59" spans="1:10">
      <c r="A59">
        <v>41</v>
      </c>
      <c r="B59" t="s">
        <v>566</v>
      </c>
      <c r="C59">
        <v>70</v>
      </c>
      <c r="D59">
        <v>2</v>
      </c>
      <c r="F59">
        <f t="shared" ref="F59:F122" si="4">IF(A59="","",1)</f>
        <v>1</v>
      </c>
      <c r="G59" s="40" t="str">
        <f t="shared" si="0"/>
        <v>d01s1470</v>
      </c>
      <c r="H59" s="40" t="str">
        <f t="shared" si="1"/>
        <v/>
      </c>
      <c r="I59" s="40" t="str">
        <f>IF($G59="","",VLOOKUP($G59,设置!B:D,3,FALSE))</f>
        <v>D001套装14-70</v>
      </c>
      <c r="J59" s="40" t="str">
        <f>IF($G59="","",VLOOKUP($G59,设置!B:D,2,FALSE))</f>
        <v>D001USF-taozhuang14-70</v>
      </c>
    </row>
    <row r="60" spans="1:10">
      <c r="A60">
        <v>42</v>
      </c>
      <c r="B60" t="s">
        <v>569</v>
      </c>
      <c r="C60">
        <v>80</v>
      </c>
      <c r="D60">
        <v>60</v>
      </c>
      <c r="E60">
        <v>21.9</v>
      </c>
      <c r="F60">
        <f t="shared" si="4"/>
        <v>1</v>
      </c>
      <c r="G60" s="40" t="str">
        <f t="shared" si="0"/>
        <v>d01s880</v>
      </c>
      <c r="H60" s="40">
        <f t="shared" si="1"/>
        <v>48.28</v>
      </c>
      <c r="I60" s="40" t="str">
        <f>IF($G60="","",VLOOKUP($G60,设置!B:D,3,FALSE))</f>
        <v>D001-套装8(new)-80</v>
      </c>
      <c r="J60" s="40" t="str">
        <f>IF($G60="","",VLOOKUP($G60,设置!B:D,2,FALSE))</f>
        <v>D001BUSF-taozhuang8-80</v>
      </c>
    </row>
    <row r="61" spans="1:10">
      <c r="A61">
        <v>42</v>
      </c>
      <c r="B61" t="s">
        <v>569</v>
      </c>
      <c r="C61">
        <v>75</v>
      </c>
      <c r="D61">
        <v>5</v>
      </c>
      <c r="F61">
        <f t="shared" si="4"/>
        <v>1</v>
      </c>
      <c r="G61" s="40" t="str">
        <f t="shared" si="0"/>
        <v>d01s875</v>
      </c>
      <c r="H61" s="40" t="str">
        <f t="shared" si="1"/>
        <v/>
      </c>
      <c r="I61" s="40" t="str">
        <f>IF($G61="","",VLOOKUP($G61,设置!B:D,3,FALSE))</f>
        <v>D001-套装8(new)-75</v>
      </c>
      <c r="J61" s="40" t="str">
        <f>IF($G61="","",VLOOKUP($G61,设置!B:D,2,FALSE))</f>
        <v>D001BUSF-taozhuang8-75</v>
      </c>
    </row>
    <row r="62" spans="1:10">
      <c r="A62">
        <v>43</v>
      </c>
      <c r="B62" t="s">
        <v>569</v>
      </c>
      <c r="C62">
        <v>75</v>
      </c>
      <c r="D62">
        <v>74</v>
      </c>
      <c r="E62">
        <v>21.9</v>
      </c>
      <c r="F62">
        <f t="shared" si="4"/>
        <v>1</v>
      </c>
      <c r="G62" s="40" t="str">
        <f t="shared" si="0"/>
        <v>d01s875</v>
      </c>
      <c r="H62" s="40">
        <f t="shared" si="1"/>
        <v>48.28</v>
      </c>
      <c r="I62" s="40" t="str">
        <f>IF($G62="","",VLOOKUP($G62,设置!B:D,3,FALSE))</f>
        <v>D001-套装8(new)-75</v>
      </c>
      <c r="J62" s="40" t="str">
        <f>IF($G62="","",VLOOKUP($G62,设置!B:D,2,FALSE))</f>
        <v>D001BUSF-taozhuang8-75</v>
      </c>
    </row>
    <row r="63" spans="1:10">
      <c r="A63">
        <v>44</v>
      </c>
      <c r="B63" t="s">
        <v>569</v>
      </c>
      <c r="C63">
        <v>70</v>
      </c>
      <c r="D63">
        <v>80</v>
      </c>
      <c r="E63">
        <v>20.85</v>
      </c>
      <c r="F63">
        <f t="shared" si="4"/>
        <v>1</v>
      </c>
      <c r="G63" s="40" t="str">
        <f t="shared" si="0"/>
        <v>d01s870</v>
      </c>
      <c r="H63" s="40">
        <f t="shared" si="1"/>
        <v>45.97</v>
      </c>
      <c r="I63" s="40" t="str">
        <f>IF($G63="","",VLOOKUP($G63,设置!B:D,3,FALSE))</f>
        <v>D001-套装8(new)-70</v>
      </c>
      <c r="J63" s="40" t="str">
        <f>IF($G63="","",VLOOKUP($G63,设置!B:D,2,FALSE))</f>
        <v>D001BUSF-taozhuang8-70</v>
      </c>
    </row>
    <row r="64" spans="1:10">
      <c r="A64">
        <v>44</v>
      </c>
      <c r="B64" t="s">
        <v>569</v>
      </c>
      <c r="C64">
        <v>75</v>
      </c>
      <c r="D64">
        <v>3</v>
      </c>
      <c r="F64">
        <f t="shared" si="4"/>
        <v>1</v>
      </c>
      <c r="G64" s="40" t="str">
        <f t="shared" si="0"/>
        <v>d01s875</v>
      </c>
      <c r="H64" s="40" t="str">
        <f t="shared" si="1"/>
        <v/>
      </c>
      <c r="I64" s="40" t="str">
        <f>IF($G64="","",VLOOKUP($G64,设置!B:D,3,FALSE))</f>
        <v>D001-套装8(new)-75</v>
      </c>
      <c r="J64" s="40" t="str">
        <f>IF($G64="","",VLOOKUP($G64,设置!B:D,2,FALSE))</f>
        <v>D001BUSF-taozhuang8-75</v>
      </c>
    </row>
    <row r="65" spans="1:10">
      <c r="A65">
        <v>45</v>
      </c>
      <c r="B65" t="s">
        <v>569</v>
      </c>
      <c r="C65">
        <v>65</v>
      </c>
      <c r="D65">
        <v>90</v>
      </c>
      <c r="E65">
        <v>21.4</v>
      </c>
      <c r="F65">
        <f t="shared" si="4"/>
        <v>1</v>
      </c>
      <c r="G65" s="40" t="str">
        <f t="shared" si="0"/>
        <v>d01s865</v>
      </c>
      <c r="H65" s="40">
        <f t="shared" si="1"/>
        <v>47.18</v>
      </c>
      <c r="I65" s="40" t="str">
        <f>IF($G65="","",VLOOKUP($G65,设置!B:D,3,FALSE))</f>
        <v>D001-套装8(new)-65</v>
      </c>
      <c r="J65" s="40" t="str">
        <f>IF($G65="","",VLOOKUP($G65,设置!B:D,2,FALSE))</f>
        <v>D001BUSF-taozhuang8-65</v>
      </c>
    </row>
    <row r="66" spans="1:10">
      <c r="A66">
        <v>46</v>
      </c>
      <c r="B66" t="s">
        <v>570</v>
      </c>
      <c r="C66">
        <v>130</v>
      </c>
      <c r="D66">
        <v>98</v>
      </c>
      <c r="E66">
        <v>21.55</v>
      </c>
      <c r="F66">
        <f t="shared" si="4"/>
        <v>1</v>
      </c>
      <c r="G66" s="40" t="str">
        <f t="shared" ref="G66:G129" si="5">IF(AND(B66&lt;&gt;"",C66&lt;&gt;""),B66&amp;C66,"")</f>
        <v>r221lan130</v>
      </c>
      <c r="H66" s="40">
        <f t="shared" ref="H66:H129" si="6">IF(E66="","",ROUND(E66*2.2046,2))</f>
        <v>47.51</v>
      </c>
      <c r="I66" s="40" t="str">
        <f>IF($G66="","",VLOOKUP($G66,设置!B:D,3,FALSE))</f>
        <v>R221(单)蓝色-130</v>
      </c>
      <c r="J66" s="40" t="str">
        <f>IF($G66="","",VLOOKUP($G66,设置!B:D,2,FALSE))</f>
        <v>R221DUSF-Blue-130</v>
      </c>
    </row>
    <row r="67" spans="1:10">
      <c r="A67">
        <v>46</v>
      </c>
      <c r="B67" t="s">
        <v>570</v>
      </c>
      <c r="C67">
        <v>120</v>
      </c>
      <c r="D67">
        <v>98</v>
      </c>
      <c r="F67">
        <f t="shared" si="4"/>
        <v>1</v>
      </c>
      <c r="G67" s="40" t="str">
        <f t="shared" si="5"/>
        <v>r221lan120</v>
      </c>
      <c r="H67" s="40" t="str">
        <f t="shared" si="6"/>
        <v/>
      </c>
      <c r="I67" s="40" t="str">
        <f>IF($G67="","",VLOOKUP($G67,设置!B:D,3,FALSE))</f>
        <v>R221(单)蓝色-120</v>
      </c>
      <c r="J67" s="40" t="str">
        <f>IF($G67="","",VLOOKUP($G67,设置!B:D,2,FALSE))</f>
        <v>R221DUSF-Blue-120</v>
      </c>
    </row>
    <row r="68" spans="1:10">
      <c r="A68">
        <v>46</v>
      </c>
      <c r="B68" t="s">
        <v>550</v>
      </c>
      <c r="C68">
        <v>110</v>
      </c>
      <c r="D68">
        <v>58</v>
      </c>
      <c r="F68">
        <f t="shared" si="4"/>
        <v>1</v>
      </c>
      <c r="G68" s="40" t="str">
        <f t="shared" si="5"/>
        <v>r221fen110</v>
      </c>
      <c r="H68" s="40" t="str">
        <f t="shared" si="6"/>
        <v/>
      </c>
      <c r="I68" s="40" t="str">
        <f>IF($G68="","",VLOOKUP($G68,设置!B:D,3,FALSE))</f>
        <v>R221(单)粉色-110</v>
      </c>
      <c r="J68" s="40" t="str">
        <f>IF($G68="","",VLOOKUP($G68,设置!B:D,2,FALSE))</f>
        <v>R221DUSF-Pink-110</v>
      </c>
    </row>
    <row r="69" spans="1:10">
      <c r="A69">
        <v>46</v>
      </c>
      <c r="B69" t="s">
        <v>550</v>
      </c>
      <c r="C69">
        <v>130</v>
      </c>
      <c r="D69">
        <v>131</v>
      </c>
      <c r="F69">
        <f t="shared" si="4"/>
        <v>1</v>
      </c>
      <c r="G69" s="40" t="str">
        <f t="shared" si="5"/>
        <v>r221fen130</v>
      </c>
      <c r="H69" s="40" t="str">
        <f t="shared" si="6"/>
        <v/>
      </c>
      <c r="I69" s="40" t="str">
        <f>IF($G69="","",VLOOKUP($G69,设置!B:D,3,FALSE))</f>
        <v>R221(单)粉色-130</v>
      </c>
      <c r="J69" s="40" t="str">
        <f>IF($G69="","",VLOOKUP($G69,设置!B:D,2,FALSE))</f>
        <v>R221DUSF-Pink-130</v>
      </c>
    </row>
    <row r="70" spans="1:10">
      <c r="A70">
        <v>46</v>
      </c>
      <c r="B70" t="s">
        <v>550</v>
      </c>
      <c r="C70">
        <v>140</v>
      </c>
      <c r="D70">
        <v>39</v>
      </c>
      <c r="F70">
        <f t="shared" si="4"/>
        <v>1</v>
      </c>
      <c r="G70" s="40" t="str">
        <f t="shared" si="5"/>
        <v>r221fen140</v>
      </c>
      <c r="H70" s="40" t="str">
        <f t="shared" si="6"/>
        <v/>
      </c>
      <c r="I70" s="40" t="str">
        <f>IF($G70="","",VLOOKUP($G70,设置!B:D,3,FALSE))</f>
        <v>R221(单)粉色-140</v>
      </c>
      <c r="J70" s="40" t="str">
        <f>IF($G70="","",VLOOKUP($G70,设置!B:D,2,FALSE))</f>
        <v>R221DUSF-Pink-140</v>
      </c>
    </row>
    <row r="71" spans="1:10">
      <c r="A71">
        <v>47</v>
      </c>
      <c r="B71" t="s">
        <v>569</v>
      </c>
      <c r="C71">
        <v>70</v>
      </c>
      <c r="D71">
        <v>80</v>
      </c>
      <c r="E71">
        <v>20.8</v>
      </c>
      <c r="F71">
        <f t="shared" si="4"/>
        <v>1</v>
      </c>
      <c r="G71" s="40" t="str">
        <f t="shared" si="5"/>
        <v>d01s870</v>
      </c>
      <c r="H71" s="40">
        <f t="shared" si="6"/>
        <v>45.86</v>
      </c>
      <c r="I71" s="40" t="str">
        <f>IF($G71="","",VLOOKUP($G71,设置!B:D,3,FALSE))</f>
        <v>D001-套装8(new)-70</v>
      </c>
      <c r="J71" s="40" t="str">
        <f>IF($G71="","",VLOOKUP($G71,设置!B:D,2,FALSE))</f>
        <v>D001BUSF-taozhuang8-70</v>
      </c>
    </row>
    <row r="72" spans="1:10">
      <c r="A72">
        <v>48</v>
      </c>
      <c r="B72" t="s">
        <v>569</v>
      </c>
      <c r="C72">
        <v>70</v>
      </c>
      <c r="D72">
        <v>80</v>
      </c>
      <c r="E72">
        <v>20.85</v>
      </c>
      <c r="F72">
        <f t="shared" si="4"/>
        <v>1</v>
      </c>
      <c r="G72" s="40" t="str">
        <f t="shared" si="5"/>
        <v>d01s870</v>
      </c>
      <c r="H72" s="40">
        <f t="shared" si="6"/>
        <v>45.97</v>
      </c>
      <c r="I72" s="40" t="str">
        <f>IF($G72="","",VLOOKUP($G72,设置!B:D,3,FALSE))</f>
        <v>D001-套装8(new)-70</v>
      </c>
      <c r="J72" s="40" t="str">
        <f>IF($G72="","",VLOOKUP($G72,设置!B:D,2,FALSE))</f>
        <v>D001BUSF-taozhuang8-70</v>
      </c>
    </row>
    <row r="73" spans="1:10">
      <c r="A73">
        <v>49</v>
      </c>
      <c r="B73" t="s">
        <v>569</v>
      </c>
      <c r="C73">
        <v>70</v>
      </c>
      <c r="D73">
        <v>80</v>
      </c>
      <c r="E73">
        <v>20.8</v>
      </c>
      <c r="F73">
        <f t="shared" si="4"/>
        <v>1</v>
      </c>
      <c r="G73" s="40" t="str">
        <f t="shared" si="5"/>
        <v>d01s870</v>
      </c>
      <c r="H73" s="40">
        <f t="shared" si="6"/>
        <v>45.86</v>
      </c>
      <c r="I73" s="40" t="str">
        <f>IF($G73="","",VLOOKUP($G73,设置!B:D,3,FALSE))</f>
        <v>D001-套装8(new)-70</v>
      </c>
      <c r="J73" s="40" t="str">
        <f>IF($G73="","",VLOOKUP($G73,设置!B:D,2,FALSE))</f>
        <v>D001BUSF-taozhuang8-70</v>
      </c>
    </row>
    <row r="74" spans="1:10">
      <c r="A74">
        <v>50</v>
      </c>
      <c r="B74" t="s">
        <v>569</v>
      </c>
      <c r="C74">
        <v>80</v>
      </c>
      <c r="D74">
        <v>62</v>
      </c>
      <c r="E74">
        <v>20.75</v>
      </c>
      <c r="F74">
        <f t="shared" si="4"/>
        <v>1</v>
      </c>
      <c r="G74" s="40" t="str">
        <f t="shared" si="5"/>
        <v>d01s880</v>
      </c>
      <c r="H74" s="40">
        <f t="shared" si="6"/>
        <v>45.75</v>
      </c>
      <c r="I74" s="40" t="str">
        <f>IF($G74="","",VLOOKUP($G74,设置!B:D,3,FALSE))</f>
        <v>D001-套装8(new)-80</v>
      </c>
      <c r="J74" s="40" t="str">
        <f>IF($G74="","",VLOOKUP($G74,设置!B:D,2,FALSE))</f>
        <v>D001BUSF-taozhuang8-80</v>
      </c>
    </row>
    <row r="75" spans="1:10">
      <c r="A75">
        <v>51</v>
      </c>
      <c r="B75" t="s">
        <v>569</v>
      </c>
      <c r="C75">
        <v>80</v>
      </c>
      <c r="D75">
        <v>60</v>
      </c>
      <c r="E75">
        <v>20.55</v>
      </c>
      <c r="F75">
        <f t="shared" si="4"/>
        <v>1</v>
      </c>
      <c r="G75" s="40" t="str">
        <f t="shared" si="5"/>
        <v>d01s880</v>
      </c>
      <c r="H75" s="40">
        <f t="shared" si="6"/>
        <v>45.3</v>
      </c>
      <c r="I75" s="40" t="str">
        <f>IF($G75="","",VLOOKUP($G75,设置!B:D,3,FALSE))</f>
        <v>D001-套装8(new)-80</v>
      </c>
      <c r="J75" s="40" t="str">
        <f>IF($G75="","",VLOOKUP($G75,设置!B:D,2,FALSE))</f>
        <v>D001BUSF-taozhuang8-80</v>
      </c>
    </row>
    <row r="76" spans="1:10">
      <c r="A76">
        <v>52</v>
      </c>
      <c r="B76" t="s">
        <v>569</v>
      </c>
      <c r="C76">
        <v>80</v>
      </c>
      <c r="D76">
        <v>60</v>
      </c>
      <c r="E76">
        <v>20.55</v>
      </c>
      <c r="F76">
        <f t="shared" si="4"/>
        <v>1</v>
      </c>
      <c r="G76" s="40" t="str">
        <f t="shared" si="5"/>
        <v>d01s880</v>
      </c>
      <c r="H76" s="40">
        <f t="shared" si="6"/>
        <v>45.3</v>
      </c>
      <c r="I76" s="40" t="str">
        <f>IF($G76="","",VLOOKUP($G76,设置!B:D,3,FALSE))</f>
        <v>D001-套装8(new)-80</v>
      </c>
      <c r="J76" s="40" t="str">
        <f>IF($G76="","",VLOOKUP($G76,设置!B:D,2,FALSE))</f>
        <v>D001BUSF-taozhuang8-80</v>
      </c>
    </row>
    <row r="77" spans="1:10">
      <c r="A77">
        <v>53</v>
      </c>
      <c r="B77" t="s">
        <v>569</v>
      </c>
      <c r="C77">
        <v>65</v>
      </c>
      <c r="D77">
        <v>30</v>
      </c>
      <c r="E77">
        <v>21.8</v>
      </c>
      <c r="F77">
        <f t="shared" si="4"/>
        <v>1</v>
      </c>
      <c r="G77" s="40" t="str">
        <f t="shared" si="5"/>
        <v>d01s865</v>
      </c>
      <c r="H77" s="40">
        <f t="shared" si="6"/>
        <v>48.06</v>
      </c>
      <c r="I77" s="40" t="str">
        <f>IF($G77="","",VLOOKUP($G77,设置!B:D,3,FALSE))</f>
        <v>D001-套装8(new)-65</v>
      </c>
      <c r="J77" s="40" t="str">
        <f>IF($G77="","",VLOOKUP($G77,设置!B:D,2,FALSE))</f>
        <v>D001BUSF-taozhuang8-65</v>
      </c>
    </row>
    <row r="78" spans="1:10">
      <c r="A78">
        <v>53</v>
      </c>
      <c r="B78" t="s">
        <v>569</v>
      </c>
      <c r="C78">
        <v>70</v>
      </c>
      <c r="D78">
        <v>43</v>
      </c>
      <c r="F78">
        <f t="shared" si="4"/>
        <v>1</v>
      </c>
      <c r="G78" s="40" t="str">
        <f t="shared" si="5"/>
        <v>d01s870</v>
      </c>
      <c r="H78" s="40" t="str">
        <f t="shared" si="6"/>
        <v/>
      </c>
      <c r="I78" s="40" t="str">
        <f>IF($G78="","",VLOOKUP($G78,设置!B:D,3,FALSE))</f>
        <v>D001-套装8(new)-70</v>
      </c>
      <c r="J78" s="40" t="str">
        <f>IF($G78="","",VLOOKUP($G78,设置!B:D,2,FALSE))</f>
        <v>D001BUSF-taozhuang8-70</v>
      </c>
    </row>
    <row r="79" spans="1:10">
      <c r="A79">
        <v>53</v>
      </c>
      <c r="B79" t="s">
        <v>569</v>
      </c>
      <c r="C79">
        <v>75</v>
      </c>
      <c r="D79">
        <v>12</v>
      </c>
      <c r="F79">
        <f t="shared" si="4"/>
        <v>1</v>
      </c>
      <c r="G79" s="40" t="str">
        <f t="shared" si="5"/>
        <v>d01s875</v>
      </c>
      <c r="H79" s="40" t="str">
        <f t="shared" si="6"/>
        <v/>
      </c>
      <c r="I79" s="40" t="str">
        <f>IF($G79="","",VLOOKUP($G79,设置!B:D,3,FALSE))</f>
        <v>D001-套装8(new)-75</v>
      </c>
      <c r="J79" s="40" t="str">
        <f>IF($G79="","",VLOOKUP($G79,设置!B:D,2,FALSE))</f>
        <v>D001BUSF-taozhuang8-75</v>
      </c>
    </row>
    <row r="80" spans="1:10">
      <c r="A80">
        <v>54</v>
      </c>
      <c r="B80" t="s">
        <v>569</v>
      </c>
      <c r="C80">
        <v>75</v>
      </c>
      <c r="D80">
        <v>74</v>
      </c>
      <c r="E80">
        <v>21.9</v>
      </c>
      <c r="F80">
        <f t="shared" si="4"/>
        <v>1</v>
      </c>
      <c r="G80" s="40" t="str">
        <f t="shared" si="5"/>
        <v>d01s875</v>
      </c>
      <c r="H80" s="40">
        <f t="shared" si="6"/>
        <v>48.28</v>
      </c>
      <c r="I80" s="40" t="str">
        <f>IF($G80="","",VLOOKUP($G80,设置!B:D,3,FALSE))</f>
        <v>D001-套装8(new)-75</v>
      </c>
      <c r="J80" s="40" t="str">
        <f>IF($G80="","",VLOOKUP($G80,设置!B:D,2,FALSE))</f>
        <v>D001BUSF-taozhuang8-75</v>
      </c>
    </row>
    <row r="81" spans="1:10">
      <c r="A81">
        <v>55</v>
      </c>
      <c r="B81" t="s">
        <v>569</v>
      </c>
      <c r="C81">
        <v>75</v>
      </c>
      <c r="D81">
        <v>74</v>
      </c>
      <c r="E81">
        <v>21.8</v>
      </c>
      <c r="F81">
        <f t="shared" si="4"/>
        <v>1</v>
      </c>
      <c r="G81" s="40" t="str">
        <f t="shared" si="5"/>
        <v>d01s875</v>
      </c>
      <c r="H81" s="40">
        <f t="shared" si="6"/>
        <v>48.06</v>
      </c>
      <c r="I81" s="40" t="str">
        <f>IF($G81="","",VLOOKUP($G81,设置!B:D,3,FALSE))</f>
        <v>D001-套装8(new)-75</v>
      </c>
      <c r="J81" s="40" t="str">
        <f>IF($G81="","",VLOOKUP($G81,设置!B:D,2,FALSE))</f>
        <v>D001BUSF-taozhuang8-75</v>
      </c>
    </row>
    <row r="82" spans="6:10">
      <c r="F82" t="str">
        <f t="shared" si="4"/>
        <v/>
      </c>
      <c r="G82" s="40" t="str">
        <f t="shared" si="5"/>
        <v/>
      </c>
      <c r="H82" s="40" t="str">
        <f t="shared" si="6"/>
        <v/>
      </c>
      <c r="I82" s="40" t="str">
        <f>IF($G82="","",VLOOKUP($G82,设置!B:D,3,FALSE))</f>
        <v/>
      </c>
      <c r="J82" s="40" t="str">
        <f>IF($G82="","",VLOOKUP($G82,设置!B:D,2,FALSE))</f>
        <v/>
      </c>
    </row>
    <row r="83" spans="6:10">
      <c r="F83" t="str">
        <f t="shared" si="4"/>
        <v/>
      </c>
      <c r="G83" s="40" t="str">
        <f t="shared" si="5"/>
        <v/>
      </c>
      <c r="H83" s="40" t="str">
        <f t="shared" si="6"/>
        <v/>
      </c>
      <c r="I83" s="40" t="str">
        <f>IF($G83="","",VLOOKUP($G83,设置!B:D,3,FALSE))</f>
        <v/>
      </c>
      <c r="J83" s="40" t="str">
        <f>IF($G83="","",VLOOKUP($G83,设置!B:D,2,FALSE))</f>
        <v/>
      </c>
    </row>
    <row r="84" spans="6:10">
      <c r="F84" t="str">
        <f t="shared" si="4"/>
        <v/>
      </c>
      <c r="G84" s="40" t="str">
        <f t="shared" si="5"/>
        <v/>
      </c>
      <c r="H84" s="40" t="str">
        <f t="shared" si="6"/>
        <v/>
      </c>
      <c r="I84" s="40" t="str">
        <f>IF($G84="","",VLOOKUP($G84,设置!B:D,3,FALSE))</f>
        <v/>
      </c>
      <c r="J84" s="40" t="str">
        <f>IF($G84="","",VLOOKUP($G84,设置!B:D,2,FALSE))</f>
        <v/>
      </c>
    </row>
    <row r="85" spans="6:10">
      <c r="F85" t="str">
        <f t="shared" si="4"/>
        <v/>
      </c>
      <c r="G85" s="40" t="str">
        <f t="shared" si="5"/>
        <v/>
      </c>
      <c r="H85" s="40" t="str">
        <f t="shared" si="6"/>
        <v/>
      </c>
      <c r="I85" s="40" t="str">
        <f>IF($G85="","",VLOOKUP($G85,设置!B:D,3,FALSE))</f>
        <v/>
      </c>
      <c r="J85" s="40" t="str">
        <f>IF($G85="","",VLOOKUP($G85,设置!B:D,2,FALSE))</f>
        <v/>
      </c>
    </row>
    <row r="86" spans="6:10">
      <c r="F86" t="str">
        <f t="shared" si="4"/>
        <v/>
      </c>
      <c r="G86" s="40" t="str">
        <f t="shared" si="5"/>
        <v/>
      </c>
      <c r="H86" s="40" t="str">
        <f t="shared" si="6"/>
        <v/>
      </c>
      <c r="I86" s="40" t="str">
        <f>IF($G86="","",VLOOKUP($G86,设置!B:D,3,FALSE))</f>
        <v/>
      </c>
      <c r="J86" s="40" t="str">
        <f>IF($G86="","",VLOOKUP($G86,设置!B:D,2,FALSE))</f>
        <v/>
      </c>
    </row>
    <row r="87" spans="6:10">
      <c r="F87" t="str">
        <f t="shared" si="4"/>
        <v/>
      </c>
      <c r="G87" s="40" t="str">
        <f t="shared" si="5"/>
        <v/>
      </c>
      <c r="H87" s="40" t="str">
        <f t="shared" si="6"/>
        <v/>
      </c>
      <c r="I87" s="40" t="str">
        <f>IF($G87="","",VLOOKUP($G87,设置!B:D,3,FALSE))</f>
        <v/>
      </c>
      <c r="J87" s="40" t="str">
        <f>IF($G87="","",VLOOKUP($G87,设置!B:D,2,FALSE))</f>
        <v/>
      </c>
    </row>
    <row r="88" spans="6:10">
      <c r="F88" t="str">
        <f t="shared" si="4"/>
        <v/>
      </c>
      <c r="G88" s="40" t="str">
        <f t="shared" si="5"/>
        <v/>
      </c>
      <c r="H88" s="40" t="str">
        <f t="shared" si="6"/>
        <v/>
      </c>
      <c r="I88" s="40" t="str">
        <f>IF($G88="","",VLOOKUP($G88,设置!B:D,3,FALSE))</f>
        <v/>
      </c>
      <c r="J88" s="40" t="str">
        <f>IF($G88="","",VLOOKUP($G88,设置!B:D,2,FALSE))</f>
        <v/>
      </c>
    </row>
    <row r="89" spans="6:10">
      <c r="F89" t="str">
        <f t="shared" si="4"/>
        <v/>
      </c>
      <c r="G89" s="40" t="str">
        <f t="shared" si="5"/>
        <v/>
      </c>
      <c r="H89" s="40" t="str">
        <f t="shared" si="6"/>
        <v/>
      </c>
      <c r="I89" s="40" t="str">
        <f>IF($G89="","",VLOOKUP($G89,设置!B:D,3,FALSE))</f>
        <v/>
      </c>
      <c r="J89" s="40" t="str">
        <f>IF($G89="","",VLOOKUP($G89,设置!B:D,2,FALSE))</f>
        <v/>
      </c>
    </row>
    <row r="90" spans="6:10">
      <c r="F90" t="str">
        <f t="shared" si="4"/>
        <v/>
      </c>
      <c r="G90" s="40" t="str">
        <f t="shared" si="5"/>
        <v/>
      </c>
      <c r="H90" s="40" t="str">
        <f t="shared" si="6"/>
        <v/>
      </c>
      <c r="I90" s="40" t="str">
        <f>IF($G90="","",VLOOKUP($G90,设置!B:D,3,FALSE))</f>
        <v/>
      </c>
      <c r="J90" s="40" t="str">
        <f>IF($G90="","",VLOOKUP($G90,设置!B:D,2,FALSE))</f>
        <v/>
      </c>
    </row>
    <row r="91" spans="6:10">
      <c r="F91" t="str">
        <f t="shared" si="4"/>
        <v/>
      </c>
      <c r="G91" s="40" t="str">
        <f t="shared" si="5"/>
        <v/>
      </c>
      <c r="H91" s="40" t="str">
        <f t="shared" si="6"/>
        <v/>
      </c>
      <c r="I91" s="40" t="str">
        <f>IF($G91="","",VLOOKUP($G91,设置!B:D,3,FALSE))</f>
        <v/>
      </c>
      <c r="J91" s="40" t="str">
        <f>IF($G91="","",VLOOKUP($G91,设置!B:D,2,FALSE))</f>
        <v/>
      </c>
    </row>
    <row r="92" spans="6:10">
      <c r="F92" t="str">
        <f t="shared" si="4"/>
        <v/>
      </c>
      <c r="G92" s="40" t="str">
        <f t="shared" si="5"/>
        <v/>
      </c>
      <c r="H92" s="40" t="str">
        <f t="shared" si="6"/>
        <v/>
      </c>
      <c r="I92" s="40" t="str">
        <f>IF($G92="","",VLOOKUP($G92,设置!B:D,3,FALSE))</f>
        <v/>
      </c>
      <c r="J92" s="40" t="str">
        <f>IF($G92="","",VLOOKUP($G92,设置!B:D,2,FALSE))</f>
        <v/>
      </c>
    </row>
    <row r="93" spans="6:10">
      <c r="F93" t="str">
        <f t="shared" si="4"/>
        <v/>
      </c>
      <c r="G93" s="40" t="str">
        <f t="shared" si="5"/>
        <v/>
      </c>
      <c r="H93" s="40" t="str">
        <f t="shared" si="6"/>
        <v/>
      </c>
      <c r="I93" s="40" t="str">
        <f>IF($G93="","",VLOOKUP($G93,设置!B:D,3,FALSE))</f>
        <v/>
      </c>
      <c r="J93" s="40" t="str">
        <f>IF($G93="","",VLOOKUP($G93,设置!B:D,2,FALSE))</f>
        <v/>
      </c>
    </row>
    <row r="94" spans="6:10">
      <c r="F94" t="str">
        <f t="shared" si="4"/>
        <v/>
      </c>
      <c r="G94" s="40" t="str">
        <f t="shared" si="5"/>
        <v/>
      </c>
      <c r="H94" s="40" t="str">
        <f t="shared" si="6"/>
        <v/>
      </c>
      <c r="I94" s="40" t="str">
        <f>IF($G94="","",VLOOKUP($G94,设置!B:D,3,FALSE))</f>
        <v/>
      </c>
      <c r="J94" s="40" t="str">
        <f>IF($G94="","",VLOOKUP($G94,设置!B:D,2,FALSE))</f>
        <v/>
      </c>
    </row>
    <row r="95" spans="6:10">
      <c r="F95" t="str">
        <f t="shared" si="4"/>
        <v/>
      </c>
      <c r="G95" s="40" t="str">
        <f t="shared" si="5"/>
        <v/>
      </c>
      <c r="H95" s="40" t="str">
        <f t="shared" si="6"/>
        <v/>
      </c>
      <c r="I95" s="40" t="str">
        <f>IF($G95="","",VLOOKUP($G95,设置!B:D,3,FALSE))</f>
        <v/>
      </c>
      <c r="J95" s="40" t="str">
        <f>IF($G95="","",VLOOKUP($G95,设置!B:D,2,FALSE))</f>
        <v/>
      </c>
    </row>
    <row r="96" spans="6:10">
      <c r="F96" t="str">
        <f t="shared" si="4"/>
        <v/>
      </c>
      <c r="G96" s="40" t="str">
        <f t="shared" si="5"/>
        <v/>
      </c>
      <c r="H96" s="40" t="str">
        <f t="shared" si="6"/>
        <v/>
      </c>
      <c r="I96" s="40" t="str">
        <f>IF($G96="","",VLOOKUP($G96,设置!B:D,3,FALSE))</f>
        <v/>
      </c>
      <c r="J96" s="40" t="str">
        <f>IF($G96="","",VLOOKUP($G96,设置!B:D,2,FALSE))</f>
        <v/>
      </c>
    </row>
    <row r="97" spans="6:10">
      <c r="F97" t="str">
        <f t="shared" si="4"/>
        <v/>
      </c>
      <c r="G97" s="40" t="str">
        <f t="shared" si="5"/>
        <v/>
      </c>
      <c r="H97" s="40" t="str">
        <f t="shared" si="6"/>
        <v/>
      </c>
      <c r="I97" s="40" t="str">
        <f>IF($G97="","",VLOOKUP($G97,设置!B:D,3,FALSE))</f>
        <v/>
      </c>
      <c r="J97" s="40" t="str">
        <f>IF($G97="","",VLOOKUP($G97,设置!B:D,2,FALSE))</f>
        <v/>
      </c>
    </row>
    <row r="98" spans="6:10">
      <c r="F98" t="str">
        <f t="shared" si="4"/>
        <v/>
      </c>
      <c r="G98" s="40" t="str">
        <f t="shared" si="5"/>
        <v/>
      </c>
      <c r="H98" s="40" t="str">
        <f t="shared" si="6"/>
        <v/>
      </c>
      <c r="I98" s="40" t="str">
        <f>IF($G98="","",VLOOKUP($G98,设置!B:D,3,FALSE))</f>
        <v/>
      </c>
      <c r="J98" s="40" t="str">
        <f>IF($G98="","",VLOOKUP($G98,设置!B:D,2,FALSE))</f>
        <v/>
      </c>
    </row>
    <row r="99" spans="6:10">
      <c r="F99" t="str">
        <f t="shared" si="4"/>
        <v/>
      </c>
      <c r="G99" s="40" t="str">
        <f t="shared" si="5"/>
        <v/>
      </c>
      <c r="H99" s="40" t="str">
        <f t="shared" si="6"/>
        <v/>
      </c>
      <c r="I99" s="40" t="str">
        <f>IF($G99="","",VLOOKUP($G99,设置!B:D,3,FALSE))</f>
        <v/>
      </c>
      <c r="J99" s="40" t="str">
        <f>IF($G99="","",VLOOKUP($G99,设置!B:D,2,FALSE))</f>
        <v/>
      </c>
    </row>
    <row r="100" spans="6:10">
      <c r="F100" t="str">
        <f t="shared" si="4"/>
        <v/>
      </c>
      <c r="G100" s="40" t="str">
        <f t="shared" si="5"/>
        <v/>
      </c>
      <c r="H100" s="40" t="str">
        <f t="shared" si="6"/>
        <v/>
      </c>
      <c r="I100" s="40" t="str">
        <f>IF($G100="","",VLOOKUP($G100,设置!B:D,3,FALSE))</f>
        <v/>
      </c>
      <c r="J100" s="40" t="str">
        <f>IF($G100="","",VLOOKUP($G100,设置!B:D,2,FALSE))</f>
        <v/>
      </c>
    </row>
    <row r="101" spans="6:10">
      <c r="F101" t="str">
        <f t="shared" si="4"/>
        <v/>
      </c>
      <c r="G101" s="40" t="str">
        <f t="shared" si="5"/>
        <v/>
      </c>
      <c r="H101" s="40" t="str">
        <f t="shared" si="6"/>
        <v/>
      </c>
      <c r="I101" s="40" t="str">
        <f>IF($G101="","",VLOOKUP($G101,设置!B:D,3,FALSE))</f>
        <v/>
      </c>
      <c r="J101" s="40" t="str">
        <f>IF($G101="","",VLOOKUP($G101,设置!B:D,2,FALSE))</f>
        <v/>
      </c>
    </row>
    <row r="102" spans="6:10">
      <c r="F102" t="str">
        <f t="shared" si="4"/>
        <v/>
      </c>
      <c r="G102" s="40" t="str">
        <f t="shared" si="5"/>
        <v/>
      </c>
      <c r="H102" s="40" t="str">
        <f t="shared" si="6"/>
        <v/>
      </c>
      <c r="I102" s="40" t="str">
        <f>IF($G102="","",VLOOKUP($G102,设置!B:D,3,FALSE))</f>
        <v/>
      </c>
      <c r="J102" s="40" t="str">
        <f>IF($G102="","",VLOOKUP($G102,设置!B:D,2,FALSE))</f>
        <v/>
      </c>
    </row>
    <row r="103" spans="6:10">
      <c r="F103" t="str">
        <f t="shared" si="4"/>
        <v/>
      </c>
      <c r="G103" s="40" t="str">
        <f t="shared" si="5"/>
        <v/>
      </c>
      <c r="H103" s="40" t="str">
        <f t="shared" si="6"/>
        <v/>
      </c>
      <c r="I103" s="40" t="str">
        <f>IF($G103="","",VLOOKUP($G103,设置!B:D,3,FALSE))</f>
        <v/>
      </c>
      <c r="J103" s="40" t="str">
        <f>IF($G103="","",VLOOKUP($G103,设置!B:D,2,FALSE))</f>
        <v/>
      </c>
    </row>
    <row r="104" spans="6:10">
      <c r="F104" t="str">
        <f t="shared" si="4"/>
        <v/>
      </c>
      <c r="G104" s="40" t="str">
        <f t="shared" si="5"/>
        <v/>
      </c>
      <c r="H104" s="40" t="str">
        <f t="shared" si="6"/>
        <v/>
      </c>
      <c r="I104" s="40" t="str">
        <f>IF($G104="","",VLOOKUP($G104,设置!B:D,3,FALSE))</f>
        <v/>
      </c>
      <c r="J104" s="40" t="str">
        <f>IF($G104="","",VLOOKUP($G104,设置!B:D,2,FALSE))</f>
        <v/>
      </c>
    </row>
    <row r="105" spans="6:10">
      <c r="F105" t="str">
        <f t="shared" si="4"/>
        <v/>
      </c>
      <c r="G105" s="40" t="str">
        <f t="shared" si="5"/>
        <v/>
      </c>
      <c r="H105" s="40" t="str">
        <f t="shared" si="6"/>
        <v/>
      </c>
      <c r="I105" s="40" t="str">
        <f>IF($G105="","",VLOOKUP($G105,设置!B:D,3,FALSE))</f>
        <v/>
      </c>
      <c r="J105" s="40" t="str">
        <f>IF($G105="","",VLOOKUP($G105,设置!B:D,2,FALSE))</f>
        <v/>
      </c>
    </row>
    <row r="106" spans="6:10">
      <c r="F106" t="str">
        <f t="shared" si="4"/>
        <v/>
      </c>
      <c r="G106" s="40" t="str">
        <f t="shared" si="5"/>
        <v/>
      </c>
      <c r="H106" s="40" t="str">
        <f t="shared" si="6"/>
        <v/>
      </c>
      <c r="I106" s="40" t="str">
        <f>IF($G106="","",VLOOKUP($G106,设置!B:D,3,FALSE))</f>
        <v/>
      </c>
      <c r="J106" s="40" t="str">
        <f>IF($G106="","",VLOOKUP($G106,设置!B:D,2,FALSE))</f>
        <v/>
      </c>
    </row>
    <row r="107" spans="6:10">
      <c r="F107" t="str">
        <f t="shared" si="4"/>
        <v/>
      </c>
      <c r="G107" s="40" t="str">
        <f t="shared" si="5"/>
        <v/>
      </c>
      <c r="H107" s="40" t="str">
        <f t="shared" si="6"/>
        <v/>
      </c>
      <c r="I107" s="40" t="str">
        <f>IF($G107="","",VLOOKUP($G107,设置!B:D,3,FALSE))</f>
        <v/>
      </c>
      <c r="J107" s="40" t="str">
        <f>IF($G107="","",VLOOKUP($G107,设置!B:D,2,FALSE))</f>
        <v/>
      </c>
    </row>
    <row r="108" spans="6:10">
      <c r="F108" t="str">
        <f t="shared" si="4"/>
        <v/>
      </c>
      <c r="G108" s="40" t="str">
        <f t="shared" si="5"/>
        <v/>
      </c>
      <c r="H108" s="40" t="str">
        <f t="shared" si="6"/>
        <v/>
      </c>
      <c r="I108" s="40" t="str">
        <f>IF($G108="","",VLOOKUP($G108,设置!B:D,3,FALSE))</f>
        <v/>
      </c>
      <c r="J108" s="40" t="str">
        <f>IF($G108="","",VLOOKUP($G108,设置!B:D,2,FALSE))</f>
        <v/>
      </c>
    </row>
    <row r="109" spans="6:10">
      <c r="F109" t="str">
        <f t="shared" si="4"/>
        <v/>
      </c>
      <c r="G109" s="40" t="str">
        <f t="shared" si="5"/>
        <v/>
      </c>
      <c r="H109" s="40" t="str">
        <f t="shared" si="6"/>
        <v/>
      </c>
      <c r="I109" s="40" t="str">
        <f>IF($G109="","",VLOOKUP($G109,设置!B:D,3,FALSE))</f>
        <v/>
      </c>
      <c r="J109" s="40" t="str">
        <f>IF($G109="","",VLOOKUP($G109,设置!B:D,2,FALSE))</f>
        <v/>
      </c>
    </row>
    <row r="110" spans="6:10">
      <c r="F110" t="str">
        <f t="shared" si="4"/>
        <v/>
      </c>
      <c r="G110" s="40" t="str">
        <f t="shared" si="5"/>
        <v/>
      </c>
      <c r="H110" s="40" t="str">
        <f t="shared" si="6"/>
        <v/>
      </c>
      <c r="I110" s="40" t="str">
        <f>IF($G110="","",VLOOKUP($G110,设置!B:D,3,FALSE))</f>
        <v/>
      </c>
      <c r="J110" s="40" t="str">
        <f>IF($G110="","",VLOOKUP($G110,设置!B:D,2,FALSE))</f>
        <v/>
      </c>
    </row>
    <row r="111" spans="6:10">
      <c r="F111" t="str">
        <f t="shared" si="4"/>
        <v/>
      </c>
      <c r="G111" s="40" t="str">
        <f t="shared" si="5"/>
        <v/>
      </c>
      <c r="H111" s="40" t="str">
        <f t="shared" si="6"/>
        <v/>
      </c>
      <c r="I111" s="40" t="str">
        <f>IF($G111="","",VLOOKUP($G111,设置!B:D,3,FALSE))</f>
        <v/>
      </c>
      <c r="J111" s="40" t="str">
        <f>IF($G111="","",VLOOKUP($G111,设置!B:D,2,FALSE))</f>
        <v/>
      </c>
    </row>
    <row r="112" spans="6:10">
      <c r="F112" t="str">
        <f t="shared" si="4"/>
        <v/>
      </c>
      <c r="G112" s="40" t="str">
        <f t="shared" si="5"/>
        <v/>
      </c>
      <c r="H112" s="40" t="str">
        <f t="shared" si="6"/>
        <v/>
      </c>
      <c r="I112" s="40" t="str">
        <f>IF($G112="","",VLOOKUP($G112,设置!B:D,3,FALSE))</f>
        <v/>
      </c>
      <c r="J112" s="40" t="str">
        <f>IF($G112="","",VLOOKUP($G112,设置!B:D,2,FALSE))</f>
        <v/>
      </c>
    </row>
    <row r="113" spans="6:10">
      <c r="F113" t="str">
        <f t="shared" si="4"/>
        <v/>
      </c>
      <c r="G113" s="40" t="str">
        <f t="shared" si="5"/>
        <v/>
      </c>
      <c r="H113" s="40" t="str">
        <f t="shared" si="6"/>
        <v/>
      </c>
      <c r="I113" s="40" t="str">
        <f>IF($G113="","",VLOOKUP($G113,设置!B:D,3,FALSE))</f>
        <v/>
      </c>
      <c r="J113" s="40" t="str">
        <f>IF($G113="","",VLOOKUP($G113,设置!B:D,2,FALSE))</f>
        <v/>
      </c>
    </row>
    <row r="114" spans="6:10">
      <c r="F114" t="str">
        <f t="shared" si="4"/>
        <v/>
      </c>
      <c r="G114" s="40" t="str">
        <f t="shared" si="5"/>
        <v/>
      </c>
      <c r="H114" s="40" t="str">
        <f t="shared" si="6"/>
        <v/>
      </c>
      <c r="I114" s="40" t="str">
        <f>IF($G114="","",VLOOKUP($G114,设置!B:D,3,FALSE))</f>
        <v/>
      </c>
      <c r="J114" s="40" t="str">
        <f>IF($G114="","",VLOOKUP($G114,设置!B:D,2,FALSE))</f>
        <v/>
      </c>
    </row>
    <row r="115" spans="6:10">
      <c r="F115" t="str">
        <f t="shared" si="4"/>
        <v/>
      </c>
      <c r="G115" s="40" t="str">
        <f t="shared" si="5"/>
        <v/>
      </c>
      <c r="H115" s="40" t="str">
        <f t="shared" si="6"/>
        <v/>
      </c>
      <c r="I115" s="40" t="str">
        <f>IF($G115="","",VLOOKUP($G115,设置!B:D,3,FALSE))</f>
        <v/>
      </c>
      <c r="J115" s="40" t="str">
        <f>IF($G115="","",VLOOKUP($G115,设置!B:D,2,FALSE))</f>
        <v/>
      </c>
    </row>
    <row r="116" spans="6:10">
      <c r="F116" t="str">
        <f t="shared" si="4"/>
        <v/>
      </c>
      <c r="G116" s="40" t="str">
        <f t="shared" si="5"/>
        <v/>
      </c>
      <c r="H116" s="40" t="str">
        <f t="shared" si="6"/>
        <v/>
      </c>
      <c r="I116" s="40" t="str">
        <f>IF($G116="","",VLOOKUP($G116,设置!B:D,3,FALSE))</f>
        <v/>
      </c>
      <c r="J116" s="40" t="str">
        <f>IF($G116="","",VLOOKUP($G116,设置!B:D,2,FALSE))</f>
        <v/>
      </c>
    </row>
    <row r="117" spans="6:10">
      <c r="F117" t="str">
        <f t="shared" si="4"/>
        <v/>
      </c>
      <c r="G117" s="40" t="str">
        <f t="shared" si="5"/>
        <v/>
      </c>
      <c r="H117" s="40" t="str">
        <f t="shared" si="6"/>
        <v/>
      </c>
      <c r="I117" s="40" t="str">
        <f>IF($G117="","",VLOOKUP($G117,设置!B:D,3,FALSE))</f>
        <v/>
      </c>
      <c r="J117" s="40" t="str">
        <f>IF($G117="","",VLOOKUP($G117,设置!B:D,2,FALSE))</f>
        <v/>
      </c>
    </row>
    <row r="118" spans="6:10">
      <c r="F118" t="str">
        <f t="shared" si="4"/>
        <v/>
      </c>
      <c r="G118" s="40" t="str">
        <f t="shared" si="5"/>
        <v/>
      </c>
      <c r="H118" s="40" t="str">
        <f t="shared" si="6"/>
        <v/>
      </c>
      <c r="I118" s="40" t="str">
        <f>IF($G118="","",VLOOKUP($G118,设置!B:D,3,FALSE))</f>
        <v/>
      </c>
      <c r="J118" s="40" t="str">
        <f>IF($G118="","",VLOOKUP($G118,设置!B:D,2,FALSE))</f>
        <v/>
      </c>
    </row>
    <row r="119" spans="6:10">
      <c r="F119" t="str">
        <f t="shared" si="4"/>
        <v/>
      </c>
      <c r="G119" s="40" t="str">
        <f t="shared" si="5"/>
        <v/>
      </c>
      <c r="H119" s="40" t="str">
        <f t="shared" si="6"/>
        <v/>
      </c>
      <c r="I119" s="40" t="str">
        <f>IF($G119="","",VLOOKUP($G119,设置!B:D,3,FALSE))</f>
        <v/>
      </c>
      <c r="J119" s="40" t="str">
        <f>IF($G119="","",VLOOKUP($G119,设置!B:D,2,FALSE))</f>
        <v/>
      </c>
    </row>
    <row r="120" spans="6:10">
      <c r="F120" t="str">
        <f t="shared" si="4"/>
        <v/>
      </c>
      <c r="G120" s="40" t="str">
        <f t="shared" si="5"/>
        <v/>
      </c>
      <c r="H120" s="40" t="str">
        <f t="shared" si="6"/>
        <v/>
      </c>
      <c r="I120" s="40" t="str">
        <f>IF($G120="","",VLOOKUP($G120,设置!B:D,3,FALSE))</f>
        <v/>
      </c>
      <c r="J120" s="40" t="str">
        <f>IF($G120="","",VLOOKUP($G120,设置!B:D,2,FALSE))</f>
        <v/>
      </c>
    </row>
    <row r="121" spans="6:10">
      <c r="F121" t="str">
        <f t="shared" si="4"/>
        <v/>
      </c>
      <c r="G121" s="40" t="str">
        <f t="shared" si="5"/>
        <v/>
      </c>
      <c r="H121" s="40" t="str">
        <f t="shared" si="6"/>
        <v/>
      </c>
      <c r="I121" s="40" t="str">
        <f>IF($G121="","",VLOOKUP($G121,设置!B:D,3,FALSE))</f>
        <v/>
      </c>
      <c r="J121" s="40" t="str">
        <f>IF($G121="","",VLOOKUP($G121,设置!B:D,2,FALSE))</f>
        <v/>
      </c>
    </row>
    <row r="122" spans="6:10">
      <c r="F122" t="str">
        <f t="shared" si="4"/>
        <v/>
      </c>
      <c r="G122" s="40" t="str">
        <f t="shared" si="5"/>
        <v/>
      </c>
      <c r="H122" s="40" t="str">
        <f t="shared" si="6"/>
        <v/>
      </c>
      <c r="I122" s="40" t="str">
        <f>IF($G122="","",VLOOKUP($G122,设置!B:D,3,FALSE))</f>
        <v/>
      </c>
      <c r="J122" s="40" t="str">
        <f>IF($G122="","",VLOOKUP($G122,设置!B:D,2,FALSE))</f>
        <v/>
      </c>
    </row>
    <row r="123" spans="6:10">
      <c r="F123" t="str">
        <f t="shared" ref="F123:F170" si="7">IF(A123="","",1)</f>
        <v/>
      </c>
      <c r="G123" s="40" t="str">
        <f t="shared" si="5"/>
        <v/>
      </c>
      <c r="H123" s="40" t="str">
        <f t="shared" si="6"/>
        <v/>
      </c>
      <c r="I123" s="40" t="str">
        <f>IF($G123="","",VLOOKUP($G123,设置!B:D,3,FALSE))</f>
        <v/>
      </c>
      <c r="J123" s="40" t="str">
        <f>IF($G123="","",VLOOKUP($G123,设置!B:D,2,FALSE))</f>
        <v/>
      </c>
    </row>
    <row r="124" spans="6:10">
      <c r="F124" t="str">
        <f t="shared" si="7"/>
        <v/>
      </c>
      <c r="G124" s="40" t="str">
        <f t="shared" si="5"/>
        <v/>
      </c>
      <c r="H124" s="40" t="str">
        <f t="shared" si="6"/>
        <v/>
      </c>
      <c r="I124" s="40" t="str">
        <f>IF($G124="","",VLOOKUP($G124,设置!B:D,3,FALSE))</f>
        <v/>
      </c>
      <c r="J124" s="40" t="str">
        <f>IF($G124="","",VLOOKUP($G124,设置!B:D,2,FALSE))</f>
        <v/>
      </c>
    </row>
    <row r="125" spans="6:10">
      <c r="F125" t="str">
        <f t="shared" si="7"/>
        <v/>
      </c>
      <c r="G125" s="40" t="str">
        <f t="shared" si="5"/>
        <v/>
      </c>
      <c r="H125" s="40" t="str">
        <f t="shared" si="6"/>
        <v/>
      </c>
      <c r="I125" s="40" t="str">
        <f>IF($G125="","",VLOOKUP($G125,设置!B:D,3,FALSE))</f>
        <v/>
      </c>
      <c r="J125" s="40" t="str">
        <f>IF($G125="","",VLOOKUP($G125,设置!B:D,2,FALSE))</f>
        <v/>
      </c>
    </row>
    <row r="126" spans="6:10">
      <c r="F126" t="str">
        <f t="shared" si="7"/>
        <v/>
      </c>
      <c r="G126" s="40" t="str">
        <f t="shared" si="5"/>
        <v/>
      </c>
      <c r="H126" s="40" t="str">
        <f t="shared" si="6"/>
        <v/>
      </c>
      <c r="I126" s="40" t="str">
        <f>IF($G126="","",VLOOKUP($G126,设置!B:D,3,FALSE))</f>
        <v/>
      </c>
      <c r="J126" s="40" t="str">
        <f>IF($G126="","",VLOOKUP($G126,设置!B:D,2,FALSE))</f>
        <v/>
      </c>
    </row>
    <row r="127" spans="6:10">
      <c r="F127" t="str">
        <f t="shared" si="7"/>
        <v/>
      </c>
      <c r="G127" s="40" t="str">
        <f t="shared" si="5"/>
        <v/>
      </c>
      <c r="H127" s="40" t="str">
        <f t="shared" si="6"/>
        <v/>
      </c>
      <c r="I127" s="40" t="str">
        <f>IF($G127="","",VLOOKUP($G127,设置!B:D,3,FALSE))</f>
        <v/>
      </c>
      <c r="J127" s="40" t="str">
        <f>IF($G127="","",VLOOKUP($G127,设置!B:D,2,FALSE))</f>
        <v/>
      </c>
    </row>
    <row r="128" spans="6:10">
      <c r="F128" t="str">
        <f t="shared" si="7"/>
        <v/>
      </c>
      <c r="G128" s="40" t="str">
        <f t="shared" si="5"/>
        <v/>
      </c>
      <c r="H128" s="40" t="str">
        <f t="shared" si="6"/>
        <v/>
      </c>
      <c r="I128" s="40" t="str">
        <f>IF($G128="","",VLOOKUP($G128,设置!B:D,3,FALSE))</f>
        <v/>
      </c>
      <c r="J128" s="40" t="str">
        <f>IF($G128="","",VLOOKUP($G128,设置!B:D,2,FALSE))</f>
        <v/>
      </c>
    </row>
    <row r="129" spans="6:10">
      <c r="F129" t="str">
        <f t="shared" si="7"/>
        <v/>
      </c>
      <c r="G129" s="40" t="str">
        <f t="shared" si="5"/>
        <v/>
      </c>
      <c r="H129" s="40" t="str">
        <f t="shared" si="6"/>
        <v/>
      </c>
      <c r="I129" s="40" t="str">
        <f>IF($G129="","",VLOOKUP($G129,设置!B:D,3,FALSE))</f>
        <v/>
      </c>
      <c r="J129" s="40" t="str">
        <f>IF($G129="","",VLOOKUP($G129,设置!B:D,2,FALSE))</f>
        <v/>
      </c>
    </row>
    <row r="130" spans="6:10">
      <c r="F130" t="str">
        <f t="shared" si="7"/>
        <v/>
      </c>
      <c r="G130" s="40" t="str">
        <f t="shared" ref="G130:G170" si="8">IF(AND(B130&lt;&gt;"",C130&lt;&gt;""),B130&amp;C130,"")</f>
        <v/>
      </c>
      <c r="H130" s="40" t="str">
        <f t="shared" ref="H130:H170" si="9">IF(E130="","",ROUND(E130*2.2046,2))</f>
        <v/>
      </c>
      <c r="I130" s="40" t="str">
        <f>IF($G130="","",VLOOKUP($G130,设置!B:D,3,FALSE))</f>
        <v/>
      </c>
      <c r="J130" s="40" t="str">
        <f>IF($G130="","",VLOOKUP($G130,设置!B:D,2,FALSE))</f>
        <v/>
      </c>
    </row>
    <row r="131" spans="6:10">
      <c r="F131" t="str">
        <f t="shared" si="7"/>
        <v/>
      </c>
      <c r="G131" s="40" t="str">
        <f t="shared" si="8"/>
        <v/>
      </c>
      <c r="H131" s="40" t="str">
        <f t="shared" si="9"/>
        <v/>
      </c>
      <c r="I131" s="40" t="str">
        <f>IF($G131="","",VLOOKUP($G131,设置!B:D,3,FALSE))</f>
        <v/>
      </c>
      <c r="J131" s="40" t="str">
        <f>IF($G131="","",VLOOKUP($G131,设置!B:D,2,FALSE))</f>
        <v/>
      </c>
    </row>
    <row r="132" spans="6:10">
      <c r="F132" t="str">
        <f t="shared" si="7"/>
        <v/>
      </c>
      <c r="G132" s="40" t="str">
        <f t="shared" si="8"/>
        <v/>
      </c>
      <c r="H132" s="40" t="str">
        <f t="shared" si="9"/>
        <v/>
      </c>
      <c r="I132" s="40" t="str">
        <f>IF($G132="","",VLOOKUP($G132,设置!B:D,3,FALSE))</f>
        <v/>
      </c>
      <c r="J132" s="40" t="str">
        <f>IF($G132="","",VLOOKUP($G132,设置!B:D,2,FALSE))</f>
        <v/>
      </c>
    </row>
    <row r="133" spans="6:10">
      <c r="F133" t="str">
        <f t="shared" si="7"/>
        <v/>
      </c>
      <c r="G133" s="40" t="str">
        <f t="shared" si="8"/>
        <v/>
      </c>
      <c r="H133" s="40" t="str">
        <f t="shared" si="9"/>
        <v/>
      </c>
      <c r="I133" s="40" t="str">
        <f>IF($G133="","",VLOOKUP($G133,设置!B:D,3,FALSE))</f>
        <v/>
      </c>
      <c r="J133" s="40" t="str">
        <f>IF($G133="","",VLOOKUP($G133,设置!B:D,2,FALSE))</f>
        <v/>
      </c>
    </row>
    <row r="134" spans="6:10">
      <c r="F134" t="str">
        <f t="shared" si="7"/>
        <v/>
      </c>
      <c r="G134" s="40" t="str">
        <f t="shared" si="8"/>
        <v/>
      </c>
      <c r="H134" s="40" t="str">
        <f t="shared" si="9"/>
        <v/>
      </c>
      <c r="I134" s="40" t="str">
        <f>IF($G134="","",VLOOKUP($G134,设置!B:D,3,FALSE))</f>
        <v/>
      </c>
      <c r="J134" s="40" t="str">
        <f>IF($G134="","",VLOOKUP($G134,设置!B:D,2,FALSE))</f>
        <v/>
      </c>
    </row>
    <row r="135" spans="6:10">
      <c r="F135" t="str">
        <f t="shared" si="7"/>
        <v/>
      </c>
      <c r="G135" s="40" t="str">
        <f t="shared" si="8"/>
        <v/>
      </c>
      <c r="H135" s="40" t="str">
        <f t="shared" si="9"/>
        <v/>
      </c>
      <c r="I135" s="40" t="str">
        <f>IF($G135="","",VLOOKUP($G135,设置!B:D,3,FALSE))</f>
        <v/>
      </c>
      <c r="J135" s="40" t="str">
        <f>IF($G135="","",VLOOKUP($G135,设置!B:D,2,FALSE))</f>
        <v/>
      </c>
    </row>
    <row r="136" spans="6:10">
      <c r="F136" t="str">
        <f t="shared" si="7"/>
        <v/>
      </c>
      <c r="G136" s="40" t="str">
        <f t="shared" si="8"/>
        <v/>
      </c>
      <c r="H136" s="40" t="str">
        <f t="shared" si="9"/>
        <v/>
      </c>
      <c r="I136" s="40" t="str">
        <f>IF($G136="","",VLOOKUP($G136,设置!B:D,3,FALSE))</f>
        <v/>
      </c>
      <c r="J136" s="40" t="str">
        <f>IF($G136="","",VLOOKUP($G136,设置!B:D,2,FALSE))</f>
        <v/>
      </c>
    </row>
    <row r="137" spans="6:10">
      <c r="F137" t="str">
        <f t="shared" si="7"/>
        <v/>
      </c>
      <c r="G137" s="40" t="str">
        <f t="shared" si="8"/>
        <v/>
      </c>
      <c r="H137" s="40" t="str">
        <f t="shared" si="9"/>
        <v/>
      </c>
      <c r="I137" s="40" t="str">
        <f>IF($G137="","",VLOOKUP($G137,设置!B:D,3,FALSE))</f>
        <v/>
      </c>
      <c r="J137" s="40" t="str">
        <f>IF($G137="","",VLOOKUP($G137,设置!B:D,2,FALSE))</f>
        <v/>
      </c>
    </row>
    <row r="138" spans="6:10">
      <c r="F138" t="str">
        <f t="shared" si="7"/>
        <v/>
      </c>
      <c r="G138" s="40" t="str">
        <f t="shared" si="8"/>
        <v/>
      </c>
      <c r="H138" s="40" t="str">
        <f t="shared" si="9"/>
        <v/>
      </c>
      <c r="I138" s="40" t="str">
        <f>IF($G138="","",VLOOKUP($G138,设置!B:D,3,FALSE))</f>
        <v/>
      </c>
      <c r="J138" s="40" t="str">
        <f>IF($G138="","",VLOOKUP($G138,设置!B:D,2,FALSE))</f>
        <v/>
      </c>
    </row>
    <row r="139" spans="6:10">
      <c r="F139" t="str">
        <f t="shared" si="7"/>
        <v/>
      </c>
      <c r="G139" s="40" t="str">
        <f t="shared" si="8"/>
        <v/>
      </c>
      <c r="H139" s="40" t="str">
        <f t="shared" si="9"/>
        <v/>
      </c>
      <c r="I139" s="40" t="str">
        <f>IF($G139="","",VLOOKUP($G139,设置!B:D,3,FALSE))</f>
        <v/>
      </c>
      <c r="J139" s="40" t="str">
        <f>IF($G139="","",VLOOKUP($G139,设置!B:D,2,FALSE))</f>
        <v/>
      </c>
    </row>
    <row r="140" spans="6:10">
      <c r="F140" t="str">
        <f t="shared" si="7"/>
        <v/>
      </c>
      <c r="G140" s="40" t="str">
        <f t="shared" si="8"/>
        <v/>
      </c>
      <c r="H140" s="40" t="str">
        <f t="shared" si="9"/>
        <v/>
      </c>
      <c r="I140" s="40" t="str">
        <f>IF($G140="","",VLOOKUP($G140,设置!B:D,3,FALSE))</f>
        <v/>
      </c>
      <c r="J140" s="40" t="str">
        <f>IF($G140="","",VLOOKUP($G140,设置!B:D,2,FALSE))</f>
        <v/>
      </c>
    </row>
    <row r="141" spans="6:10">
      <c r="F141" t="str">
        <f t="shared" si="7"/>
        <v/>
      </c>
      <c r="G141" s="40" t="str">
        <f t="shared" si="8"/>
        <v/>
      </c>
      <c r="H141" s="40" t="str">
        <f t="shared" si="9"/>
        <v/>
      </c>
      <c r="I141" s="40" t="str">
        <f>IF($G141="","",VLOOKUP($G141,设置!B:D,3,FALSE))</f>
        <v/>
      </c>
      <c r="J141" s="40" t="str">
        <f>IF($G141="","",VLOOKUP($G141,设置!B:D,2,FALSE))</f>
        <v/>
      </c>
    </row>
    <row r="142" spans="6:10">
      <c r="F142" t="str">
        <f t="shared" si="7"/>
        <v/>
      </c>
      <c r="G142" s="40" t="str">
        <f t="shared" si="8"/>
        <v/>
      </c>
      <c r="H142" s="40" t="str">
        <f t="shared" si="9"/>
        <v/>
      </c>
      <c r="I142" s="40" t="str">
        <f>IF($G142="","",VLOOKUP($G142,设置!B:D,3,FALSE))</f>
        <v/>
      </c>
      <c r="J142" s="40" t="str">
        <f>IF($G142="","",VLOOKUP($G142,设置!B:D,2,FALSE))</f>
        <v/>
      </c>
    </row>
    <row r="143" spans="6:10">
      <c r="F143" t="str">
        <f t="shared" si="7"/>
        <v/>
      </c>
      <c r="G143" s="40" t="str">
        <f t="shared" si="8"/>
        <v/>
      </c>
      <c r="H143" s="40" t="str">
        <f t="shared" si="9"/>
        <v/>
      </c>
      <c r="I143" s="40" t="str">
        <f>IF($G143="","",VLOOKUP($G143,设置!B:D,3,FALSE))</f>
        <v/>
      </c>
      <c r="J143" s="40" t="str">
        <f>IF($G143="","",VLOOKUP($G143,设置!B:D,2,FALSE))</f>
        <v/>
      </c>
    </row>
    <row r="144" spans="6:10">
      <c r="F144" t="str">
        <f t="shared" si="7"/>
        <v/>
      </c>
      <c r="G144" s="40" t="str">
        <f t="shared" si="8"/>
        <v/>
      </c>
      <c r="H144" s="40" t="str">
        <f t="shared" si="9"/>
        <v/>
      </c>
      <c r="I144" s="40" t="str">
        <f>IF($G144="","",VLOOKUP($G144,设置!B:D,3,FALSE))</f>
        <v/>
      </c>
      <c r="J144" s="40" t="str">
        <f>IF($G144="","",VLOOKUP($G144,设置!B:D,2,FALSE))</f>
        <v/>
      </c>
    </row>
    <row r="145" spans="6:10">
      <c r="F145" t="str">
        <f t="shared" si="7"/>
        <v/>
      </c>
      <c r="G145" s="40" t="str">
        <f t="shared" si="8"/>
        <v/>
      </c>
      <c r="H145" s="40" t="str">
        <f t="shared" si="9"/>
        <v/>
      </c>
      <c r="I145" s="40" t="str">
        <f>IF($G145="","",VLOOKUP($G145,设置!B:D,3,FALSE))</f>
        <v/>
      </c>
      <c r="J145" s="40" t="str">
        <f>IF($G145="","",VLOOKUP($G145,设置!B:D,2,FALSE))</f>
        <v/>
      </c>
    </row>
    <row r="146" spans="6:10">
      <c r="F146" t="str">
        <f t="shared" si="7"/>
        <v/>
      </c>
      <c r="G146" s="40" t="str">
        <f t="shared" si="8"/>
        <v/>
      </c>
      <c r="H146" s="40" t="str">
        <f t="shared" si="9"/>
        <v/>
      </c>
      <c r="I146" s="40" t="str">
        <f>IF($G146="","",VLOOKUP($G146,设置!B:D,3,FALSE))</f>
        <v/>
      </c>
      <c r="J146" s="40" t="str">
        <f>IF($G146="","",VLOOKUP($G146,设置!B:D,2,FALSE))</f>
        <v/>
      </c>
    </row>
    <row r="147" spans="6:10">
      <c r="F147" t="str">
        <f t="shared" si="7"/>
        <v/>
      </c>
      <c r="G147" s="40" t="str">
        <f t="shared" si="8"/>
        <v/>
      </c>
      <c r="H147" s="40" t="str">
        <f t="shared" si="9"/>
        <v/>
      </c>
      <c r="I147" s="40" t="str">
        <f>IF($G147="","",VLOOKUP($G147,设置!B:D,3,FALSE))</f>
        <v/>
      </c>
      <c r="J147" s="40" t="str">
        <f>IF($G147="","",VLOOKUP($G147,设置!B:D,2,FALSE))</f>
        <v/>
      </c>
    </row>
    <row r="148" spans="6:10">
      <c r="F148" t="str">
        <f t="shared" si="7"/>
        <v/>
      </c>
      <c r="G148" s="40" t="str">
        <f t="shared" si="8"/>
        <v/>
      </c>
      <c r="H148" s="40" t="str">
        <f t="shared" si="9"/>
        <v/>
      </c>
      <c r="I148" s="40" t="str">
        <f>IF($G148="","",VLOOKUP($G148,设置!B:D,3,FALSE))</f>
        <v/>
      </c>
      <c r="J148" s="40" t="str">
        <f>IF($G148="","",VLOOKUP($G148,设置!B:D,2,FALSE))</f>
        <v/>
      </c>
    </row>
    <row r="149" spans="6:10">
      <c r="F149" t="str">
        <f t="shared" si="7"/>
        <v/>
      </c>
      <c r="G149" s="40" t="str">
        <f t="shared" si="8"/>
        <v/>
      </c>
      <c r="H149" s="40" t="str">
        <f t="shared" si="9"/>
        <v/>
      </c>
      <c r="I149" s="40" t="str">
        <f>IF($G149="","",VLOOKUP($G149,设置!B:D,3,FALSE))</f>
        <v/>
      </c>
      <c r="J149" s="40" t="str">
        <f>IF($G149="","",VLOOKUP($G149,设置!B:D,2,FALSE))</f>
        <v/>
      </c>
    </row>
    <row r="150" spans="6:10">
      <c r="F150" t="str">
        <f t="shared" si="7"/>
        <v/>
      </c>
      <c r="G150" s="40" t="str">
        <f t="shared" si="8"/>
        <v/>
      </c>
      <c r="H150" s="40" t="str">
        <f t="shared" si="9"/>
        <v/>
      </c>
      <c r="I150" s="40" t="str">
        <f>IF($G150="","",VLOOKUP($G150,设置!B:D,3,FALSE))</f>
        <v/>
      </c>
      <c r="J150" s="40" t="str">
        <f>IF($G150="","",VLOOKUP($G150,设置!B:D,2,FALSE))</f>
        <v/>
      </c>
    </row>
    <row r="151" spans="6:10">
      <c r="F151" t="str">
        <f t="shared" si="7"/>
        <v/>
      </c>
      <c r="G151" s="40" t="str">
        <f t="shared" si="8"/>
        <v/>
      </c>
      <c r="H151" s="40" t="str">
        <f t="shared" si="9"/>
        <v/>
      </c>
      <c r="I151" s="40" t="str">
        <f>IF($G151="","",VLOOKUP($G151,设置!B:D,3,FALSE))</f>
        <v/>
      </c>
      <c r="J151" s="40" t="str">
        <f>IF($G151="","",VLOOKUP($G151,设置!B:D,2,FALSE))</f>
        <v/>
      </c>
    </row>
    <row r="152" spans="6:10">
      <c r="F152" t="str">
        <f t="shared" si="7"/>
        <v/>
      </c>
      <c r="G152" s="40" t="str">
        <f t="shared" si="8"/>
        <v/>
      </c>
      <c r="H152" s="40" t="str">
        <f t="shared" si="9"/>
        <v/>
      </c>
      <c r="I152" s="40" t="str">
        <f>IF($G152="","",VLOOKUP($G152,设置!B:D,3,FALSE))</f>
        <v/>
      </c>
      <c r="J152" s="40" t="str">
        <f>IF($G152="","",VLOOKUP($G152,设置!B:D,2,FALSE))</f>
        <v/>
      </c>
    </row>
    <row r="153" spans="6:10">
      <c r="F153" t="str">
        <f t="shared" si="7"/>
        <v/>
      </c>
      <c r="G153" s="40" t="str">
        <f t="shared" si="8"/>
        <v/>
      </c>
      <c r="H153" s="40" t="str">
        <f t="shared" si="9"/>
        <v/>
      </c>
      <c r="I153" s="40" t="str">
        <f>IF($G153="","",VLOOKUP($G153,设置!B:D,3,FALSE))</f>
        <v/>
      </c>
      <c r="J153" s="40" t="str">
        <f>IF($G153="","",VLOOKUP($G153,设置!B:D,2,FALSE))</f>
        <v/>
      </c>
    </row>
    <row r="154" spans="6:10">
      <c r="F154" t="str">
        <f t="shared" si="7"/>
        <v/>
      </c>
      <c r="G154" s="40" t="str">
        <f t="shared" si="8"/>
        <v/>
      </c>
      <c r="H154" s="40" t="str">
        <f t="shared" si="9"/>
        <v/>
      </c>
      <c r="I154" s="40" t="str">
        <f>IF($G154="","",VLOOKUP($G154,设置!B:D,3,FALSE))</f>
        <v/>
      </c>
      <c r="J154" s="40" t="str">
        <f>IF($G154="","",VLOOKUP($G154,设置!B:D,2,FALSE))</f>
        <v/>
      </c>
    </row>
    <row r="155" spans="6:10">
      <c r="F155" t="str">
        <f t="shared" si="7"/>
        <v/>
      </c>
      <c r="G155" s="40" t="str">
        <f t="shared" si="8"/>
        <v/>
      </c>
      <c r="H155" s="40" t="str">
        <f t="shared" si="9"/>
        <v/>
      </c>
      <c r="I155" s="40" t="str">
        <f>IF($G155="","",VLOOKUP($G155,设置!B:D,3,FALSE))</f>
        <v/>
      </c>
      <c r="J155" s="40" t="str">
        <f>IF($G155="","",VLOOKUP($G155,设置!B:D,2,FALSE))</f>
        <v/>
      </c>
    </row>
    <row r="156" spans="6:10">
      <c r="F156" t="str">
        <f t="shared" si="7"/>
        <v/>
      </c>
      <c r="G156" s="40" t="str">
        <f t="shared" si="8"/>
        <v/>
      </c>
      <c r="H156" s="40" t="str">
        <f t="shared" si="9"/>
        <v/>
      </c>
      <c r="I156" s="40" t="str">
        <f>IF($G156="","",VLOOKUP($G156,设置!B:D,3,FALSE))</f>
        <v/>
      </c>
      <c r="J156" s="40" t="str">
        <f>IF($G156="","",VLOOKUP($G156,设置!B:D,2,FALSE))</f>
        <v/>
      </c>
    </row>
    <row r="157" spans="6:10">
      <c r="F157" t="str">
        <f t="shared" si="7"/>
        <v/>
      </c>
      <c r="G157" s="40" t="str">
        <f t="shared" si="8"/>
        <v/>
      </c>
      <c r="H157" s="40" t="str">
        <f t="shared" si="9"/>
        <v/>
      </c>
      <c r="I157" s="40" t="str">
        <f>IF($G157="","",VLOOKUP($G157,设置!B:D,3,FALSE))</f>
        <v/>
      </c>
      <c r="J157" s="40" t="str">
        <f>IF($G157="","",VLOOKUP($G157,设置!B:D,2,FALSE))</f>
        <v/>
      </c>
    </row>
    <row r="158" spans="6:10">
      <c r="F158" t="str">
        <f t="shared" si="7"/>
        <v/>
      </c>
      <c r="G158" s="40" t="str">
        <f t="shared" si="8"/>
        <v/>
      </c>
      <c r="H158" s="40" t="str">
        <f t="shared" si="9"/>
        <v/>
      </c>
      <c r="I158" s="40" t="str">
        <f>IF($G158="","",VLOOKUP($G158,设置!B:D,3,FALSE))</f>
        <v/>
      </c>
      <c r="J158" s="40" t="str">
        <f>IF($G158="","",VLOOKUP($G158,设置!B:D,2,FALSE))</f>
        <v/>
      </c>
    </row>
    <row r="159" spans="6:10">
      <c r="F159" t="str">
        <f t="shared" si="7"/>
        <v/>
      </c>
      <c r="G159" s="40" t="str">
        <f t="shared" si="8"/>
        <v/>
      </c>
      <c r="H159" s="40" t="str">
        <f t="shared" si="9"/>
        <v/>
      </c>
      <c r="I159" s="40" t="str">
        <f>IF($G159="","",VLOOKUP($G159,设置!B:D,3,FALSE))</f>
        <v/>
      </c>
      <c r="J159" s="40" t="str">
        <f>IF($G159="","",VLOOKUP($G159,设置!B:D,2,FALSE))</f>
        <v/>
      </c>
    </row>
    <row r="160" spans="6:10">
      <c r="F160" t="str">
        <f t="shared" si="7"/>
        <v/>
      </c>
      <c r="G160" s="40" t="str">
        <f t="shared" si="8"/>
        <v/>
      </c>
      <c r="H160" s="40" t="str">
        <f t="shared" si="9"/>
        <v/>
      </c>
      <c r="I160" s="40" t="str">
        <f>IF($G160="","",VLOOKUP($G160,设置!B:D,3,FALSE))</f>
        <v/>
      </c>
      <c r="J160" s="40" t="str">
        <f>IF($G160="","",VLOOKUP($G160,设置!B:D,2,FALSE))</f>
        <v/>
      </c>
    </row>
    <row r="161" spans="6:10">
      <c r="F161" t="str">
        <f t="shared" si="7"/>
        <v/>
      </c>
      <c r="G161" s="40" t="str">
        <f t="shared" si="8"/>
        <v/>
      </c>
      <c r="H161" s="40" t="str">
        <f t="shared" si="9"/>
        <v/>
      </c>
      <c r="I161" s="40" t="str">
        <f>IF($G161="","",VLOOKUP($G161,设置!B:D,3,FALSE))</f>
        <v/>
      </c>
      <c r="J161" s="40" t="str">
        <f>IF($G161="","",VLOOKUP($G161,设置!B:D,2,FALSE))</f>
        <v/>
      </c>
    </row>
    <row r="162" spans="6:10">
      <c r="F162" t="str">
        <f t="shared" si="7"/>
        <v/>
      </c>
      <c r="G162" s="40" t="str">
        <f t="shared" si="8"/>
        <v/>
      </c>
      <c r="H162" s="40" t="str">
        <f t="shared" si="9"/>
        <v/>
      </c>
      <c r="I162" s="40" t="str">
        <f>IF($G162="","",VLOOKUP($G162,设置!B:D,3,FALSE))</f>
        <v/>
      </c>
      <c r="J162" s="40" t="str">
        <f>IF($G162="","",VLOOKUP($G162,设置!B:D,2,FALSE))</f>
        <v/>
      </c>
    </row>
    <row r="163" spans="6:10">
      <c r="F163" t="str">
        <f t="shared" si="7"/>
        <v/>
      </c>
      <c r="G163" s="40" t="str">
        <f t="shared" si="8"/>
        <v/>
      </c>
      <c r="H163" s="40" t="str">
        <f t="shared" si="9"/>
        <v/>
      </c>
      <c r="I163" s="40" t="str">
        <f>IF($G163="","",VLOOKUP($G163,设置!B:D,3,FALSE))</f>
        <v/>
      </c>
      <c r="J163" s="40" t="str">
        <f>IF($G163="","",VLOOKUP($G163,设置!B:D,2,FALSE))</f>
        <v/>
      </c>
    </row>
    <row r="164" spans="6:10">
      <c r="F164" t="str">
        <f t="shared" si="7"/>
        <v/>
      </c>
      <c r="G164" s="40" t="str">
        <f t="shared" si="8"/>
        <v/>
      </c>
      <c r="H164" s="40" t="str">
        <f t="shared" si="9"/>
        <v/>
      </c>
      <c r="I164" s="40" t="str">
        <f>IF($G164="","",VLOOKUP($G164,设置!B:D,3,FALSE))</f>
        <v/>
      </c>
      <c r="J164" s="40" t="str">
        <f>IF($G164="","",VLOOKUP($G164,设置!B:D,2,FALSE))</f>
        <v/>
      </c>
    </row>
    <row r="165" spans="6:10">
      <c r="F165" t="str">
        <f t="shared" si="7"/>
        <v/>
      </c>
      <c r="G165" s="40" t="str">
        <f t="shared" si="8"/>
        <v/>
      </c>
      <c r="H165" s="40" t="str">
        <f t="shared" si="9"/>
        <v/>
      </c>
      <c r="I165" s="40" t="str">
        <f>IF($G165="","",VLOOKUP($G165,设置!B:D,3,FALSE))</f>
        <v/>
      </c>
      <c r="J165" s="40" t="str">
        <f>IF($G165="","",VLOOKUP($G165,设置!B:D,2,FALSE))</f>
        <v/>
      </c>
    </row>
    <row r="166" spans="6:10">
      <c r="F166" t="str">
        <f t="shared" si="7"/>
        <v/>
      </c>
      <c r="G166" s="40" t="str">
        <f t="shared" si="8"/>
        <v/>
      </c>
      <c r="H166" s="40" t="str">
        <f t="shared" si="9"/>
        <v/>
      </c>
      <c r="I166" s="40" t="str">
        <f>IF($G166="","",VLOOKUP($G166,设置!B:D,3,FALSE))</f>
        <v/>
      </c>
      <c r="J166" s="40" t="str">
        <f>IF($G166="","",VLOOKUP($G166,设置!B:D,2,FALSE))</f>
        <v/>
      </c>
    </row>
    <row r="167" spans="6:10">
      <c r="F167" t="str">
        <f t="shared" si="7"/>
        <v/>
      </c>
      <c r="G167" s="40" t="str">
        <f t="shared" si="8"/>
        <v/>
      </c>
      <c r="H167" s="40" t="str">
        <f t="shared" si="9"/>
        <v/>
      </c>
      <c r="I167" s="40" t="str">
        <f>IF($G167="","",VLOOKUP($G167,设置!B:D,3,FALSE))</f>
        <v/>
      </c>
      <c r="J167" s="40" t="str">
        <f>IF($G167="","",VLOOKUP($G167,设置!B:D,2,FALSE))</f>
        <v/>
      </c>
    </row>
    <row r="168" spans="6:10">
      <c r="F168" t="str">
        <f t="shared" si="7"/>
        <v/>
      </c>
      <c r="G168" s="40" t="str">
        <f t="shared" si="8"/>
        <v/>
      </c>
      <c r="H168" s="40" t="str">
        <f t="shared" si="9"/>
        <v/>
      </c>
      <c r="I168" s="40" t="str">
        <f>IF($G168="","",VLOOKUP($G168,设置!B:D,3,FALSE))</f>
        <v/>
      </c>
      <c r="J168" s="40" t="str">
        <f>IF($G168="","",VLOOKUP($G168,设置!B:D,2,FALSE))</f>
        <v/>
      </c>
    </row>
    <row r="169" spans="6:10">
      <c r="F169" t="str">
        <f t="shared" si="7"/>
        <v/>
      </c>
      <c r="G169" s="40" t="str">
        <f t="shared" si="8"/>
        <v/>
      </c>
      <c r="H169" s="40" t="str">
        <f t="shared" si="9"/>
        <v/>
      </c>
      <c r="I169" s="40" t="str">
        <f>IF($G169="","",VLOOKUP($G169,设置!B:D,3,FALSE))</f>
        <v/>
      </c>
      <c r="J169" s="40" t="str">
        <f>IF($G169="","",VLOOKUP($G169,设置!B:D,2,FALSE))</f>
        <v/>
      </c>
    </row>
    <row r="170" spans="6:10">
      <c r="F170" t="str">
        <f t="shared" si="7"/>
        <v/>
      </c>
      <c r="G170" s="40" t="str">
        <f t="shared" si="8"/>
        <v/>
      </c>
      <c r="H170" s="40" t="str">
        <f t="shared" si="9"/>
        <v/>
      </c>
      <c r="I170" s="40" t="str">
        <f>IF($G170="","",VLOOKUP($G170,设置!B:D,3,FALSE))</f>
        <v/>
      </c>
      <c r="J170" s="40" t="str">
        <f>IF($G170="","",VLOOKUP($G170,设置!B:D,2,FALSE))</f>
        <v/>
      </c>
    </row>
  </sheetData>
  <autoFilter ref="A1:J170">
    <extLst/>
  </autoFilter>
  <conditionalFormatting sqref="H1 D1:E1 A1 J1">
    <cfRule type="expression" dxfId="1" priority="1">
      <formula>IF(MOD($A1,2)=1,1,0)</formula>
    </cfRule>
  </conditionalFormatting>
  <dataValidations count="11">
    <dataValidation type="whole" operator="between" allowBlank="1" showInputMessage="1" showErrorMessage="1" sqref="A1 D1">
      <formula1>1</formula1>
      <formula2>99</formula2>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B$1:B$1048576">
      <formula1>设置!$A$2:$A$25000</formula1>
    </dataValidation>
    <dataValidation type="list" allowBlank="1" showInputMessage="1" showErrorMessage="1" sqref="G8:G170">
      <formula1>设置!$B9:$B441</formula1>
    </dataValidation>
  </dataValidations>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20"/>
  <dimension ref="A1:P116"/>
  <sheetViews>
    <sheetView workbookViewId="0">
      <pane xSplit="10" ySplit="1" topLeftCell="K2" activePane="bottomRight" state="frozen"/>
      <selection/>
      <selection pane="topRight"/>
      <selection pane="bottomLeft"/>
      <selection pane="bottomRight" activeCell="D8" sqref="D8"/>
    </sheetView>
  </sheetViews>
  <sheetFormatPr defaultColWidth="9" defaultRowHeight="13.5"/>
  <cols>
    <col min="1" max="1" width="6.5" customWidth="1"/>
    <col min="2" max="2" width="9.875" customWidth="1"/>
    <col min="4" max="4" width="10.25" customWidth="1"/>
    <col min="5" max="5" width="12.75" customWidth="1"/>
    <col min="6" max="6" width="11.5" style="39" customWidth="1"/>
    <col min="7" max="7" width="12.25" style="40" customWidth="1"/>
    <col min="8" max="8" width="12.75" style="40" customWidth="1"/>
    <col min="9" max="9" width="17.875" style="40" customWidth="1"/>
    <col min="10" max="10" width="24.875" style="40" customWidth="1"/>
  </cols>
  <sheetData>
    <row r="1" spans="1:16">
      <c r="A1" s="41" t="s">
        <v>0</v>
      </c>
      <c r="B1" s="42" t="s">
        <v>473</v>
      </c>
      <c r="C1" s="42" t="s">
        <v>474</v>
      </c>
      <c r="D1" s="41" t="s">
        <v>3</v>
      </c>
      <c r="E1" s="41" t="s">
        <v>4</v>
      </c>
      <c r="F1" t="s">
        <v>6</v>
      </c>
      <c r="G1" s="40" t="s">
        <v>475</v>
      </c>
      <c r="H1" s="43" t="s">
        <v>5</v>
      </c>
      <c r="I1" s="40" t="s">
        <v>476</v>
      </c>
      <c r="J1" s="44" t="s">
        <v>1</v>
      </c>
      <c r="L1" s="37"/>
      <c r="M1" s="37"/>
      <c r="N1" s="37"/>
      <c r="O1" s="37"/>
      <c r="P1" s="38"/>
    </row>
    <row r="2" spans="1:10">
      <c r="A2">
        <v>1</v>
      </c>
      <c r="B2" t="s">
        <v>543</v>
      </c>
      <c r="C2">
        <v>140</v>
      </c>
      <c r="D2">
        <v>50</v>
      </c>
      <c r="E2">
        <v>15.4</v>
      </c>
      <c r="F2">
        <v>3</v>
      </c>
      <c r="G2" s="40" t="str">
        <f t="shared" ref="G2:G15" si="0">IF(AND(B2&lt;&gt;"",C2&lt;&gt;""),B2&amp;C2,"")</f>
        <v>r221s8140</v>
      </c>
      <c r="H2" s="40">
        <f t="shared" ref="H2:H15" si="1">IF(E2="","",ROUND(E2*2.2046,2))</f>
        <v>33.95</v>
      </c>
      <c r="I2" s="40" t="str">
        <f>IF($G2="","",VLOOKUP($G2,设置!B:D,3,FALSE))</f>
        <v>R221套装8-140</v>
      </c>
      <c r="J2" s="40" t="str">
        <f>IF($G2="","",VLOOKUP($G2,设置!B:D,2,FALSE))</f>
        <v>R221USF-set8-140</v>
      </c>
    </row>
    <row r="3" spans="1:10">
      <c r="A3">
        <v>1</v>
      </c>
      <c r="B3" t="s">
        <v>543</v>
      </c>
      <c r="C3">
        <v>130</v>
      </c>
      <c r="D3">
        <v>60</v>
      </c>
      <c r="F3">
        <f>IF(A3="","",1)</f>
        <v>1</v>
      </c>
      <c r="G3" s="40" t="str">
        <f t="shared" si="0"/>
        <v>r221s8130</v>
      </c>
      <c r="H3" s="40" t="str">
        <f t="shared" si="1"/>
        <v/>
      </c>
      <c r="I3" s="40" t="str">
        <f>IF($G3="","",VLOOKUP($G3,设置!B:D,3,FALSE))</f>
        <v>R221套装8-130</v>
      </c>
      <c r="J3" s="40" t="str">
        <f>IF($G3="","",VLOOKUP($G3,设置!B:D,2,FALSE))</f>
        <v>R221USF-set8-130</v>
      </c>
    </row>
    <row r="4" spans="1:10">
      <c r="A4">
        <v>1</v>
      </c>
      <c r="B4" t="s">
        <v>543</v>
      </c>
      <c r="C4">
        <v>150</v>
      </c>
      <c r="D4">
        <v>25</v>
      </c>
      <c r="F4">
        <f>IF(A4="","",1)</f>
        <v>1</v>
      </c>
      <c r="G4" s="40" t="str">
        <f t="shared" si="0"/>
        <v>r221s8150</v>
      </c>
      <c r="H4" s="40" t="str">
        <f t="shared" si="1"/>
        <v/>
      </c>
      <c r="I4" s="40" t="str">
        <f>IF($G4="","",VLOOKUP($G4,设置!B:D,3,FALSE))</f>
        <v>R221套装8-150</v>
      </c>
      <c r="J4" s="40" t="str">
        <f>IF($G4="","",VLOOKUP($G4,设置!B:D,2,FALSE))</f>
        <v>R221USF-set8-150</v>
      </c>
    </row>
    <row r="5" spans="1:10">
      <c r="A5">
        <v>12</v>
      </c>
      <c r="B5" t="s">
        <v>544</v>
      </c>
      <c r="C5">
        <v>110</v>
      </c>
      <c r="D5">
        <v>200</v>
      </c>
      <c r="E5">
        <v>21.2</v>
      </c>
      <c r="F5">
        <f>IF(A5="","",1)</f>
        <v>1</v>
      </c>
      <c r="G5" s="40" t="str">
        <f t="shared" si="0"/>
        <v>r221s1110</v>
      </c>
      <c r="H5" s="40">
        <f t="shared" si="1"/>
        <v>46.74</v>
      </c>
      <c r="I5" s="40" t="str">
        <f>IF($G5="","",VLOOKUP($G5,设置!B:D,3,FALSE))</f>
        <v>R221套装1-110</v>
      </c>
      <c r="J5" s="40" t="str">
        <f>IF($G5="","",VLOOKUP($G5,设置!B:D,2,FALSE))</f>
        <v>R221USF-set1-110</v>
      </c>
    </row>
    <row r="6" spans="1:10">
      <c r="A6">
        <v>12</v>
      </c>
      <c r="B6" t="s">
        <v>544</v>
      </c>
      <c r="C6">
        <v>150</v>
      </c>
      <c r="D6">
        <v>25</v>
      </c>
      <c r="F6">
        <f>IF(A6="","",1)</f>
        <v>1</v>
      </c>
      <c r="G6" s="40" t="str">
        <f t="shared" si="0"/>
        <v>r221s1150</v>
      </c>
      <c r="H6" s="40" t="str">
        <f t="shared" si="1"/>
        <v/>
      </c>
      <c r="I6" s="40" t="str">
        <f>IF($G6="","",VLOOKUP($G6,设置!B:D,3,FALSE))</f>
        <v>R221套装1-150</v>
      </c>
      <c r="J6" s="40" t="str">
        <f>IF($G6="","",VLOOKUP($G6,设置!B:D,2,FALSE))</f>
        <v>R221USF-set1-150</v>
      </c>
    </row>
    <row r="7" spans="1:10">
      <c r="A7">
        <v>21</v>
      </c>
      <c r="B7" t="s">
        <v>544</v>
      </c>
      <c r="C7">
        <v>140</v>
      </c>
      <c r="D7">
        <v>100</v>
      </c>
      <c r="E7">
        <v>21.8</v>
      </c>
      <c r="F7">
        <f t="shared" ref="F7:F15" si="2">IF(A7="","",1)</f>
        <v>1</v>
      </c>
      <c r="G7" s="40" t="str">
        <f t="shared" si="0"/>
        <v>r221s1140</v>
      </c>
      <c r="H7" s="40">
        <f t="shared" si="1"/>
        <v>48.06</v>
      </c>
      <c r="I7" s="40" t="str">
        <f>IF($G7="","",VLOOKUP($G7,设置!B:D,3,FALSE))</f>
        <v>R221套装1-140</v>
      </c>
      <c r="J7" s="40" t="str">
        <f>IF($G7="","",VLOOKUP($G7,设置!B:D,2,FALSE))</f>
        <v>R221USF-set1-140</v>
      </c>
    </row>
    <row r="8" spans="1:10">
      <c r="A8">
        <v>21</v>
      </c>
      <c r="B8" t="s">
        <v>544</v>
      </c>
      <c r="C8">
        <v>150</v>
      </c>
      <c r="D8">
        <v>75</v>
      </c>
      <c r="F8">
        <f t="shared" si="2"/>
        <v>1</v>
      </c>
      <c r="G8" s="40" t="str">
        <f t="shared" si="0"/>
        <v>r221s1150</v>
      </c>
      <c r="H8" s="40" t="str">
        <f t="shared" si="1"/>
        <v/>
      </c>
      <c r="I8" s="40" t="str">
        <f>IF($G8="","",VLOOKUP($G8,设置!B:D,3,FALSE))</f>
        <v>R221套装1-150</v>
      </c>
      <c r="J8" s="40" t="str">
        <f>IF($G8="","",VLOOKUP($G8,设置!B:D,2,FALSE))</f>
        <v>R221USF-set1-150</v>
      </c>
    </row>
    <row r="9" spans="1:10">
      <c r="A9">
        <v>22</v>
      </c>
      <c r="B9" t="s">
        <v>544</v>
      </c>
      <c r="C9">
        <v>120</v>
      </c>
      <c r="D9">
        <v>100</v>
      </c>
      <c r="E9">
        <v>19.9</v>
      </c>
      <c r="F9">
        <f t="shared" si="2"/>
        <v>1</v>
      </c>
      <c r="G9" s="40" t="str">
        <f t="shared" si="0"/>
        <v>r221s1120</v>
      </c>
      <c r="H9" s="40">
        <f t="shared" si="1"/>
        <v>43.87</v>
      </c>
      <c r="I9" s="40" t="str">
        <f>IF($G9="","",VLOOKUP($G9,设置!B:D,3,FALSE))</f>
        <v>R221套装1-120</v>
      </c>
      <c r="J9" s="40" t="str">
        <f>IF($G9="","",VLOOKUP($G9,设置!B:D,2,FALSE))</f>
        <v>R221USF-set1-120</v>
      </c>
    </row>
    <row r="10" spans="1:10">
      <c r="A10">
        <v>22</v>
      </c>
      <c r="B10" t="s">
        <v>544</v>
      </c>
      <c r="C10">
        <v>130</v>
      </c>
      <c r="D10">
        <v>100</v>
      </c>
      <c r="F10">
        <f t="shared" si="2"/>
        <v>1</v>
      </c>
      <c r="G10" s="40" t="str">
        <f t="shared" si="0"/>
        <v>r221s1130</v>
      </c>
      <c r="H10" s="40" t="str">
        <f t="shared" si="1"/>
        <v/>
      </c>
      <c r="I10" s="40" t="str">
        <f>IF($G10="","",VLOOKUP($G10,设置!B:D,3,FALSE))</f>
        <v>R221套装1-130</v>
      </c>
      <c r="J10" s="40" t="str">
        <f>IF($G10="","",VLOOKUP($G10,设置!B:D,2,FALSE))</f>
        <v>R221USF-set1-130</v>
      </c>
    </row>
    <row r="11" spans="1:10">
      <c r="A11">
        <v>23</v>
      </c>
      <c r="B11" t="s">
        <v>544</v>
      </c>
      <c r="C11">
        <v>130</v>
      </c>
      <c r="D11">
        <v>200</v>
      </c>
      <c r="E11">
        <v>20.9</v>
      </c>
      <c r="F11">
        <f t="shared" si="2"/>
        <v>1</v>
      </c>
      <c r="G11" s="40" t="str">
        <f t="shared" si="0"/>
        <v>r221s1130</v>
      </c>
      <c r="H11" s="40">
        <f t="shared" si="1"/>
        <v>46.08</v>
      </c>
      <c r="I11" s="40" t="str">
        <f>IF($G11="","",VLOOKUP($G11,设置!B:D,3,FALSE))</f>
        <v>R221套装1-130</v>
      </c>
      <c r="J11" s="40" t="str">
        <f>IF($G11="","",VLOOKUP($G11,设置!B:D,2,FALSE))</f>
        <v>R221USF-set1-130</v>
      </c>
    </row>
    <row r="12" spans="1:10">
      <c r="A12">
        <v>24</v>
      </c>
      <c r="B12" t="s">
        <v>543</v>
      </c>
      <c r="C12">
        <v>110</v>
      </c>
      <c r="D12">
        <v>50</v>
      </c>
      <c r="E12">
        <v>21.9</v>
      </c>
      <c r="F12">
        <f t="shared" si="2"/>
        <v>1</v>
      </c>
      <c r="G12" s="40" t="str">
        <f t="shared" si="0"/>
        <v>r221s8110</v>
      </c>
      <c r="H12" s="40">
        <f t="shared" si="1"/>
        <v>48.28</v>
      </c>
      <c r="I12" s="40" t="str">
        <f>IF($G12="","",VLOOKUP($G12,设置!B:D,3,FALSE))</f>
        <v>R221套装8-110</v>
      </c>
      <c r="J12" s="40" t="str">
        <f>IF($G12="","",VLOOKUP($G12,设置!B:D,2,FALSE))</f>
        <v>R221USF-set8-110</v>
      </c>
    </row>
    <row r="13" spans="1:10">
      <c r="A13">
        <v>24</v>
      </c>
      <c r="B13" t="s">
        <v>543</v>
      </c>
      <c r="C13">
        <v>120</v>
      </c>
      <c r="D13">
        <v>102</v>
      </c>
      <c r="F13">
        <f t="shared" si="2"/>
        <v>1</v>
      </c>
      <c r="G13" s="40" t="str">
        <f t="shared" si="0"/>
        <v>r221s8120</v>
      </c>
      <c r="H13" s="40" t="str">
        <f t="shared" si="1"/>
        <v/>
      </c>
      <c r="I13" s="40" t="str">
        <f>IF($G13="","",VLOOKUP($G13,设置!B:D,3,FALSE))</f>
        <v>R221套装8-120</v>
      </c>
      <c r="J13" s="40" t="str">
        <f>IF($G13="","",VLOOKUP($G13,设置!B:D,2,FALSE))</f>
        <v>R221USF-set8-120</v>
      </c>
    </row>
    <row r="14" spans="1:10">
      <c r="A14">
        <v>24</v>
      </c>
      <c r="B14" t="s">
        <v>543</v>
      </c>
      <c r="C14">
        <v>130</v>
      </c>
      <c r="D14">
        <v>40</v>
      </c>
      <c r="F14">
        <f t="shared" si="2"/>
        <v>1</v>
      </c>
      <c r="G14" s="40" t="str">
        <f t="shared" si="0"/>
        <v>r221s8130</v>
      </c>
      <c r="H14" s="40" t="str">
        <f t="shared" si="1"/>
        <v/>
      </c>
      <c r="I14" s="40" t="str">
        <f>IF($G14="","",VLOOKUP($G14,设置!B:D,3,FALSE))</f>
        <v>R221套装8-130</v>
      </c>
      <c r="J14" s="40" t="str">
        <f>IF($G14="","",VLOOKUP($G14,设置!B:D,2,FALSE))</f>
        <v>R221USF-set8-130</v>
      </c>
    </row>
    <row r="15" spans="1:10">
      <c r="A15">
        <v>24</v>
      </c>
      <c r="B15" t="s">
        <v>543</v>
      </c>
      <c r="C15">
        <v>150</v>
      </c>
      <c r="D15">
        <v>24</v>
      </c>
      <c r="F15">
        <f t="shared" si="2"/>
        <v>1</v>
      </c>
      <c r="G15" s="40" t="str">
        <f t="shared" si="0"/>
        <v>r221s8150</v>
      </c>
      <c r="H15" s="40" t="str">
        <f t="shared" si="1"/>
        <v/>
      </c>
      <c r="I15" s="40" t="str">
        <f>IF($G15="","",VLOOKUP($G15,设置!B:D,3,FALSE))</f>
        <v>R221套装8-150</v>
      </c>
      <c r="J15" s="40" t="str">
        <f>IF($G15="","",VLOOKUP($G15,设置!B:D,2,FALSE))</f>
        <v>R221USF-set8-150</v>
      </c>
    </row>
    <row r="16" spans="1:10">
      <c r="A16">
        <v>39</v>
      </c>
      <c r="B16" t="s">
        <v>550</v>
      </c>
      <c r="C16">
        <v>120</v>
      </c>
      <c r="D16">
        <v>151</v>
      </c>
      <c r="E16">
        <v>17.9</v>
      </c>
      <c r="F16">
        <f t="shared" ref="F16:F27" si="3">IF(A16="","",1)</f>
        <v>1</v>
      </c>
      <c r="G16" s="40" t="str">
        <f t="shared" ref="G16:G27" si="4">IF(AND(B16&lt;&gt;"",C16&lt;&gt;""),B16&amp;C16,"")</f>
        <v>r221fen120</v>
      </c>
      <c r="H16" s="40">
        <f t="shared" ref="H16:H27" si="5">IF(E16="","",ROUND(E16*2.2046,2))</f>
        <v>39.46</v>
      </c>
      <c r="I16" s="40" t="str">
        <f>IF($G16="","",VLOOKUP($G16,设置!B:D,3,FALSE))</f>
        <v>R221(单)粉色-120</v>
      </c>
      <c r="J16" s="40" t="str">
        <f>IF($G16="","",VLOOKUP($G16,设置!B:D,2,FALSE))</f>
        <v>R221DUSF-Pink-120</v>
      </c>
    </row>
    <row r="17" spans="1:10">
      <c r="A17">
        <v>39</v>
      </c>
      <c r="B17" t="s">
        <v>568</v>
      </c>
      <c r="C17">
        <v>110</v>
      </c>
      <c r="D17">
        <v>71</v>
      </c>
      <c r="F17">
        <f t="shared" si="3"/>
        <v>1</v>
      </c>
      <c r="G17" s="40" t="str">
        <f t="shared" si="4"/>
        <v>r221mei110</v>
      </c>
      <c r="H17" s="40" t="str">
        <f t="shared" si="5"/>
        <v/>
      </c>
      <c r="I17" s="40" t="str">
        <f>IF($G17="","",VLOOKUP($G17,设置!B:D,3,FALSE))</f>
        <v>R221(单)玫红-110</v>
      </c>
      <c r="J17" s="40" t="str">
        <f>IF($G17="","",VLOOKUP($G17,设置!B:D,2,FALSE))</f>
        <v>R221DUSF-Rose-110</v>
      </c>
    </row>
    <row r="18" spans="1:10">
      <c r="A18">
        <v>39</v>
      </c>
      <c r="B18" t="s">
        <v>568</v>
      </c>
      <c r="C18">
        <v>120</v>
      </c>
      <c r="D18">
        <v>71</v>
      </c>
      <c r="F18">
        <f t="shared" si="3"/>
        <v>1</v>
      </c>
      <c r="G18" s="40" t="str">
        <f t="shared" si="4"/>
        <v>r221mei120</v>
      </c>
      <c r="H18" s="40" t="str">
        <f t="shared" si="5"/>
        <v/>
      </c>
      <c r="I18" s="40" t="str">
        <f>IF($G18="","",VLOOKUP($G18,设置!B:D,3,FALSE))</f>
        <v>R221(单)玫红-120</v>
      </c>
      <c r="J18" s="40" t="str">
        <f>IF($G18="","",VLOOKUP($G18,设置!B:D,2,FALSE))</f>
        <v>R221DUSF-Rose-120</v>
      </c>
    </row>
    <row r="19" spans="1:10">
      <c r="A19">
        <v>39</v>
      </c>
      <c r="B19" t="s">
        <v>568</v>
      </c>
      <c r="C19">
        <v>130</v>
      </c>
      <c r="D19">
        <v>69</v>
      </c>
      <c r="F19">
        <f t="shared" si="3"/>
        <v>1</v>
      </c>
      <c r="G19" s="40" t="str">
        <f t="shared" si="4"/>
        <v>r221mei130</v>
      </c>
      <c r="H19" s="40" t="str">
        <f t="shared" si="5"/>
        <v/>
      </c>
      <c r="I19" s="40" t="str">
        <f>IF($G19="","",VLOOKUP($G19,设置!B:D,3,FALSE))</f>
        <v>R221(单)玫红-130</v>
      </c>
      <c r="J19" s="40" t="str">
        <f>IF($G19="","",VLOOKUP($G19,设置!B:D,2,FALSE))</f>
        <v>R221DUSF-Rose-130</v>
      </c>
    </row>
    <row r="20" spans="1:10">
      <c r="A20">
        <v>39</v>
      </c>
      <c r="B20" t="s">
        <v>549</v>
      </c>
      <c r="C20">
        <v>120</v>
      </c>
      <c r="D20">
        <v>7</v>
      </c>
      <c r="F20">
        <f t="shared" si="3"/>
        <v>1</v>
      </c>
      <c r="G20" s="40" t="str">
        <f t="shared" si="4"/>
        <v>r221hei120</v>
      </c>
      <c r="H20" s="40" t="str">
        <f t="shared" si="5"/>
        <v/>
      </c>
      <c r="I20" s="40" t="str">
        <f>IF($G20="","",VLOOKUP($G20,设置!B:D,3,FALSE))</f>
        <v>R221(单)黑色-120</v>
      </c>
      <c r="J20" s="40" t="str">
        <f>IF($G20="","",VLOOKUP($G20,设置!B:D,2,FALSE))</f>
        <v>R221DUSF-Black-120</v>
      </c>
    </row>
    <row r="21" spans="1:10">
      <c r="A21">
        <v>40</v>
      </c>
      <c r="B21" t="s">
        <v>549</v>
      </c>
      <c r="C21">
        <v>140</v>
      </c>
      <c r="D21">
        <v>87</v>
      </c>
      <c r="E21">
        <v>21.75</v>
      </c>
      <c r="F21">
        <f t="shared" si="3"/>
        <v>1</v>
      </c>
      <c r="G21" s="40" t="str">
        <f t="shared" si="4"/>
        <v>r221hei140</v>
      </c>
      <c r="H21" s="40">
        <f t="shared" si="5"/>
        <v>47.95</v>
      </c>
      <c r="I21" s="40" t="str">
        <f>IF($G21="","",VLOOKUP($G21,设置!B:D,3,FALSE))</f>
        <v>R221(单)黑色-140</v>
      </c>
      <c r="J21" s="40" t="str">
        <f>IF($G21="","",VLOOKUP($G21,设置!B:D,2,FALSE))</f>
        <v>R221DUSF-Black-140</v>
      </c>
    </row>
    <row r="22" spans="1:10">
      <c r="A22">
        <v>40</v>
      </c>
      <c r="B22" t="s">
        <v>549</v>
      </c>
      <c r="C22">
        <v>120</v>
      </c>
      <c r="D22">
        <v>347</v>
      </c>
      <c r="F22">
        <f t="shared" si="3"/>
        <v>1</v>
      </c>
      <c r="G22" s="40" t="str">
        <f t="shared" si="4"/>
        <v>r221hei120</v>
      </c>
      <c r="H22" s="40" t="str">
        <f t="shared" si="5"/>
        <v/>
      </c>
      <c r="I22" s="40" t="str">
        <f>IF($G22="","",VLOOKUP($G22,设置!B:D,3,FALSE))</f>
        <v>R221(单)黑色-120</v>
      </c>
      <c r="J22" s="40" t="str">
        <f>IF($G22="","",VLOOKUP($G22,设置!B:D,2,FALSE))</f>
        <v>R221DUSF-Black-120</v>
      </c>
    </row>
    <row r="23" spans="1:10">
      <c r="A23">
        <v>46</v>
      </c>
      <c r="B23" t="s">
        <v>570</v>
      </c>
      <c r="C23">
        <v>130</v>
      </c>
      <c r="D23">
        <v>98</v>
      </c>
      <c r="E23">
        <v>21.55</v>
      </c>
      <c r="F23">
        <f t="shared" si="3"/>
        <v>1</v>
      </c>
      <c r="G23" s="40" t="str">
        <f t="shared" si="4"/>
        <v>r221lan130</v>
      </c>
      <c r="H23" s="40">
        <f t="shared" si="5"/>
        <v>47.51</v>
      </c>
      <c r="I23" s="40" t="str">
        <f>IF($G23="","",VLOOKUP($G23,设置!B:D,3,FALSE))</f>
        <v>R221(单)蓝色-130</v>
      </c>
      <c r="J23" s="40" t="str">
        <f>IF($G23="","",VLOOKUP($G23,设置!B:D,2,FALSE))</f>
        <v>R221DUSF-Blue-130</v>
      </c>
    </row>
    <row r="24" spans="1:10">
      <c r="A24">
        <v>46</v>
      </c>
      <c r="B24" t="s">
        <v>570</v>
      </c>
      <c r="C24">
        <v>120</v>
      </c>
      <c r="D24">
        <v>98</v>
      </c>
      <c r="F24">
        <f t="shared" si="3"/>
        <v>1</v>
      </c>
      <c r="G24" s="40" t="str">
        <f t="shared" si="4"/>
        <v>r221lan120</v>
      </c>
      <c r="H24" s="40" t="str">
        <f t="shared" si="5"/>
        <v/>
      </c>
      <c r="I24" s="40" t="str">
        <f>IF($G24="","",VLOOKUP($G24,设置!B:D,3,FALSE))</f>
        <v>R221(单)蓝色-120</v>
      </c>
      <c r="J24" s="40" t="str">
        <f>IF($G24="","",VLOOKUP($G24,设置!B:D,2,FALSE))</f>
        <v>R221DUSF-Blue-120</v>
      </c>
    </row>
    <row r="25" spans="1:10">
      <c r="A25">
        <v>46</v>
      </c>
      <c r="B25" t="s">
        <v>550</v>
      </c>
      <c r="C25">
        <v>110</v>
      </c>
      <c r="D25">
        <v>58</v>
      </c>
      <c r="F25">
        <f t="shared" si="3"/>
        <v>1</v>
      </c>
      <c r="G25" s="40" t="str">
        <f t="shared" si="4"/>
        <v>r221fen110</v>
      </c>
      <c r="H25" s="40" t="str">
        <f t="shared" si="5"/>
        <v/>
      </c>
      <c r="I25" s="40" t="str">
        <f>IF($G25="","",VLOOKUP($G25,设置!B:D,3,FALSE))</f>
        <v>R221(单)粉色-110</v>
      </c>
      <c r="J25" s="40" t="str">
        <f>IF($G25="","",VLOOKUP($G25,设置!B:D,2,FALSE))</f>
        <v>R221DUSF-Pink-110</v>
      </c>
    </row>
    <row r="26" spans="1:10">
      <c r="A26">
        <v>46</v>
      </c>
      <c r="B26" t="s">
        <v>550</v>
      </c>
      <c r="C26">
        <v>130</v>
      </c>
      <c r="D26">
        <v>131</v>
      </c>
      <c r="F26">
        <f t="shared" si="3"/>
        <v>1</v>
      </c>
      <c r="G26" s="40" t="str">
        <f t="shared" si="4"/>
        <v>r221fen130</v>
      </c>
      <c r="H26" s="40" t="str">
        <f t="shared" si="5"/>
        <v/>
      </c>
      <c r="I26" s="40" t="str">
        <f>IF($G26="","",VLOOKUP($G26,设置!B:D,3,FALSE))</f>
        <v>R221(单)粉色-130</v>
      </c>
      <c r="J26" s="40" t="str">
        <f>IF($G26="","",VLOOKUP($G26,设置!B:D,2,FALSE))</f>
        <v>R221DUSF-Pink-130</v>
      </c>
    </row>
    <row r="27" spans="1:10">
      <c r="A27">
        <v>46</v>
      </c>
      <c r="B27" t="s">
        <v>550</v>
      </c>
      <c r="C27">
        <v>140</v>
      </c>
      <c r="D27">
        <v>39</v>
      </c>
      <c r="F27">
        <f t="shared" si="3"/>
        <v>1</v>
      </c>
      <c r="G27" s="40" t="str">
        <f t="shared" si="4"/>
        <v>r221fen140</v>
      </c>
      <c r="H27" s="40" t="str">
        <f t="shared" si="5"/>
        <v/>
      </c>
      <c r="I27" s="40" t="str">
        <f>IF($G27="","",VLOOKUP($G27,设置!B:D,3,FALSE))</f>
        <v>R221(单)粉色-140</v>
      </c>
      <c r="J27" s="40" t="str">
        <f>IF($G27="","",VLOOKUP($G27,设置!B:D,2,FALSE))</f>
        <v>R221DUSF-Pink-140</v>
      </c>
    </row>
    <row r="28" spans="6:10">
      <c r="F28" t="str">
        <f t="shared" ref="F28:F68" si="6">IF(A28="","",1)</f>
        <v/>
      </c>
      <c r="G28" s="40" t="str">
        <f t="shared" ref="G28:G75" si="7">IF(AND(B28&lt;&gt;"",C28&lt;&gt;""),B28&amp;C28,"")</f>
        <v/>
      </c>
      <c r="H28" s="40" t="str">
        <f t="shared" ref="H28:H75" si="8">IF(E28="","",ROUND(E28*2.2046,2))</f>
        <v/>
      </c>
      <c r="I28" s="40" t="str">
        <f>IF($G28="","",VLOOKUP($G28,设置!B:D,3,FALSE))</f>
        <v/>
      </c>
      <c r="J28" s="40" t="str">
        <f>IF($G28="","",VLOOKUP($G28,设置!B:D,2,FALSE))</f>
        <v/>
      </c>
    </row>
    <row r="29" spans="6:10">
      <c r="F29" t="str">
        <f t="shared" si="6"/>
        <v/>
      </c>
      <c r="G29" s="40" t="str">
        <f t="shared" si="7"/>
        <v/>
      </c>
      <c r="H29" s="40" t="str">
        <f t="shared" si="8"/>
        <v/>
      </c>
      <c r="I29" s="40" t="str">
        <f>IF($G29="","",VLOOKUP($G29,设置!B:D,3,FALSE))</f>
        <v/>
      </c>
      <c r="J29" s="40" t="str">
        <f>IF($G29="","",VLOOKUP($G29,设置!B:D,2,FALSE))</f>
        <v/>
      </c>
    </row>
    <row r="30" spans="6:10">
      <c r="F30" t="str">
        <f t="shared" si="6"/>
        <v/>
      </c>
      <c r="G30" s="40" t="str">
        <f t="shared" si="7"/>
        <v/>
      </c>
      <c r="H30" s="40" t="str">
        <f t="shared" si="8"/>
        <v/>
      </c>
      <c r="I30" s="40" t="str">
        <f>IF($G30="","",VLOOKUP($G30,设置!B:D,3,FALSE))</f>
        <v/>
      </c>
      <c r="J30" s="40" t="str">
        <f>IF($G30="","",VLOOKUP($G30,设置!B:D,2,FALSE))</f>
        <v/>
      </c>
    </row>
    <row r="31" spans="6:10">
      <c r="F31" t="str">
        <f t="shared" si="6"/>
        <v/>
      </c>
      <c r="G31" s="40" t="str">
        <f t="shared" si="7"/>
        <v/>
      </c>
      <c r="H31" s="40" t="str">
        <f t="shared" si="8"/>
        <v/>
      </c>
      <c r="I31" s="40" t="str">
        <f>IF($G31="","",VLOOKUP($G31,设置!B:D,3,FALSE))</f>
        <v/>
      </c>
      <c r="J31" s="40" t="str">
        <f>IF($G31="","",VLOOKUP($G31,设置!B:D,2,FALSE))</f>
        <v/>
      </c>
    </row>
    <row r="32" spans="6:10">
      <c r="F32" t="str">
        <f t="shared" si="6"/>
        <v/>
      </c>
      <c r="G32" s="40" t="str">
        <f t="shared" si="7"/>
        <v/>
      </c>
      <c r="H32" s="40" t="str">
        <f t="shared" si="8"/>
        <v/>
      </c>
      <c r="I32" s="40" t="str">
        <f>IF($G32="","",VLOOKUP($G32,设置!B:D,3,FALSE))</f>
        <v/>
      </c>
      <c r="J32" s="40" t="str">
        <f>IF($G32="","",VLOOKUP($G32,设置!B:D,2,FALSE))</f>
        <v/>
      </c>
    </row>
    <row r="33" spans="6:10">
      <c r="F33" t="str">
        <f t="shared" si="6"/>
        <v/>
      </c>
      <c r="G33" s="40" t="str">
        <f t="shared" si="7"/>
        <v/>
      </c>
      <c r="H33" s="40" t="str">
        <f t="shared" si="8"/>
        <v/>
      </c>
      <c r="I33" s="40" t="str">
        <f>IF($G33="","",VLOOKUP($G33,设置!B:D,3,FALSE))</f>
        <v/>
      </c>
      <c r="J33" s="40" t="str">
        <f>IF($G33="","",VLOOKUP($G33,设置!B:D,2,FALSE))</f>
        <v/>
      </c>
    </row>
    <row r="34" spans="6:10">
      <c r="F34" t="str">
        <f t="shared" si="6"/>
        <v/>
      </c>
      <c r="G34" s="40" t="str">
        <f t="shared" si="7"/>
        <v/>
      </c>
      <c r="H34" s="40" t="str">
        <f t="shared" si="8"/>
        <v/>
      </c>
      <c r="I34" s="40" t="str">
        <f>IF($G34="","",VLOOKUP($G34,设置!B:D,3,FALSE))</f>
        <v/>
      </c>
      <c r="J34" s="40" t="str">
        <f>IF($G34="","",VLOOKUP($G34,设置!B:D,2,FALSE))</f>
        <v/>
      </c>
    </row>
    <row r="35" spans="6:10">
      <c r="F35" t="str">
        <f t="shared" si="6"/>
        <v/>
      </c>
      <c r="G35" s="40" t="str">
        <f t="shared" si="7"/>
        <v/>
      </c>
      <c r="H35" s="40" t="str">
        <f t="shared" si="8"/>
        <v/>
      </c>
      <c r="I35" s="40" t="str">
        <f>IF($G35="","",VLOOKUP($G35,设置!B:D,3,FALSE))</f>
        <v/>
      </c>
      <c r="J35" s="40" t="str">
        <f>IF($G35="","",VLOOKUP($G35,设置!B:D,2,FALSE))</f>
        <v/>
      </c>
    </row>
    <row r="36" spans="6:10">
      <c r="F36" t="str">
        <f t="shared" si="6"/>
        <v/>
      </c>
      <c r="G36" s="40" t="str">
        <f t="shared" si="7"/>
        <v/>
      </c>
      <c r="H36" s="40" t="str">
        <f t="shared" si="8"/>
        <v/>
      </c>
      <c r="I36" s="40" t="str">
        <f>IF($G36="","",VLOOKUP($G36,设置!B:D,3,FALSE))</f>
        <v/>
      </c>
      <c r="J36" s="40" t="str">
        <f>IF($G36="","",VLOOKUP($G36,设置!B:D,2,FALSE))</f>
        <v/>
      </c>
    </row>
    <row r="37" spans="6:10">
      <c r="F37" t="str">
        <f t="shared" si="6"/>
        <v/>
      </c>
      <c r="G37" s="40" t="str">
        <f t="shared" si="7"/>
        <v/>
      </c>
      <c r="H37" s="40" t="str">
        <f t="shared" si="8"/>
        <v/>
      </c>
      <c r="I37" s="40" t="str">
        <f>IF($G37="","",VLOOKUP($G37,设置!B:D,3,FALSE))</f>
        <v/>
      </c>
      <c r="J37" s="40" t="str">
        <f>IF($G37="","",VLOOKUP($G37,设置!B:D,2,FALSE))</f>
        <v/>
      </c>
    </row>
    <row r="38" spans="6:10">
      <c r="F38" t="str">
        <f t="shared" si="6"/>
        <v/>
      </c>
      <c r="G38" s="40" t="str">
        <f t="shared" si="7"/>
        <v/>
      </c>
      <c r="H38" s="40" t="str">
        <f t="shared" si="8"/>
        <v/>
      </c>
      <c r="I38" s="40" t="str">
        <f>IF($G38="","",VLOOKUP($G38,设置!B:D,3,FALSE))</f>
        <v/>
      </c>
      <c r="J38" s="40" t="str">
        <f>IF($G38="","",VLOOKUP($G38,设置!B:D,2,FALSE))</f>
        <v/>
      </c>
    </row>
    <row r="39" spans="6:10">
      <c r="F39" t="str">
        <f t="shared" si="6"/>
        <v/>
      </c>
      <c r="G39" s="40" t="str">
        <f t="shared" si="7"/>
        <v/>
      </c>
      <c r="H39" s="40" t="str">
        <f t="shared" si="8"/>
        <v/>
      </c>
      <c r="I39" s="40" t="str">
        <f>IF($G39="","",VLOOKUP($G39,设置!B:D,3,FALSE))</f>
        <v/>
      </c>
      <c r="J39" s="40" t="str">
        <f>IF($G39="","",VLOOKUP($G39,设置!B:D,2,FALSE))</f>
        <v/>
      </c>
    </row>
    <row r="40" spans="6:10">
      <c r="F40" t="str">
        <f t="shared" si="6"/>
        <v/>
      </c>
      <c r="G40" s="40" t="str">
        <f t="shared" si="7"/>
        <v/>
      </c>
      <c r="H40" s="40" t="str">
        <f t="shared" si="8"/>
        <v/>
      </c>
      <c r="I40" s="40" t="str">
        <f>IF($G40="","",VLOOKUP($G40,设置!B:D,3,FALSE))</f>
        <v/>
      </c>
      <c r="J40" s="40" t="str">
        <f>IF($G40="","",VLOOKUP($G40,设置!B:D,2,FALSE))</f>
        <v/>
      </c>
    </row>
    <row r="41" spans="6:10">
      <c r="F41" t="str">
        <f t="shared" si="6"/>
        <v/>
      </c>
      <c r="G41" s="40" t="str">
        <f t="shared" si="7"/>
        <v/>
      </c>
      <c r="H41" s="40" t="str">
        <f t="shared" si="8"/>
        <v/>
      </c>
      <c r="I41" s="40" t="str">
        <f>IF($G41="","",VLOOKUP($G41,设置!B:D,3,FALSE))</f>
        <v/>
      </c>
      <c r="J41" s="40" t="str">
        <f>IF($G41="","",VLOOKUP($G41,设置!B:D,2,FALSE))</f>
        <v/>
      </c>
    </row>
    <row r="42" spans="6:10">
      <c r="F42" t="str">
        <f t="shared" si="6"/>
        <v/>
      </c>
      <c r="G42" s="40" t="str">
        <f t="shared" si="7"/>
        <v/>
      </c>
      <c r="H42" s="40" t="str">
        <f t="shared" si="8"/>
        <v/>
      </c>
      <c r="I42" s="40" t="str">
        <f>IF($G42="","",VLOOKUP($G42,设置!B:D,3,FALSE))</f>
        <v/>
      </c>
      <c r="J42" s="40" t="str">
        <f>IF($G42="","",VLOOKUP($G42,设置!B:D,2,FALSE))</f>
        <v/>
      </c>
    </row>
    <row r="43" spans="6:10">
      <c r="F43" t="str">
        <f t="shared" si="6"/>
        <v/>
      </c>
      <c r="G43" s="40" t="str">
        <f t="shared" si="7"/>
        <v/>
      </c>
      <c r="H43" s="40" t="str">
        <f t="shared" si="8"/>
        <v/>
      </c>
      <c r="I43" s="40" t="str">
        <f>IF($G43="","",VLOOKUP($G43,设置!B:D,3,FALSE))</f>
        <v/>
      </c>
      <c r="J43" s="40" t="str">
        <f>IF($G43="","",VLOOKUP($G43,设置!B:D,2,FALSE))</f>
        <v/>
      </c>
    </row>
    <row r="44" spans="6:10">
      <c r="F44" t="str">
        <f t="shared" si="6"/>
        <v/>
      </c>
      <c r="G44" s="40" t="str">
        <f t="shared" si="7"/>
        <v/>
      </c>
      <c r="H44" s="40" t="str">
        <f t="shared" si="8"/>
        <v/>
      </c>
      <c r="I44" s="40" t="str">
        <f>IF($G44="","",VLOOKUP($G44,设置!B:D,3,FALSE))</f>
        <v/>
      </c>
      <c r="J44" s="40" t="str">
        <f>IF($G44="","",VLOOKUP($G44,设置!B:D,2,FALSE))</f>
        <v/>
      </c>
    </row>
    <row r="45" spans="6:10">
      <c r="F45" t="str">
        <f t="shared" si="6"/>
        <v/>
      </c>
      <c r="G45" s="40" t="str">
        <f t="shared" si="7"/>
        <v/>
      </c>
      <c r="H45" s="40" t="str">
        <f t="shared" si="8"/>
        <v/>
      </c>
      <c r="I45" s="40" t="str">
        <f>IF($G45="","",VLOOKUP($G45,设置!B:D,3,FALSE))</f>
        <v/>
      </c>
      <c r="J45" s="40" t="str">
        <f>IF($G45="","",VLOOKUP($G45,设置!B:D,2,FALSE))</f>
        <v/>
      </c>
    </row>
    <row r="46" spans="6:10">
      <c r="F46" t="str">
        <f t="shared" si="6"/>
        <v/>
      </c>
      <c r="G46" s="40" t="str">
        <f t="shared" si="7"/>
        <v/>
      </c>
      <c r="H46" s="40" t="str">
        <f t="shared" si="8"/>
        <v/>
      </c>
      <c r="I46" s="40" t="str">
        <f>IF($G46="","",VLOOKUP($G46,设置!B:D,3,FALSE))</f>
        <v/>
      </c>
      <c r="J46" s="40" t="str">
        <f>IF($G46="","",VLOOKUP($G46,设置!B:D,2,FALSE))</f>
        <v/>
      </c>
    </row>
    <row r="47" spans="6:10">
      <c r="F47" t="str">
        <f t="shared" si="6"/>
        <v/>
      </c>
      <c r="G47" s="40" t="str">
        <f t="shared" si="7"/>
        <v/>
      </c>
      <c r="H47" s="40" t="str">
        <f t="shared" si="8"/>
        <v/>
      </c>
      <c r="I47" s="40" t="str">
        <f>IF($G47="","",VLOOKUP($G47,设置!B:D,3,FALSE))</f>
        <v/>
      </c>
      <c r="J47" s="40" t="str">
        <f>IF($G47="","",VLOOKUP($G47,设置!B:D,2,FALSE))</f>
        <v/>
      </c>
    </row>
    <row r="48" spans="6:10">
      <c r="F48" t="str">
        <f t="shared" si="6"/>
        <v/>
      </c>
      <c r="G48" s="40" t="str">
        <f t="shared" si="7"/>
        <v/>
      </c>
      <c r="H48" s="40" t="str">
        <f t="shared" si="8"/>
        <v/>
      </c>
      <c r="I48" s="40" t="str">
        <f>IF($G48="","",VLOOKUP($G48,设置!B:D,3,FALSE))</f>
        <v/>
      </c>
      <c r="J48" s="40" t="str">
        <f>IF($G48="","",VLOOKUP($G48,设置!B:D,2,FALSE))</f>
        <v/>
      </c>
    </row>
    <row r="49" spans="6:10">
      <c r="F49" t="str">
        <f t="shared" si="6"/>
        <v/>
      </c>
      <c r="G49" s="40" t="str">
        <f t="shared" si="7"/>
        <v/>
      </c>
      <c r="H49" s="40" t="str">
        <f t="shared" si="8"/>
        <v/>
      </c>
      <c r="I49" s="40" t="str">
        <f>IF($G49="","",VLOOKUP($G49,设置!B:D,3,FALSE))</f>
        <v/>
      </c>
      <c r="J49" s="40" t="str">
        <f>IF($G49="","",VLOOKUP($G49,设置!B:D,2,FALSE))</f>
        <v/>
      </c>
    </row>
    <row r="50" spans="6:10">
      <c r="F50" t="str">
        <f t="shared" si="6"/>
        <v/>
      </c>
      <c r="G50" s="40" t="str">
        <f t="shared" si="7"/>
        <v/>
      </c>
      <c r="H50" s="40" t="str">
        <f t="shared" si="8"/>
        <v/>
      </c>
      <c r="I50" s="40" t="str">
        <f>IF($G50="","",VLOOKUP($G50,设置!B:D,3,FALSE))</f>
        <v/>
      </c>
      <c r="J50" s="40" t="str">
        <f>IF($G50="","",VLOOKUP($G50,设置!B:D,2,FALSE))</f>
        <v/>
      </c>
    </row>
    <row r="51" spans="6:10">
      <c r="F51" t="str">
        <f t="shared" si="6"/>
        <v/>
      </c>
      <c r="G51" s="40" t="str">
        <f t="shared" si="7"/>
        <v/>
      </c>
      <c r="H51" s="40" t="str">
        <f t="shared" si="8"/>
        <v/>
      </c>
      <c r="I51" s="40" t="str">
        <f>IF($G51="","",VLOOKUP($G51,设置!B:D,3,FALSE))</f>
        <v/>
      </c>
      <c r="J51" s="40" t="str">
        <f>IF($G51="","",VLOOKUP($G51,设置!B:D,2,FALSE))</f>
        <v/>
      </c>
    </row>
    <row r="52" spans="6:10">
      <c r="F52" t="str">
        <f t="shared" si="6"/>
        <v/>
      </c>
      <c r="G52" s="40" t="str">
        <f t="shared" si="7"/>
        <v/>
      </c>
      <c r="H52" s="40" t="str">
        <f t="shared" si="8"/>
        <v/>
      </c>
      <c r="I52" s="40" t="str">
        <f>IF($G52="","",VLOOKUP($G52,设置!B:D,3,FALSE))</f>
        <v/>
      </c>
      <c r="J52" s="40" t="str">
        <f>IF($G52="","",VLOOKUP($G52,设置!B:D,2,FALSE))</f>
        <v/>
      </c>
    </row>
    <row r="53" spans="6:10">
      <c r="F53" t="str">
        <f t="shared" si="6"/>
        <v/>
      </c>
      <c r="G53" s="40" t="str">
        <f t="shared" si="7"/>
        <v/>
      </c>
      <c r="H53" s="40" t="str">
        <f t="shared" si="8"/>
        <v/>
      </c>
      <c r="I53" s="40" t="str">
        <f>IF($G53="","",VLOOKUP($G53,设置!B:D,3,FALSE))</f>
        <v/>
      </c>
      <c r="J53" s="40" t="str">
        <f>IF($G53="","",VLOOKUP($G53,设置!B:D,2,FALSE))</f>
        <v/>
      </c>
    </row>
    <row r="54" spans="6:10">
      <c r="F54" t="str">
        <f t="shared" si="6"/>
        <v/>
      </c>
      <c r="G54" s="40" t="str">
        <f t="shared" si="7"/>
        <v/>
      </c>
      <c r="H54" s="40" t="str">
        <f t="shared" si="8"/>
        <v/>
      </c>
      <c r="I54" s="40" t="str">
        <f>IF($G54="","",VLOOKUP($G54,设置!B:D,3,FALSE))</f>
        <v/>
      </c>
      <c r="J54" s="40" t="str">
        <f>IF($G54="","",VLOOKUP($G54,设置!B:D,2,FALSE))</f>
        <v/>
      </c>
    </row>
    <row r="55" spans="6:10">
      <c r="F55" t="str">
        <f t="shared" si="6"/>
        <v/>
      </c>
      <c r="G55" s="40" t="str">
        <f t="shared" si="7"/>
        <v/>
      </c>
      <c r="H55" s="40" t="str">
        <f t="shared" si="8"/>
        <v/>
      </c>
      <c r="I55" s="40" t="str">
        <f>IF($G55="","",VLOOKUP($G55,设置!B:D,3,FALSE))</f>
        <v/>
      </c>
      <c r="J55" s="40" t="str">
        <f>IF($G55="","",VLOOKUP($G55,设置!B:D,2,FALSE))</f>
        <v/>
      </c>
    </row>
    <row r="56" spans="6:10">
      <c r="F56" t="str">
        <f t="shared" si="6"/>
        <v/>
      </c>
      <c r="G56" s="40" t="str">
        <f t="shared" si="7"/>
        <v/>
      </c>
      <c r="H56" s="40" t="str">
        <f t="shared" si="8"/>
        <v/>
      </c>
      <c r="I56" s="40" t="str">
        <f>IF($G56="","",VLOOKUP($G56,设置!B:D,3,FALSE))</f>
        <v/>
      </c>
      <c r="J56" s="40" t="str">
        <f>IF($G56="","",VLOOKUP($G56,设置!B:D,2,FALSE))</f>
        <v/>
      </c>
    </row>
    <row r="57" spans="6:10">
      <c r="F57" t="str">
        <f t="shared" si="6"/>
        <v/>
      </c>
      <c r="G57" s="40" t="str">
        <f t="shared" si="7"/>
        <v/>
      </c>
      <c r="H57" s="40" t="str">
        <f t="shared" si="8"/>
        <v/>
      </c>
      <c r="I57" s="40" t="str">
        <f>IF($G57="","",VLOOKUP($G57,设置!B:D,3,FALSE))</f>
        <v/>
      </c>
      <c r="J57" s="40" t="str">
        <f>IF($G57="","",VLOOKUP($G57,设置!B:D,2,FALSE))</f>
        <v/>
      </c>
    </row>
    <row r="58" spans="6:10">
      <c r="F58" t="str">
        <f t="shared" si="6"/>
        <v/>
      </c>
      <c r="G58" s="40" t="str">
        <f t="shared" si="7"/>
        <v/>
      </c>
      <c r="H58" s="40" t="str">
        <f t="shared" si="8"/>
        <v/>
      </c>
      <c r="I58" s="40" t="str">
        <f>IF($G58="","",VLOOKUP($G58,设置!B:D,3,FALSE))</f>
        <v/>
      </c>
      <c r="J58" s="40" t="str">
        <f>IF($G58="","",VLOOKUP($G58,设置!B:D,2,FALSE))</f>
        <v/>
      </c>
    </row>
    <row r="59" spans="6:10">
      <c r="F59" t="str">
        <f t="shared" si="6"/>
        <v/>
      </c>
      <c r="G59" s="40" t="str">
        <f t="shared" si="7"/>
        <v/>
      </c>
      <c r="H59" s="40" t="str">
        <f t="shared" si="8"/>
        <v/>
      </c>
      <c r="I59" s="40" t="str">
        <f>IF($G59="","",VLOOKUP($G59,设置!B:D,3,FALSE))</f>
        <v/>
      </c>
      <c r="J59" s="40" t="str">
        <f>IF($G59="","",VLOOKUP($G59,设置!B:D,2,FALSE))</f>
        <v/>
      </c>
    </row>
    <row r="60" spans="6:10">
      <c r="F60" t="str">
        <f t="shared" si="6"/>
        <v/>
      </c>
      <c r="G60" s="40" t="str">
        <f t="shared" si="7"/>
        <v/>
      </c>
      <c r="H60" s="40" t="str">
        <f t="shared" si="8"/>
        <v/>
      </c>
      <c r="I60" s="40" t="str">
        <f>IF($G60="","",VLOOKUP($G60,设置!B:D,3,FALSE))</f>
        <v/>
      </c>
      <c r="J60" s="40" t="str">
        <f>IF($G60="","",VLOOKUP($G60,设置!B:D,2,FALSE))</f>
        <v/>
      </c>
    </row>
    <row r="61" spans="6:10">
      <c r="F61" t="str">
        <f t="shared" si="6"/>
        <v/>
      </c>
      <c r="G61" s="40" t="str">
        <f t="shared" si="7"/>
        <v/>
      </c>
      <c r="H61" s="40" t="str">
        <f t="shared" si="8"/>
        <v/>
      </c>
      <c r="I61" s="40" t="str">
        <f>IF($G61="","",VLOOKUP($G61,设置!B:D,3,FALSE))</f>
        <v/>
      </c>
      <c r="J61" s="40" t="str">
        <f>IF($G61="","",VLOOKUP($G61,设置!B:D,2,FALSE))</f>
        <v/>
      </c>
    </row>
    <row r="62" spans="6:10">
      <c r="F62" t="str">
        <f t="shared" si="6"/>
        <v/>
      </c>
      <c r="G62" s="40" t="str">
        <f t="shared" si="7"/>
        <v/>
      </c>
      <c r="H62" s="40" t="str">
        <f t="shared" si="8"/>
        <v/>
      </c>
      <c r="I62" s="40" t="str">
        <f>IF($G62="","",VLOOKUP($G62,设置!B:D,3,FALSE))</f>
        <v/>
      </c>
      <c r="J62" s="40" t="str">
        <f>IF($G62="","",VLOOKUP($G62,设置!B:D,2,FALSE))</f>
        <v/>
      </c>
    </row>
    <row r="63" spans="6:10">
      <c r="F63" t="str">
        <f t="shared" si="6"/>
        <v/>
      </c>
      <c r="G63" s="40" t="str">
        <f t="shared" si="7"/>
        <v/>
      </c>
      <c r="H63" s="40" t="str">
        <f t="shared" si="8"/>
        <v/>
      </c>
      <c r="I63" s="40" t="str">
        <f>IF($G63="","",VLOOKUP($G63,设置!B:D,3,FALSE))</f>
        <v/>
      </c>
      <c r="J63" s="40" t="str">
        <f>IF($G63="","",VLOOKUP($G63,设置!B:D,2,FALSE))</f>
        <v/>
      </c>
    </row>
    <row r="64" spans="6:10">
      <c r="F64" t="str">
        <f t="shared" si="6"/>
        <v/>
      </c>
      <c r="G64" s="40" t="str">
        <f t="shared" si="7"/>
        <v/>
      </c>
      <c r="H64" s="40" t="str">
        <f t="shared" si="8"/>
        <v/>
      </c>
      <c r="I64" s="40" t="str">
        <f>IF($G64="","",VLOOKUP($G64,设置!B:D,3,FALSE))</f>
        <v/>
      </c>
      <c r="J64" s="40" t="str">
        <f>IF($G64="","",VLOOKUP($G64,设置!B:D,2,FALSE))</f>
        <v/>
      </c>
    </row>
    <row r="65" spans="6:10">
      <c r="F65" t="str">
        <f t="shared" si="6"/>
        <v/>
      </c>
      <c r="G65" s="40" t="str">
        <f t="shared" si="7"/>
        <v/>
      </c>
      <c r="H65" s="40" t="str">
        <f t="shared" si="8"/>
        <v/>
      </c>
      <c r="I65" s="40" t="str">
        <f>IF($G65="","",VLOOKUP($G65,设置!B:D,3,FALSE))</f>
        <v/>
      </c>
      <c r="J65" s="40" t="str">
        <f>IF($G65="","",VLOOKUP($G65,设置!B:D,2,FALSE))</f>
        <v/>
      </c>
    </row>
    <row r="66" spans="6:10">
      <c r="F66" t="str">
        <f t="shared" si="6"/>
        <v/>
      </c>
      <c r="G66" s="40" t="str">
        <f t="shared" si="7"/>
        <v/>
      </c>
      <c r="H66" s="40" t="str">
        <f t="shared" si="8"/>
        <v/>
      </c>
      <c r="I66" s="40" t="str">
        <f>IF($G66="","",VLOOKUP($G66,设置!B:D,3,FALSE))</f>
        <v/>
      </c>
      <c r="J66" s="40" t="str">
        <f>IF($G66="","",VLOOKUP($G66,设置!B:D,2,FALSE))</f>
        <v/>
      </c>
    </row>
    <row r="67" spans="6:10">
      <c r="F67" t="str">
        <f t="shared" si="6"/>
        <v/>
      </c>
      <c r="G67" s="40" t="str">
        <f t="shared" si="7"/>
        <v/>
      </c>
      <c r="H67" s="40" t="str">
        <f t="shared" si="8"/>
        <v/>
      </c>
      <c r="I67" s="40" t="str">
        <f>IF($G67="","",VLOOKUP($G67,设置!B:D,3,FALSE))</f>
        <v/>
      </c>
      <c r="J67" s="40" t="str">
        <f>IF($G67="","",VLOOKUP($G67,设置!B:D,2,FALSE))</f>
        <v/>
      </c>
    </row>
    <row r="68" spans="6:10">
      <c r="F68" t="str">
        <f t="shared" si="6"/>
        <v/>
      </c>
      <c r="G68" s="40" t="str">
        <f t="shared" si="7"/>
        <v/>
      </c>
      <c r="H68" s="40" t="str">
        <f t="shared" si="8"/>
        <v/>
      </c>
      <c r="I68" s="40" t="str">
        <f>IF($G68="","",VLOOKUP($G68,设置!B:D,3,FALSE))</f>
        <v/>
      </c>
      <c r="J68" s="40" t="str">
        <f>IF($G68="","",VLOOKUP($G68,设置!B:D,2,FALSE))</f>
        <v/>
      </c>
    </row>
    <row r="69" spans="6:10">
      <c r="F69" t="str">
        <f t="shared" ref="F69:F116" si="9">IF(A69="","",1)</f>
        <v/>
      </c>
      <c r="G69" s="40" t="str">
        <f t="shared" si="7"/>
        <v/>
      </c>
      <c r="H69" s="40" t="str">
        <f t="shared" si="8"/>
        <v/>
      </c>
      <c r="I69" s="40" t="str">
        <f>IF($G69="","",VLOOKUP($G69,设置!B:D,3,FALSE))</f>
        <v/>
      </c>
      <c r="J69" s="40" t="str">
        <f>IF($G69="","",VLOOKUP($G69,设置!B:D,2,FALSE))</f>
        <v/>
      </c>
    </row>
    <row r="70" spans="6:10">
      <c r="F70" t="str">
        <f t="shared" si="9"/>
        <v/>
      </c>
      <c r="G70" s="40" t="str">
        <f t="shared" si="7"/>
        <v/>
      </c>
      <c r="H70" s="40" t="str">
        <f t="shared" si="8"/>
        <v/>
      </c>
      <c r="I70" s="40" t="str">
        <f>IF($G70="","",VLOOKUP($G70,设置!B:D,3,FALSE))</f>
        <v/>
      </c>
      <c r="J70" s="40" t="str">
        <f>IF($G70="","",VLOOKUP($G70,设置!B:D,2,FALSE))</f>
        <v/>
      </c>
    </row>
    <row r="71" spans="6:10">
      <c r="F71" t="str">
        <f t="shared" si="9"/>
        <v/>
      </c>
      <c r="G71" s="40" t="str">
        <f t="shared" si="7"/>
        <v/>
      </c>
      <c r="H71" s="40" t="str">
        <f t="shared" si="8"/>
        <v/>
      </c>
      <c r="I71" s="40" t="str">
        <f>IF($G71="","",VLOOKUP($G71,设置!B:D,3,FALSE))</f>
        <v/>
      </c>
      <c r="J71" s="40" t="str">
        <f>IF($G71="","",VLOOKUP($G71,设置!B:D,2,FALSE))</f>
        <v/>
      </c>
    </row>
    <row r="72" spans="6:10">
      <c r="F72" t="str">
        <f t="shared" si="9"/>
        <v/>
      </c>
      <c r="G72" s="40" t="str">
        <f t="shared" si="7"/>
        <v/>
      </c>
      <c r="H72" s="40" t="str">
        <f t="shared" si="8"/>
        <v/>
      </c>
      <c r="I72" s="40" t="str">
        <f>IF($G72="","",VLOOKUP($G72,设置!B:D,3,FALSE))</f>
        <v/>
      </c>
      <c r="J72" s="40" t="str">
        <f>IF($G72="","",VLOOKUP($G72,设置!B:D,2,FALSE))</f>
        <v/>
      </c>
    </row>
    <row r="73" spans="6:10">
      <c r="F73" t="str">
        <f t="shared" si="9"/>
        <v/>
      </c>
      <c r="G73" s="40" t="str">
        <f t="shared" si="7"/>
        <v/>
      </c>
      <c r="H73" s="40" t="str">
        <f t="shared" si="8"/>
        <v/>
      </c>
      <c r="I73" s="40" t="str">
        <f>IF($G73="","",VLOOKUP($G73,设置!B:D,3,FALSE))</f>
        <v/>
      </c>
      <c r="J73" s="40" t="str">
        <f>IF($G73="","",VLOOKUP($G73,设置!B:D,2,FALSE))</f>
        <v/>
      </c>
    </row>
    <row r="74" spans="6:10">
      <c r="F74" t="str">
        <f t="shared" si="9"/>
        <v/>
      </c>
      <c r="G74" s="40" t="str">
        <f t="shared" si="7"/>
        <v/>
      </c>
      <c r="H74" s="40" t="str">
        <f t="shared" si="8"/>
        <v/>
      </c>
      <c r="I74" s="40" t="str">
        <f>IF($G74="","",VLOOKUP($G74,设置!B:D,3,FALSE))</f>
        <v/>
      </c>
      <c r="J74" s="40" t="str">
        <f>IF($G74="","",VLOOKUP($G74,设置!B:D,2,FALSE))</f>
        <v/>
      </c>
    </row>
    <row r="75" spans="6:10">
      <c r="F75" t="str">
        <f t="shared" si="9"/>
        <v/>
      </c>
      <c r="G75" s="40" t="str">
        <f t="shared" si="7"/>
        <v/>
      </c>
      <c r="H75" s="40" t="str">
        <f t="shared" si="8"/>
        <v/>
      </c>
      <c r="I75" s="40" t="str">
        <f>IF($G75="","",VLOOKUP($G75,设置!B:D,3,FALSE))</f>
        <v/>
      </c>
      <c r="J75" s="40" t="str">
        <f>IF($G75="","",VLOOKUP($G75,设置!B:D,2,FALSE))</f>
        <v/>
      </c>
    </row>
    <row r="76" spans="6:10">
      <c r="F76" t="str">
        <f t="shared" si="9"/>
        <v/>
      </c>
      <c r="G76" s="40" t="str">
        <f t="shared" ref="G76:G116" si="10">IF(AND(B76&lt;&gt;"",C76&lt;&gt;""),B76&amp;C76,"")</f>
        <v/>
      </c>
      <c r="H76" s="40" t="str">
        <f t="shared" ref="H76:H116" si="11">IF(E76="","",ROUND(E76*2.2046,2))</f>
        <v/>
      </c>
      <c r="I76" s="40" t="str">
        <f>IF($G76="","",VLOOKUP($G76,设置!B:D,3,FALSE))</f>
        <v/>
      </c>
      <c r="J76" s="40" t="str">
        <f>IF($G76="","",VLOOKUP($G76,设置!B:D,2,FALSE))</f>
        <v/>
      </c>
    </row>
    <row r="77" spans="6:10">
      <c r="F77" t="str">
        <f t="shared" si="9"/>
        <v/>
      </c>
      <c r="G77" s="40" t="str">
        <f t="shared" si="10"/>
        <v/>
      </c>
      <c r="H77" s="40" t="str">
        <f t="shared" si="11"/>
        <v/>
      </c>
      <c r="I77" s="40" t="str">
        <f>IF($G77="","",VLOOKUP($G77,设置!B:D,3,FALSE))</f>
        <v/>
      </c>
      <c r="J77" s="40" t="str">
        <f>IF($G77="","",VLOOKUP($G77,设置!B:D,2,FALSE))</f>
        <v/>
      </c>
    </row>
    <row r="78" spans="6:10">
      <c r="F78" t="str">
        <f t="shared" si="9"/>
        <v/>
      </c>
      <c r="G78" s="40" t="str">
        <f t="shared" si="10"/>
        <v/>
      </c>
      <c r="H78" s="40" t="str">
        <f t="shared" si="11"/>
        <v/>
      </c>
      <c r="I78" s="40" t="str">
        <f>IF($G78="","",VLOOKUP($G78,设置!B:D,3,FALSE))</f>
        <v/>
      </c>
      <c r="J78" s="40" t="str">
        <f>IF($G78="","",VLOOKUP($G78,设置!B:D,2,FALSE))</f>
        <v/>
      </c>
    </row>
    <row r="79" spans="6:10">
      <c r="F79" t="str">
        <f t="shared" si="9"/>
        <v/>
      </c>
      <c r="G79" s="40" t="str">
        <f t="shared" si="10"/>
        <v/>
      </c>
      <c r="H79" s="40" t="str">
        <f t="shared" si="11"/>
        <v/>
      </c>
      <c r="I79" s="40" t="str">
        <f>IF($G79="","",VLOOKUP($G79,设置!B:D,3,FALSE))</f>
        <v/>
      </c>
      <c r="J79" s="40" t="str">
        <f>IF($G79="","",VLOOKUP($G79,设置!B:D,2,FALSE))</f>
        <v/>
      </c>
    </row>
    <row r="80" spans="6:10">
      <c r="F80" t="str">
        <f t="shared" si="9"/>
        <v/>
      </c>
      <c r="G80" s="40" t="str">
        <f t="shared" si="10"/>
        <v/>
      </c>
      <c r="H80" s="40" t="str">
        <f t="shared" si="11"/>
        <v/>
      </c>
      <c r="I80" s="40" t="str">
        <f>IF($G80="","",VLOOKUP($G80,设置!B:D,3,FALSE))</f>
        <v/>
      </c>
      <c r="J80" s="40" t="str">
        <f>IF($G80="","",VLOOKUP($G80,设置!B:D,2,FALSE))</f>
        <v/>
      </c>
    </row>
    <row r="81" spans="6:10">
      <c r="F81" t="str">
        <f t="shared" si="9"/>
        <v/>
      </c>
      <c r="G81" s="40" t="str">
        <f t="shared" si="10"/>
        <v/>
      </c>
      <c r="H81" s="40" t="str">
        <f t="shared" si="11"/>
        <v/>
      </c>
      <c r="I81" s="40" t="str">
        <f>IF($G81="","",VLOOKUP($G81,设置!B:D,3,FALSE))</f>
        <v/>
      </c>
      <c r="J81" s="40" t="str">
        <f>IF($G81="","",VLOOKUP($G81,设置!B:D,2,FALSE))</f>
        <v/>
      </c>
    </row>
    <row r="82" spans="6:10">
      <c r="F82" t="str">
        <f t="shared" si="9"/>
        <v/>
      </c>
      <c r="G82" s="40" t="str">
        <f t="shared" si="10"/>
        <v/>
      </c>
      <c r="H82" s="40" t="str">
        <f t="shared" si="11"/>
        <v/>
      </c>
      <c r="I82" s="40" t="str">
        <f>IF($G82="","",VLOOKUP($G82,设置!B:D,3,FALSE))</f>
        <v/>
      </c>
      <c r="J82" s="40" t="str">
        <f>IF($G82="","",VLOOKUP($G82,设置!B:D,2,FALSE))</f>
        <v/>
      </c>
    </row>
    <row r="83" spans="6:10">
      <c r="F83" t="str">
        <f t="shared" si="9"/>
        <v/>
      </c>
      <c r="G83" s="40" t="str">
        <f t="shared" si="10"/>
        <v/>
      </c>
      <c r="H83" s="40" t="str">
        <f t="shared" si="11"/>
        <v/>
      </c>
      <c r="I83" s="40" t="str">
        <f>IF($G83="","",VLOOKUP($G83,设置!B:D,3,FALSE))</f>
        <v/>
      </c>
      <c r="J83" s="40" t="str">
        <f>IF($G83="","",VLOOKUP($G83,设置!B:D,2,FALSE))</f>
        <v/>
      </c>
    </row>
    <row r="84" spans="6:10">
      <c r="F84" t="str">
        <f t="shared" si="9"/>
        <v/>
      </c>
      <c r="G84" s="40" t="str">
        <f t="shared" si="10"/>
        <v/>
      </c>
      <c r="H84" s="40" t="str">
        <f t="shared" si="11"/>
        <v/>
      </c>
      <c r="I84" s="40" t="str">
        <f>IF($G84="","",VLOOKUP($G84,设置!B:D,3,FALSE))</f>
        <v/>
      </c>
      <c r="J84" s="40" t="str">
        <f>IF($G84="","",VLOOKUP($G84,设置!B:D,2,FALSE))</f>
        <v/>
      </c>
    </row>
    <row r="85" spans="6:10">
      <c r="F85" t="str">
        <f t="shared" si="9"/>
        <v/>
      </c>
      <c r="G85" s="40" t="str">
        <f t="shared" si="10"/>
        <v/>
      </c>
      <c r="H85" s="40" t="str">
        <f t="shared" si="11"/>
        <v/>
      </c>
      <c r="I85" s="40" t="str">
        <f>IF($G85="","",VLOOKUP($G85,设置!B:D,3,FALSE))</f>
        <v/>
      </c>
      <c r="J85" s="40" t="str">
        <f>IF($G85="","",VLOOKUP($G85,设置!B:D,2,FALSE))</f>
        <v/>
      </c>
    </row>
    <row r="86" spans="6:10">
      <c r="F86" t="str">
        <f t="shared" si="9"/>
        <v/>
      </c>
      <c r="G86" s="40" t="str">
        <f t="shared" si="10"/>
        <v/>
      </c>
      <c r="H86" s="40" t="str">
        <f t="shared" si="11"/>
        <v/>
      </c>
      <c r="I86" s="40" t="str">
        <f>IF($G86="","",VLOOKUP($G86,设置!B:D,3,FALSE))</f>
        <v/>
      </c>
      <c r="J86" s="40" t="str">
        <f>IF($G86="","",VLOOKUP($G86,设置!B:D,2,FALSE))</f>
        <v/>
      </c>
    </row>
    <row r="87" spans="6:10">
      <c r="F87" t="str">
        <f t="shared" si="9"/>
        <v/>
      </c>
      <c r="G87" s="40" t="str">
        <f t="shared" si="10"/>
        <v/>
      </c>
      <c r="H87" s="40" t="str">
        <f t="shared" si="11"/>
        <v/>
      </c>
      <c r="I87" s="40" t="str">
        <f>IF($G87="","",VLOOKUP($G87,设置!B:D,3,FALSE))</f>
        <v/>
      </c>
      <c r="J87" s="40" t="str">
        <f>IF($G87="","",VLOOKUP($G87,设置!B:D,2,FALSE))</f>
        <v/>
      </c>
    </row>
    <row r="88" spans="6:10">
      <c r="F88" t="str">
        <f t="shared" si="9"/>
        <v/>
      </c>
      <c r="G88" s="40" t="str">
        <f t="shared" si="10"/>
        <v/>
      </c>
      <c r="H88" s="40" t="str">
        <f t="shared" si="11"/>
        <v/>
      </c>
      <c r="I88" s="40" t="str">
        <f>IF($G88="","",VLOOKUP($G88,设置!B:D,3,FALSE))</f>
        <v/>
      </c>
      <c r="J88" s="40" t="str">
        <f>IF($G88="","",VLOOKUP($G88,设置!B:D,2,FALSE))</f>
        <v/>
      </c>
    </row>
    <row r="89" spans="6:10">
      <c r="F89" t="str">
        <f t="shared" si="9"/>
        <v/>
      </c>
      <c r="G89" s="40" t="str">
        <f t="shared" si="10"/>
        <v/>
      </c>
      <c r="H89" s="40" t="str">
        <f t="shared" si="11"/>
        <v/>
      </c>
      <c r="I89" s="40" t="str">
        <f>IF($G89="","",VLOOKUP($G89,设置!B:D,3,FALSE))</f>
        <v/>
      </c>
      <c r="J89" s="40" t="str">
        <f>IF($G89="","",VLOOKUP($G89,设置!B:D,2,FALSE))</f>
        <v/>
      </c>
    </row>
    <row r="90" spans="6:10">
      <c r="F90" t="str">
        <f t="shared" si="9"/>
        <v/>
      </c>
      <c r="G90" s="40" t="str">
        <f t="shared" si="10"/>
        <v/>
      </c>
      <c r="H90" s="40" t="str">
        <f t="shared" si="11"/>
        <v/>
      </c>
      <c r="I90" s="40" t="str">
        <f>IF($G90="","",VLOOKUP($G90,设置!B:D,3,FALSE))</f>
        <v/>
      </c>
      <c r="J90" s="40" t="str">
        <f>IF($G90="","",VLOOKUP($G90,设置!B:D,2,FALSE))</f>
        <v/>
      </c>
    </row>
    <row r="91" spans="6:10">
      <c r="F91" t="str">
        <f t="shared" si="9"/>
        <v/>
      </c>
      <c r="G91" s="40" t="str">
        <f t="shared" si="10"/>
        <v/>
      </c>
      <c r="H91" s="40" t="str">
        <f t="shared" si="11"/>
        <v/>
      </c>
      <c r="I91" s="40" t="str">
        <f>IF($G91="","",VLOOKUP($G91,设置!B:D,3,FALSE))</f>
        <v/>
      </c>
      <c r="J91" s="40" t="str">
        <f>IF($G91="","",VLOOKUP($G91,设置!B:D,2,FALSE))</f>
        <v/>
      </c>
    </row>
    <row r="92" spans="6:10">
      <c r="F92" t="str">
        <f t="shared" si="9"/>
        <v/>
      </c>
      <c r="G92" s="40" t="str">
        <f t="shared" si="10"/>
        <v/>
      </c>
      <c r="H92" s="40" t="str">
        <f t="shared" si="11"/>
        <v/>
      </c>
      <c r="I92" s="40" t="str">
        <f>IF($G92="","",VLOOKUP($G92,设置!B:D,3,FALSE))</f>
        <v/>
      </c>
      <c r="J92" s="40" t="str">
        <f>IF($G92="","",VLOOKUP($G92,设置!B:D,2,FALSE))</f>
        <v/>
      </c>
    </row>
    <row r="93" spans="6:10">
      <c r="F93" t="str">
        <f t="shared" si="9"/>
        <v/>
      </c>
      <c r="G93" s="40" t="str">
        <f t="shared" si="10"/>
        <v/>
      </c>
      <c r="H93" s="40" t="str">
        <f t="shared" si="11"/>
        <v/>
      </c>
      <c r="I93" s="40" t="str">
        <f>IF($G93="","",VLOOKUP($G93,设置!B:D,3,FALSE))</f>
        <v/>
      </c>
      <c r="J93" s="40" t="str">
        <f>IF($G93="","",VLOOKUP($G93,设置!B:D,2,FALSE))</f>
        <v/>
      </c>
    </row>
    <row r="94" spans="6:10">
      <c r="F94" t="str">
        <f t="shared" si="9"/>
        <v/>
      </c>
      <c r="G94" s="40" t="str">
        <f t="shared" si="10"/>
        <v/>
      </c>
      <c r="H94" s="40" t="str">
        <f t="shared" si="11"/>
        <v/>
      </c>
      <c r="I94" s="40" t="str">
        <f>IF($G94="","",VLOOKUP($G94,设置!B:D,3,FALSE))</f>
        <v/>
      </c>
      <c r="J94" s="40" t="str">
        <f>IF($G94="","",VLOOKUP($G94,设置!B:D,2,FALSE))</f>
        <v/>
      </c>
    </row>
    <row r="95" spans="6:10">
      <c r="F95" t="str">
        <f t="shared" si="9"/>
        <v/>
      </c>
      <c r="G95" s="40" t="str">
        <f t="shared" si="10"/>
        <v/>
      </c>
      <c r="H95" s="40" t="str">
        <f t="shared" si="11"/>
        <v/>
      </c>
      <c r="I95" s="40" t="str">
        <f>IF($G95="","",VLOOKUP($G95,设置!B:D,3,FALSE))</f>
        <v/>
      </c>
      <c r="J95" s="40" t="str">
        <f>IF($G95="","",VLOOKUP($G95,设置!B:D,2,FALSE))</f>
        <v/>
      </c>
    </row>
    <row r="96" spans="6:10">
      <c r="F96" t="str">
        <f t="shared" si="9"/>
        <v/>
      </c>
      <c r="G96" s="40" t="str">
        <f t="shared" si="10"/>
        <v/>
      </c>
      <c r="H96" s="40" t="str">
        <f t="shared" si="11"/>
        <v/>
      </c>
      <c r="I96" s="40" t="str">
        <f>IF($G96="","",VLOOKUP($G96,设置!B:D,3,FALSE))</f>
        <v/>
      </c>
      <c r="J96" s="40" t="str">
        <f>IF($G96="","",VLOOKUP($G96,设置!B:D,2,FALSE))</f>
        <v/>
      </c>
    </row>
    <row r="97" spans="6:10">
      <c r="F97" t="str">
        <f t="shared" si="9"/>
        <v/>
      </c>
      <c r="G97" s="40" t="str">
        <f t="shared" si="10"/>
        <v/>
      </c>
      <c r="H97" s="40" t="str">
        <f t="shared" si="11"/>
        <v/>
      </c>
      <c r="I97" s="40" t="str">
        <f>IF($G97="","",VLOOKUP($G97,设置!B:D,3,FALSE))</f>
        <v/>
      </c>
      <c r="J97" s="40" t="str">
        <f>IF($G97="","",VLOOKUP($G97,设置!B:D,2,FALSE))</f>
        <v/>
      </c>
    </row>
    <row r="98" spans="6:10">
      <c r="F98" t="str">
        <f t="shared" si="9"/>
        <v/>
      </c>
      <c r="G98" s="40" t="str">
        <f t="shared" si="10"/>
        <v/>
      </c>
      <c r="H98" s="40" t="str">
        <f t="shared" si="11"/>
        <v/>
      </c>
      <c r="I98" s="40" t="str">
        <f>IF($G98="","",VLOOKUP($G98,设置!B:D,3,FALSE))</f>
        <v/>
      </c>
      <c r="J98" s="40" t="str">
        <f>IF($G98="","",VLOOKUP($G98,设置!B:D,2,FALSE))</f>
        <v/>
      </c>
    </row>
    <row r="99" spans="6:10">
      <c r="F99" t="str">
        <f t="shared" si="9"/>
        <v/>
      </c>
      <c r="G99" s="40" t="str">
        <f t="shared" si="10"/>
        <v/>
      </c>
      <c r="H99" s="40" t="str">
        <f t="shared" si="11"/>
        <v/>
      </c>
      <c r="I99" s="40" t="str">
        <f>IF($G99="","",VLOOKUP($G99,设置!B:D,3,FALSE))</f>
        <v/>
      </c>
      <c r="J99" s="40" t="str">
        <f>IF($G99="","",VLOOKUP($G99,设置!B:D,2,FALSE))</f>
        <v/>
      </c>
    </row>
    <row r="100" spans="6:10">
      <c r="F100" t="str">
        <f t="shared" si="9"/>
        <v/>
      </c>
      <c r="G100" s="40" t="str">
        <f t="shared" si="10"/>
        <v/>
      </c>
      <c r="H100" s="40" t="str">
        <f t="shared" si="11"/>
        <v/>
      </c>
      <c r="I100" s="40" t="str">
        <f>IF($G100="","",VLOOKUP($G100,设置!B:D,3,FALSE))</f>
        <v/>
      </c>
      <c r="J100" s="40" t="str">
        <f>IF($G100="","",VLOOKUP($G100,设置!B:D,2,FALSE))</f>
        <v/>
      </c>
    </row>
    <row r="101" spans="6:10">
      <c r="F101" t="str">
        <f t="shared" si="9"/>
        <v/>
      </c>
      <c r="G101" s="40" t="str">
        <f t="shared" si="10"/>
        <v/>
      </c>
      <c r="H101" s="40" t="str">
        <f t="shared" si="11"/>
        <v/>
      </c>
      <c r="I101" s="40" t="str">
        <f>IF($G101="","",VLOOKUP($G101,设置!B:D,3,FALSE))</f>
        <v/>
      </c>
      <c r="J101" s="40" t="str">
        <f>IF($G101="","",VLOOKUP($G101,设置!B:D,2,FALSE))</f>
        <v/>
      </c>
    </row>
    <row r="102" spans="6:10">
      <c r="F102" t="str">
        <f t="shared" si="9"/>
        <v/>
      </c>
      <c r="G102" s="40" t="str">
        <f t="shared" si="10"/>
        <v/>
      </c>
      <c r="H102" s="40" t="str">
        <f t="shared" si="11"/>
        <v/>
      </c>
      <c r="I102" s="40" t="str">
        <f>IF($G102="","",VLOOKUP($G102,设置!B:D,3,FALSE))</f>
        <v/>
      </c>
      <c r="J102" s="40" t="str">
        <f>IF($G102="","",VLOOKUP($G102,设置!B:D,2,FALSE))</f>
        <v/>
      </c>
    </row>
    <row r="103" spans="6:10">
      <c r="F103" t="str">
        <f t="shared" si="9"/>
        <v/>
      </c>
      <c r="G103" s="40" t="str">
        <f t="shared" si="10"/>
        <v/>
      </c>
      <c r="H103" s="40" t="str">
        <f t="shared" si="11"/>
        <v/>
      </c>
      <c r="I103" s="40" t="str">
        <f>IF($G103="","",VLOOKUP($G103,设置!B:D,3,FALSE))</f>
        <v/>
      </c>
      <c r="J103" s="40" t="str">
        <f>IF($G103="","",VLOOKUP($G103,设置!B:D,2,FALSE))</f>
        <v/>
      </c>
    </row>
    <row r="104" spans="6:10">
      <c r="F104" t="str">
        <f t="shared" si="9"/>
        <v/>
      </c>
      <c r="G104" s="40" t="str">
        <f t="shared" si="10"/>
        <v/>
      </c>
      <c r="H104" s="40" t="str">
        <f t="shared" si="11"/>
        <v/>
      </c>
      <c r="I104" s="40" t="str">
        <f>IF($G104="","",VLOOKUP($G104,设置!B:D,3,FALSE))</f>
        <v/>
      </c>
      <c r="J104" s="40" t="str">
        <f>IF($G104="","",VLOOKUP($G104,设置!B:D,2,FALSE))</f>
        <v/>
      </c>
    </row>
    <row r="105" spans="6:10">
      <c r="F105" t="str">
        <f t="shared" si="9"/>
        <v/>
      </c>
      <c r="G105" s="40" t="str">
        <f t="shared" si="10"/>
        <v/>
      </c>
      <c r="H105" s="40" t="str">
        <f t="shared" si="11"/>
        <v/>
      </c>
      <c r="I105" s="40" t="str">
        <f>IF($G105="","",VLOOKUP($G105,设置!B:D,3,FALSE))</f>
        <v/>
      </c>
      <c r="J105" s="40" t="str">
        <f>IF($G105="","",VLOOKUP($G105,设置!B:D,2,FALSE))</f>
        <v/>
      </c>
    </row>
    <row r="106" spans="6:10">
      <c r="F106" t="str">
        <f t="shared" si="9"/>
        <v/>
      </c>
      <c r="G106" s="40" t="str">
        <f t="shared" si="10"/>
        <v/>
      </c>
      <c r="H106" s="40" t="str">
        <f t="shared" si="11"/>
        <v/>
      </c>
      <c r="I106" s="40" t="str">
        <f>IF($G106="","",VLOOKUP($G106,设置!B:D,3,FALSE))</f>
        <v/>
      </c>
      <c r="J106" s="40" t="str">
        <f>IF($G106="","",VLOOKUP($G106,设置!B:D,2,FALSE))</f>
        <v/>
      </c>
    </row>
    <row r="107" spans="6:10">
      <c r="F107" t="str">
        <f t="shared" si="9"/>
        <v/>
      </c>
      <c r="G107" s="40" t="str">
        <f t="shared" si="10"/>
        <v/>
      </c>
      <c r="H107" s="40" t="str">
        <f t="shared" si="11"/>
        <v/>
      </c>
      <c r="I107" s="40" t="str">
        <f>IF($G107="","",VLOOKUP($G107,设置!B:D,3,FALSE))</f>
        <v/>
      </c>
      <c r="J107" s="40" t="str">
        <f>IF($G107="","",VLOOKUP($G107,设置!B:D,2,FALSE))</f>
        <v/>
      </c>
    </row>
    <row r="108" spans="6:10">
      <c r="F108" t="str">
        <f t="shared" si="9"/>
        <v/>
      </c>
      <c r="G108" s="40" t="str">
        <f t="shared" si="10"/>
        <v/>
      </c>
      <c r="H108" s="40" t="str">
        <f t="shared" si="11"/>
        <v/>
      </c>
      <c r="I108" s="40" t="str">
        <f>IF($G108="","",VLOOKUP($G108,设置!B:D,3,FALSE))</f>
        <v/>
      </c>
      <c r="J108" s="40" t="str">
        <f>IF($G108="","",VLOOKUP($G108,设置!B:D,2,FALSE))</f>
        <v/>
      </c>
    </row>
    <row r="109" spans="6:10">
      <c r="F109" t="str">
        <f t="shared" si="9"/>
        <v/>
      </c>
      <c r="G109" s="40" t="str">
        <f t="shared" si="10"/>
        <v/>
      </c>
      <c r="H109" s="40" t="str">
        <f t="shared" si="11"/>
        <v/>
      </c>
      <c r="I109" s="40" t="str">
        <f>IF($G109="","",VLOOKUP($G109,设置!B:D,3,FALSE))</f>
        <v/>
      </c>
      <c r="J109" s="40" t="str">
        <f>IF($G109="","",VLOOKUP($G109,设置!B:D,2,FALSE))</f>
        <v/>
      </c>
    </row>
    <row r="110" spans="6:10">
      <c r="F110" t="str">
        <f t="shared" si="9"/>
        <v/>
      </c>
      <c r="G110" s="40" t="str">
        <f t="shared" si="10"/>
        <v/>
      </c>
      <c r="H110" s="40" t="str">
        <f t="shared" si="11"/>
        <v/>
      </c>
      <c r="I110" s="40" t="str">
        <f>IF($G110="","",VLOOKUP($G110,设置!B:D,3,FALSE))</f>
        <v/>
      </c>
      <c r="J110" s="40" t="str">
        <f>IF($G110="","",VLOOKUP($G110,设置!B:D,2,FALSE))</f>
        <v/>
      </c>
    </row>
    <row r="111" spans="6:10">
      <c r="F111" t="str">
        <f t="shared" si="9"/>
        <v/>
      </c>
      <c r="G111" s="40" t="str">
        <f t="shared" si="10"/>
        <v/>
      </c>
      <c r="H111" s="40" t="str">
        <f t="shared" si="11"/>
        <v/>
      </c>
      <c r="I111" s="40" t="str">
        <f>IF($G111="","",VLOOKUP($G111,设置!B:D,3,FALSE))</f>
        <v/>
      </c>
      <c r="J111" s="40" t="str">
        <f>IF($G111="","",VLOOKUP($G111,设置!B:D,2,FALSE))</f>
        <v/>
      </c>
    </row>
    <row r="112" spans="6:10">
      <c r="F112" t="str">
        <f t="shared" si="9"/>
        <v/>
      </c>
      <c r="G112" s="40" t="str">
        <f t="shared" si="10"/>
        <v/>
      </c>
      <c r="H112" s="40" t="str">
        <f t="shared" si="11"/>
        <v/>
      </c>
      <c r="I112" s="40" t="str">
        <f>IF($G112="","",VLOOKUP($G112,设置!B:D,3,FALSE))</f>
        <v/>
      </c>
      <c r="J112" s="40" t="str">
        <f>IF($G112="","",VLOOKUP($G112,设置!B:D,2,FALSE))</f>
        <v/>
      </c>
    </row>
    <row r="113" spans="6:10">
      <c r="F113" t="str">
        <f t="shared" si="9"/>
        <v/>
      </c>
      <c r="G113" s="40" t="str">
        <f t="shared" si="10"/>
        <v/>
      </c>
      <c r="H113" s="40" t="str">
        <f t="shared" si="11"/>
        <v/>
      </c>
      <c r="I113" s="40" t="str">
        <f>IF($G113="","",VLOOKUP($G113,设置!B:D,3,FALSE))</f>
        <v/>
      </c>
      <c r="J113" s="40" t="str">
        <f>IF($G113="","",VLOOKUP($G113,设置!B:D,2,FALSE))</f>
        <v/>
      </c>
    </row>
    <row r="114" spans="6:10">
      <c r="F114" t="str">
        <f t="shared" si="9"/>
        <v/>
      </c>
      <c r="G114" s="40" t="str">
        <f t="shared" si="10"/>
        <v/>
      </c>
      <c r="H114" s="40" t="str">
        <f t="shared" si="11"/>
        <v/>
      </c>
      <c r="I114" s="40" t="str">
        <f>IF($G114="","",VLOOKUP($G114,设置!B:D,3,FALSE))</f>
        <v/>
      </c>
      <c r="J114" s="40" t="str">
        <f>IF($G114="","",VLOOKUP($G114,设置!B:D,2,FALSE))</f>
        <v/>
      </c>
    </row>
    <row r="115" spans="6:10">
      <c r="F115" t="str">
        <f t="shared" si="9"/>
        <v/>
      </c>
      <c r="G115" s="40" t="str">
        <f t="shared" si="10"/>
        <v/>
      </c>
      <c r="H115" s="40" t="str">
        <f t="shared" si="11"/>
        <v/>
      </c>
      <c r="I115" s="40" t="str">
        <f>IF($G115="","",VLOOKUP($G115,设置!B:D,3,FALSE))</f>
        <v/>
      </c>
      <c r="J115" s="40" t="str">
        <f>IF($G115="","",VLOOKUP($G115,设置!B:D,2,FALSE))</f>
        <v/>
      </c>
    </row>
    <row r="116" spans="6:10">
      <c r="F116" t="str">
        <f t="shared" si="9"/>
        <v/>
      </c>
      <c r="G116" s="40" t="str">
        <f t="shared" si="10"/>
        <v/>
      </c>
      <c r="H116" s="40" t="str">
        <f t="shared" si="11"/>
        <v/>
      </c>
      <c r="I116" s="40" t="str">
        <f>IF($G116="","",VLOOKUP($G116,设置!B:D,3,FALSE))</f>
        <v/>
      </c>
      <c r="J116" s="40" t="str">
        <f>IF($G116="","",VLOOKUP($G116,设置!B:D,2,FALSE))</f>
        <v/>
      </c>
    </row>
  </sheetData>
  <autoFilter ref="A1:J116">
    <extLst/>
  </autoFilter>
  <conditionalFormatting sqref="L1:P1">
    <cfRule type="expression" dxfId="1" priority="1">
      <formula>IF(MOD($A1,2)=1,1,0)</formula>
    </cfRule>
  </conditionalFormatting>
  <conditionalFormatting sqref="H1 D1:E1 A1 J1">
    <cfRule type="expression" dxfId="1" priority="2">
      <formula>IF(MOD($A1,2)=1,1,0)</formula>
    </cfRule>
  </conditionalFormatting>
  <dataValidations count="8">
    <dataValidation type="list" allowBlank="1" showInputMessage="1" showErrorMessage="1" sqref="B2:B4">
      <formula1>设置!$A:$A</formula1>
    </dataValidation>
    <dataValidation type="whole" operator="between" allowBlank="1" showInputMessage="1" showErrorMessage="1" sqref="A1 D1 L1 N1">
      <formula1>1</formula1>
      <formula2>99</formula2>
    </dataValidation>
    <dataValidation type="list" allowBlank="1" showInputMessage="1" showErrorMessage="1" sqref="G1">
      <formula1>设置!$B2:$B1000</formula1>
    </dataValidation>
    <dataValidation type="list" allowBlank="1" showInputMessage="1" showErrorMessage="1" sqref="G5:G6 G7:G15 G16:G22 G23:G27 G28:G116">
      <formula1>设置!$B6:$B438</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M1">
      <formula1>[1]FBA商品SKU!#REF!</formula1>
    </dataValidation>
    <dataValidation type="list" allowBlank="1" showInputMessage="1" showErrorMessage="1" sqref="G4">
      <formula1>设置!$B5:$B441</formula1>
    </dataValidation>
  </dataValidations>
  <pageMargins left="0.75" right="0.75" top="1" bottom="1" header="0.5" footer="0.5"/>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711"/>
  <dimension ref="A1:P144"/>
  <sheetViews>
    <sheetView workbookViewId="0">
      <pane xSplit="10" ySplit="1" topLeftCell="K2" activePane="bottomRight" state="frozen"/>
      <selection/>
      <selection pane="topRight"/>
      <selection pane="bottomLeft"/>
      <selection pane="bottomRight" activeCell="D16" sqref="D16"/>
    </sheetView>
  </sheetViews>
  <sheetFormatPr defaultColWidth="9" defaultRowHeight="13.5"/>
  <cols>
    <col min="1" max="1" width="6.5" customWidth="1"/>
    <col min="2" max="2" width="9.875" customWidth="1"/>
    <col min="4" max="4" width="10.25" customWidth="1"/>
    <col min="5" max="5" width="12.75" customWidth="1"/>
    <col min="6" max="6" width="11.5" style="39" customWidth="1"/>
    <col min="7" max="7" width="12.25" style="40" customWidth="1"/>
    <col min="8" max="8" width="12.75" style="40" customWidth="1"/>
    <col min="9" max="9" width="17.875" style="40" customWidth="1"/>
    <col min="10" max="10" width="24.875" style="40" customWidth="1"/>
  </cols>
  <sheetData>
    <row r="1" spans="1:16">
      <c r="A1" s="41" t="s">
        <v>0</v>
      </c>
      <c r="B1" s="42" t="s">
        <v>473</v>
      </c>
      <c r="C1" s="42" t="s">
        <v>474</v>
      </c>
      <c r="D1" s="41" t="s">
        <v>3</v>
      </c>
      <c r="E1" s="41" t="s">
        <v>4</v>
      </c>
      <c r="F1" t="s">
        <v>6</v>
      </c>
      <c r="G1" s="40" t="s">
        <v>475</v>
      </c>
      <c r="H1" s="43" t="s">
        <v>5</v>
      </c>
      <c r="I1" s="40" t="s">
        <v>476</v>
      </c>
      <c r="J1" s="44" t="s">
        <v>1</v>
      </c>
      <c r="L1" s="37"/>
      <c r="M1" s="37"/>
      <c r="N1" s="37"/>
      <c r="O1" s="37"/>
      <c r="P1" s="38"/>
    </row>
    <row r="2" spans="1:10">
      <c r="A2">
        <v>2</v>
      </c>
      <c r="B2" t="s">
        <v>566</v>
      </c>
      <c r="C2">
        <v>85</v>
      </c>
      <c r="D2">
        <v>30</v>
      </c>
      <c r="E2">
        <v>14</v>
      </c>
      <c r="F2">
        <v>3</v>
      </c>
      <c r="G2" s="40" t="str">
        <f t="shared" ref="G2:G21" si="0">IF(AND(B2&lt;&gt;"",C2&lt;&gt;""),B2&amp;C2,"")</f>
        <v>d01s1485</v>
      </c>
      <c r="H2" s="40">
        <f t="shared" ref="H2:H21" si="1">IF(E2="","",ROUND(E2*2.2046,2))</f>
        <v>30.86</v>
      </c>
      <c r="I2" s="40" t="str">
        <f>IF($G2="","",VLOOKUP($G2,设置!B:D,3,FALSE))</f>
        <v>D001套装14-85</v>
      </c>
      <c r="J2" s="40" t="str">
        <f>IF($G2="","",VLOOKUP($G2,设置!B:D,2,FALSE))</f>
        <v>D001USF-taozhuang14-85</v>
      </c>
    </row>
    <row r="3" spans="1:10">
      <c r="A3">
        <v>2</v>
      </c>
      <c r="B3" t="s">
        <v>566</v>
      </c>
      <c r="C3">
        <v>65</v>
      </c>
      <c r="D3">
        <v>11</v>
      </c>
      <c r="F3">
        <f t="shared" ref="F3:F13" si="2">IF(A3="","",1)</f>
        <v>1</v>
      </c>
      <c r="G3" s="40" t="str">
        <f t="shared" si="0"/>
        <v>d01s1465</v>
      </c>
      <c r="H3" s="40" t="str">
        <f t="shared" si="1"/>
        <v/>
      </c>
      <c r="I3" s="40" t="str">
        <f>IF($G3="","",VLOOKUP($G3,设置!B:D,3,FALSE))</f>
        <v>D001套装14-65</v>
      </c>
      <c r="J3" s="40" t="str">
        <f>IF($G3="","",VLOOKUP($G3,设置!B:D,2,FALSE))</f>
        <v>D001USF-taozhuang14-65</v>
      </c>
    </row>
    <row r="4" spans="1:10">
      <c r="A4">
        <v>3</v>
      </c>
      <c r="B4" t="s">
        <v>566</v>
      </c>
      <c r="C4">
        <v>85</v>
      </c>
      <c r="D4">
        <v>50</v>
      </c>
      <c r="E4">
        <v>18.8</v>
      </c>
      <c r="F4">
        <f t="shared" si="2"/>
        <v>1</v>
      </c>
      <c r="G4" s="40" t="str">
        <f t="shared" si="0"/>
        <v>d01s1485</v>
      </c>
      <c r="H4" s="40">
        <f t="shared" si="1"/>
        <v>41.45</v>
      </c>
      <c r="I4" s="40" t="str">
        <f>IF($G4="","",VLOOKUP($G4,设置!B:D,3,FALSE))</f>
        <v>D001套装14-85</v>
      </c>
      <c r="J4" s="40" t="str">
        <f>IF($G4="","",VLOOKUP($G4,设置!B:D,2,FALSE))</f>
        <v>D001USF-taozhuang14-85</v>
      </c>
    </row>
    <row r="5" spans="1:10">
      <c r="A5">
        <v>4</v>
      </c>
      <c r="B5" t="s">
        <v>566</v>
      </c>
      <c r="C5">
        <v>85</v>
      </c>
      <c r="D5">
        <v>55</v>
      </c>
      <c r="E5">
        <v>20.6</v>
      </c>
      <c r="F5">
        <f t="shared" si="2"/>
        <v>1</v>
      </c>
      <c r="G5" s="40" t="str">
        <f t="shared" si="0"/>
        <v>d01s1485</v>
      </c>
      <c r="H5" s="40">
        <f t="shared" si="1"/>
        <v>45.41</v>
      </c>
      <c r="I5" s="40" t="str">
        <f>IF($G5="","",VLOOKUP($G5,设置!B:D,3,FALSE))</f>
        <v>D001套装14-85</v>
      </c>
      <c r="J5" s="40" t="str">
        <f>IF($G5="","",VLOOKUP($G5,设置!B:D,2,FALSE))</f>
        <v>D001USF-taozhuang14-85</v>
      </c>
    </row>
    <row r="6" spans="1:10">
      <c r="A6">
        <v>5</v>
      </c>
      <c r="B6" t="s">
        <v>566</v>
      </c>
      <c r="C6">
        <v>85</v>
      </c>
      <c r="D6">
        <v>55</v>
      </c>
      <c r="E6">
        <v>20.7</v>
      </c>
      <c r="F6">
        <f t="shared" si="2"/>
        <v>1</v>
      </c>
      <c r="G6" s="40" t="str">
        <f t="shared" si="0"/>
        <v>d01s1485</v>
      </c>
      <c r="H6" s="40">
        <f t="shared" si="1"/>
        <v>45.64</v>
      </c>
      <c r="I6" s="40" t="str">
        <f>IF($G6="","",VLOOKUP($G6,设置!B:D,3,FALSE))</f>
        <v>D001套装14-85</v>
      </c>
      <c r="J6" s="40" t="str">
        <f>IF($G6="","",VLOOKUP($G6,设置!B:D,2,FALSE))</f>
        <v>D001USF-taozhuang14-85</v>
      </c>
    </row>
    <row r="7" spans="1:10">
      <c r="A7">
        <v>6</v>
      </c>
      <c r="B7" t="s">
        <v>566</v>
      </c>
      <c r="C7">
        <v>75</v>
      </c>
      <c r="D7">
        <v>31</v>
      </c>
      <c r="E7">
        <v>20.05</v>
      </c>
      <c r="F7">
        <f t="shared" si="2"/>
        <v>1</v>
      </c>
      <c r="G7" s="40" t="str">
        <f t="shared" si="0"/>
        <v>d01s1475</v>
      </c>
      <c r="H7" s="40">
        <f t="shared" si="1"/>
        <v>44.2</v>
      </c>
      <c r="I7" s="40" t="str">
        <f>IF($G7="","",VLOOKUP($G7,设置!B:D,3,FALSE))</f>
        <v>D001套装14-75</v>
      </c>
      <c r="J7" s="40" t="str">
        <f>IF($G7="","",VLOOKUP($G7,设置!B:D,2,FALSE))</f>
        <v>D001USF-taozhuang14-75</v>
      </c>
    </row>
    <row r="8" spans="1:10">
      <c r="A8">
        <v>6</v>
      </c>
      <c r="B8" t="s">
        <v>566</v>
      </c>
      <c r="C8">
        <v>85</v>
      </c>
      <c r="D8">
        <v>30</v>
      </c>
      <c r="F8">
        <f t="shared" si="2"/>
        <v>1</v>
      </c>
      <c r="G8" s="40" t="str">
        <f t="shared" si="0"/>
        <v>d01s1485</v>
      </c>
      <c r="H8" s="40" t="str">
        <f t="shared" si="1"/>
        <v/>
      </c>
      <c r="I8" s="40" t="str">
        <f>IF($G8="","",VLOOKUP($G8,设置!B:D,3,FALSE))</f>
        <v>D001套装14-85</v>
      </c>
      <c r="J8" s="40" t="str">
        <f>IF($G8="","",VLOOKUP($G8,设置!B:D,2,FALSE))</f>
        <v>D001USF-taozhuang14-85</v>
      </c>
    </row>
    <row r="9" spans="1:10">
      <c r="A9">
        <v>7</v>
      </c>
      <c r="B9" t="s">
        <v>566</v>
      </c>
      <c r="C9">
        <v>75</v>
      </c>
      <c r="D9">
        <v>75</v>
      </c>
      <c r="E9">
        <v>20.9</v>
      </c>
      <c r="F9">
        <f t="shared" si="2"/>
        <v>1</v>
      </c>
      <c r="G9" s="40" t="str">
        <f t="shared" si="0"/>
        <v>d01s1475</v>
      </c>
      <c r="H9" s="40">
        <f t="shared" si="1"/>
        <v>46.08</v>
      </c>
      <c r="I9" s="40" t="str">
        <f>IF($G9="","",VLOOKUP($G9,设置!B:D,3,FALSE))</f>
        <v>D001套装14-75</v>
      </c>
      <c r="J9" s="40" t="str">
        <f>IF($G9="","",VLOOKUP($G9,设置!B:D,2,FALSE))</f>
        <v>D001USF-taozhuang14-75</v>
      </c>
    </row>
    <row r="10" spans="1:10">
      <c r="A10">
        <v>8</v>
      </c>
      <c r="B10" t="s">
        <v>566</v>
      </c>
      <c r="C10">
        <v>75</v>
      </c>
      <c r="D10">
        <v>75</v>
      </c>
      <c r="E10">
        <v>21.1</v>
      </c>
      <c r="F10">
        <f t="shared" si="2"/>
        <v>1</v>
      </c>
      <c r="G10" s="40" t="str">
        <f t="shared" si="0"/>
        <v>d01s1475</v>
      </c>
      <c r="H10" s="40">
        <f t="shared" si="1"/>
        <v>46.52</v>
      </c>
      <c r="I10" s="40" t="str">
        <f>IF($G10="","",VLOOKUP($G10,设置!B:D,3,FALSE))</f>
        <v>D001套装14-75</v>
      </c>
      <c r="J10" s="40" t="str">
        <f>IF($G10="","",VLOOKUP($G10,设置!B:D,2,FALSE))</f>
        <v>D001USF-taozhuang14-75</v>
      </c>
    </row>
    <row r="11" spans="1:10">
      <c r="A11">
        <v>9</v>
      </c>
      <c r="B11" t="s">
        <v>566</v>
      </c>
      <c r="C11">
        <v>75</v>
      </c>
      <c r="D11">
        <v>75</v>
      </c>
      <c r="E11">
        <v>21</v>
      </c>
      <c r="F11">
        <f t="shared" si="2"/>
        <v>1</v>
      </c>
      <c r="G11" s="40" t="str">
        <f t="shared" si="0"/>
        <v>d01s1475</v>
      </c>
      <c r="H11" s="40">
        <f t="shared" si="1"/>
        <v>46.3</v>
      </c>
      <c r="I11" s="40" t="str">
        <f>IF($G11="","",VLOOKUP($G11,设置!B:D,3,FALSE))</f>
        <v>D001套装14-75</v>
      </c>
      <c r="J11" s="40" t="str">
        <f>IF($G11="","",VLOOKUP($G11,设置!B:D,2,FALSE))</f>
        <v>D001USF-taozhuang14-75</v>
      </c>
    </row>
    <row r="12" spans="1:10">
      <c r="A12">
        <v>10</v>
      </c>
      <c r="B12" t="s">
        <v>566</v>
      </c>
      <c r="C12">
        <v>75</v>
      </c>
      <c r="D12">
        <v>75</v>
      </c>
      <c r="E12">
        <v>20.9</v>
      </c>
      <c r="F12">
        <f t="shared" si="2"/>
        <v>1</v>
      </c>
      <c r="G12" s="40" t="str">
        <f t="shared" si="0"/>
        <v>d01s1475</v>
      </c>
      <c r="H12" s="40">
        <f t="shared" si="1"/>
        <v>46.08</v>
      </c>
      <c r="I12" s="40" t="str">
        <f>IF($G12="","",VLOOKUP($G12,设置!B:D,3,FALSE))</f>
        <v>D001套装14-75</v>
      </c>
      <c r="J12" s="40" t="str">
        <f>IF($G12="","",VLOOKUP($G12,设置!B:D,2,FALSE))</f>
        <v>D001USF-taozhuang14-75</v>
      </c>
    </row>
    <row r="13" spans="1:10">
      <c r="A13">
        <v>11</v>
      </c>
      <c r="B13" t="s">
        <v>566</v>
      </c>
      <c r="C13">
        <v>65</v>
      </c>
      <c r="D13">
        <v>100</v>
      </c>
      <c r="E13">
        <v>21.7</v>
      </c>
      <c r="F13">
        <f t="shared" si="2"/>
        <v>1</v>
      </c>
      <c r="G13" s="40" t="str">
        <f t="shared" si="0"/>
        <v>d01s1465</v>
      </c>
      <c r="H13" s="40">
        <f t="shared" si="1"/>
        <v>47.84</v>
      </c>
      <c r="I13" s="40" t="str">
        <f>IF($G13="","",VLOOKUP($G13,设置!B:D,3,FALSE))</f>
        <v>D001套装14-65</v>
      </c>
      <c r="J13" s="40" t="str">
        <f>IF($G13="","",VLOOKUP($G13,设置!B:D,2,FALSE))</f>
        <v>D001USF-taozhuang14-65</v>
      </c>
    </row>
    <row r="14" spans="1:10">
      <c r="A14">
        <v>13</v>
      </c>
      <c r="B14" t="s">
        <v>567</v>
      </c>
      <c r="C14">
        <v>80</v>
      </c>
      <c r="D14">
        <v>60</v>
      </c>
      <c r="E14">
        <v>19.85</v>
      </c>
      <c r="F14">
        <f t="shared" ref="F14:F26" si="3">IF(A14="","",1)</f>
        <v>1</v>
      </c>
      <c r="G14" s="40" t="str">
        <f t="shared" si="0"/>
        <v>d01s1680</v>
      </c>
      <c r="H14" s="40">
        <f t="shared" si="1"/>
        <v>43.76</v>
      </c>
      <c r="I14" s="40" t="str">
        <f>IF($G14="","",VLOOKUP($G14,设置!B:D,3,FALSE))</f>
        <v>D001套装16-80(New)</v>
      </c>
      <c r="J14" s="40" t="str">
        <f>IF($G14="","",VLOOKUP($G14,设置!B:D,2,FALSE))</f>
        <v>D001usf-taozhuang16-80</v>
      </c>
    </row>
    <row r="15" spans="1:10">
      <c r="A15">
        <v>14</v>
      </c>
      <c r="B15" t="s">
        <v>567</v>
      </c>
      <c r="C15">
        <v>80</v>
      </c>
      <c r="D15">
        <v>64</v>
      </c>
      <c r="E15">
        <v>20.95</v>
      </c>
      <c r="F15">
        <f t="shared" si="3"/>
        <v>1</v>
      </c>
      <c r="G15" s="40" t="str">
        <f t="shared" si="0"/>
        <v>d01s1680</v>
      </c>
      <c r="H15" s="40">
        <f t="shared" si="1"/>
        <v>46.19</v>
      </c>
      <c r="I15" s="40" t="str">
        <f>IF($G15="","",VLOOKUP($G15,设置!B:D,3,FALSE))</f>
        <v>D001套装16-80(New)</v>
      </c>
      <c r="J15" s="40" t="str">
        <f>IF($G15="","",VLOOKUP($G15,设置!B:D,2,FALSE))</f>
        <v>D001usf-taozhuang16-80</v>
      </c>
    </row>
    <row r="16" spans="1:10">
      <c r="A16">
        <v>15</v>
      </c>
      <c r="B16" t="s">
        <v>567</v>
      </c>
      <c r="C16">
        <v>80</v>
      </c>
      <c r="D16">
        <v>60</v>
      </c>
      <c r="E16">
        <v>19.85</v>
      </c>
      <c r="F16">
        <f t="shared" si="3"/>
        <v>1</v>
      </c>
      <c r="G16" s="40" t="str">
        <f t="shared" si="0"/>
        <v>d01s1680</v>
      </c>
      <c r="H16" s="40">
        <f t="shared" si="1"/>
        <v>43.76</v>
      </c>
      <c r="I16" s="40" t="str">
        <f>IF($G16="","",VLOOKUP($G16,设置!B:D,3,FALSE))</f>
        <v>D001套装16-80(New)</v>
      </c>
      <c r="J16" s="40" t="str">
        <f>IF($G16="","",VLOOKUP($G16,设置!B:D,2,FALSE))</f>
        <v>D001usf-taozhuang16-80</v>
      </c>
    </row>
    <row r="17" spans="1:10">
      <c r="A17">
        <v>16</v>
      </c>
      <c r="B17" t="s">
        <v>567</v>
      </c>
      <c r="C17">
        <v>85</v>
      </c>
      <c r="D17">
        <v>49</v>
      </c>
      <c r="E17">
        <v>18.7</v>
      </c>
      <c r="F17">
        <f t="shared" si="3"/>
        <v>1</v>
      </c>
      <c r="G17" s="40" t="str">
        <f t="shared" si="0"/>
        <v>d01s1685</v>
      </c>
      <c r="H17" s="40">
        <f t="shared" si="1"/>
        <v>41.23</v>
      </c>
      <c r="I17" s="40" t="str">
        <f>IF($G17="","",VLOOKUP($G17,设置!B:D,3,FALSE))</f>
        <v>D001套装16-85</v>
      </c>
      <c r="J17" s="40" t="str">
        <f>IF($G17="","",VLOOKUP($G17,设置!B:D,2,FALSE))</f>
        <v>D001USF-taozhuang16-85</v>
      </c>
    </row>
    <row r="18" spans="1:10">
      <c r="A18">
        <v>17</v>
      </c>
      <c r="B18" t="s">
        <v>567</v>
      </c>
      <c r="C18">
        <v>80</v>
      </c>
      <c r="D18">
        <v>60</v>
      </c>
      <c r="E18">
        <v>19.9</v>
      </c>
      <c r="F18">
        <f t="shared" si="3"/>
        <v>1</v>
      </c>
      <c r="G18" s="40" t="str">
        <f t="shared" si="0"/>
        <v>d01s1680</v>
      </c>
      <c r="H18" s="40">
        <f t="shared" si="1"/>
        <v>43.87</v>
      </c>
      <c r="I18" s="40" t="str">
        <f>IF($G18="","",VLOOKUP($G18,设置!B:D,3,FALSE))</f>
        <v>D001套装16-80(New)</v>
      </c>
      <c r="J18" s="40" t="str">
        <f>IF($G18="","",VLOOKUP($G18,设置!B:D,2,FALSE))</f>
        <v>D001usf-taozhuang16-80</v>
      </c>
    </row>
    <row r="19" spans="1:10">
      <c r="A19">
        <v>18</v>
      </c>
      <c r="B19" t="s">
        <v>567</v>
      </c>
      <c r="C19">
        <v>85</v>
      </c>
      <c r="D19">
        <v>49</v>
      </c>
      <c r="E19">
        <v>18.7</v>
      </c>
      <c r="F19">
        <f t="shared" si="3"/>
        <v>1</v>
      </c>
      <c r="G19" s="40" t="str">
        <f t="shared" si="0"/>
        <v>d01s1685</v>
      </c>
      <c r="H19" s="40">
        <f t="shared" si="1"/>
        <v>41.23</v>
      </c>
      <c r="I19" s="40" t="str">
        <f>IF($G19="","",VLOOKUP($G19,设置!B:D,3,FALSE))</f>
        <v>D001套装16-85</v>
      </c>
      <c r="J19" s="40" t="str">
        <f>IF($G19="","",VLOOKUP($G19,设置!B:D,2,FALSE))</f>
        <v>D001USF-taozhuang16-85</v>
      </c>
    </row>
    <row r="20" spans="1:10">
      <c r="A20">
        <v>19</v>
      </c>
      <c r="B20" t="s">
        <v>567</v>
      </c>
      <c r="C20">
        <v>80</v>
      </c>
      <c r="D20">
        <v>60</v>
      </c>
      <c r="E20">
        <v>19.85</v>
      </c>
      <c r="F20">
        <f t="shared" si="3"/>
        <v>1</v>
      </c>
      <c r="G20" s="40" t="str">
        <f t="shared" si="0"/>
        <v>d01s1680</v>
      </c>
      <c r="H20" s="40">
        <f t="shared" si="1"/>
        <v>43.76</v>
      </c>
      <c r="I20" s="40" t="str">
        <f>IF($G20="","",VLOOKUP($G20,设置!B:D,3,FALSE))</f>
        <v>D001套装16-80(New)</v>
      </c>
      <c r="J20" s="40" t="str">
        <f>IF($G20="","",VLOOKUP($G20,设置!B:D,2,FALSE))</f>
        <v>D001usf-taozhuang16-80</v>
      </c>
    </row>
    <row r="21" spans="1:10">
      <c r="A21">
        <v>20</v>
      </c>
      <c r="B21" t="s">
        <v>567</v>
      </c>
      <c r="C21">
        <v>75</v>
      </c>
      <c r="D21">
        <v>77</v>
      </c>
      <c r="E21">
        <v>21.8</v>
      </c>
      <c r="F21">
        <f t="shared" si="3"/>
        <v>1</v>
      </c>
      <c r="G21" s="40" t="str">
        <f t="shared" si="0"/>
        <v>d01s1675</v>
      </c>
      <c r="H21" s="40">
        <f t="shared" si="1"/>
        <v>48.06</v>
      </c>
      <c r="I21" s="40" t="str">
        <f>IF($G21="","",VLOOKUP($G21,设置!B:D,3,FALSE))</f>
        <v>D001套装16-75</v>
      </c>
      <c r="J21" s="40" t="str">
        <f>IF($G21="","",VLOOKUP($G21,设置!B:D,2,FALSE))</f>
        <v>D001USF-taozhuang16-75</v>
      </c>
    </row>
    <row r="22" spans="1:10">
      <c r="A22">
        <v>25</v>
      </c>
      <c r="B22" t="s">
        <v>567</v>
      </c>
      <c r="C22">
        <v>75</v>
      </c>
      <c r="D22">
        <v>77</v>
      </c>
      <c r="E22">
        <v>21.8</v>
      </c>
      <c r="F22">
        <f t="shared" si="3"/>
        <v>1</v>
      </c>
      <c r="G22" s="40" t="str">
        <f t="shared" ref="G22:G44" si="4">IF(AND(B22&lt;&gt;"",C22&lt;&gt;""),B22&amp;C22,"")</f>
        <v>d01s1675</v>
      </c>
      <c r="H22" s="40">
        <f t="shared" ref="H22:H44" si="5">IF(E22="","",ROUND(E22*2.2046,2))</f>
        <v>48.06</v>
      </c>
      <c r="I22" s="40" t="str">
        <f>IF($G22="","",VLOOKUP($G22,设置!B:D,3,FALSE))</f>
        <v>D001套装16-75</v>
      </c>
      <c r="J22" s="40" t="str">
        <f>IF($G22="","",VLOOKUP($G22,设置!B:D,2,FALSE))</f>
        <v>D001USF-taozhuang16-75</v>
      </c>
    </row>
    <row r="23" spans="1:10">
      <c r="A23">
        <v>26</v>
      </c>
      <c r="B23" t="s">
        <v>567</v>
      </c>
      <c r="C23">
        <v>75</v>
      </c>
      <c r="D23">
        <v>50</v>
      </c>
      <c r="E23">
        <v>21.5</v>
      </c>
      <c r="F23">
        <f t="shared" si="3"/>
        <v>1</v>
      </c>
      <c r="G23" s="40" t="str">
        <f t="shared" si="4"/>
        <v>d01s1675</v>
      </c>
      <c r="H23" s="40">
        <f t="shared" si="5"/>
        <v>47.4</v>
      </c>
      <c r="I23" s="40" t="str">
        <f>IF($G23="","",VLOOKUP($G23,设置!B:D,3,FALSE))</f>
        <v>D001套装16-75</v>
      </c>
      <c r="J23" s="40" t="str">
        <f>IF($G23="","",VLOOKUP($G23,设置!B:D,2,FALSE))</f>
        <v>D001USF-taozhuang16-75</v>
      </c>
    </row>
    <row r="24" spans="1:10">
      <c r="A24">
        <v>26</v>
      </c>
      <c r="B24" t="s">
        <v>567</v>
      </c>
      <c r="C24">
        <v>70</v>
      </c>
      <c r="D24">
        <v>30</v>
      </c>
      <c r="F24">
        <f t="shared" si="3"/>
        <v>1</v>
      </c>
      <c r="G24" s="40" t="str">
        <f t="shared" si="4"/>
        <v>d01s1670</v>
      </c>
      <c r="H24" s="40" t="str">
        <f t="shared" si="5"/>
        <v/>
      </c>
      <c r="I24" s="40" t="str">
        <f>IF($G24="","",VLOOKUP($G24,设置!B:D,3,FALSE))</f>
        <v>D001套装16-70</v>
      </c>
      <c r="J24" s="40" t="str">
        <f>IF($G24="","",VLOOKUP($G24,设置!B:D,2,FALSE))</f>
        <v>D001USF-taozhuang16-70</v>
      </c>
    </row>
    <row r="25" spans="1:10">
      <c r="A25">
        <v>27</v>
      </c>
      <c r="B25" t="s">
        <v>567</v>
      </c>
      <c r="C25">
        <v>70</v>
      </c>
      <c r="D25">
        <v>85</v>
      </c>
      <c r="E25">
        <v>21.1</v>
      </c>
      <c r="F25">
        <f t="shared" si="3"/>
        <v>1</v>
      </c>
      <c r="G25" s="40" t="str">
        <f t="shared" si="4"/>
        <v>d01s1670</v>
      </c>
      <c r="H25" s="40">
        <f t="shared" si="5"/>
        <v>46.52</v>
      </c>
      <c r="I25" s="40" t="str">
        <f>IF($G25="","",VLOOKUP($G25,设置!B:D,3,FALSE))</f>
        <v>D001套装16-70</v>
      </c>
      <c r="J25" s="40" t="str">
        <f>IF($G25="","",VLOOKUP($G25,设置!B:D,2,FALSE))</f>
        <v>D001USF-taozhuang16-70</v>
      </c>
    </row>
    <row r="26" spans="1:10">
      <c r="A26">
        <v>28</v>
      </c>
      <c r="B26" t="s">
        <v>567</v>
      </c>
      <c r="C26">
        <v>70</v>
      </c>
      <c r="D26">
        <v>85</v>
      </c>
      <c r="E26">
        <v>20.9</v>
      </c>
      <c r="F26">
        <f t="shared" si="3"/>
        <v>1</v>
      </c>
      <c r="G26" s="40" t="str">
        <f t="shared" si="4"/>
        <v>d01s1670</v>
      </c>
      <c r="H26" s="40">
        <f t="shared" si="5"/>
        <v>46.08</v>
      </c>
      <c r="I26" s="40" t="str">
        <f>IF($G26="","",VLOOKUP($G26,设置!B:D,3,FALSE))</f>
        <v>D001套装16-70</v>
      </c>
      <c r="J26" s="40" t="str">
        <f>IF($G26="","",VLOOKUP($G26,设置!B:D,2,FALSE))</f>
        <v>D001USF-taozhuang16-70</v>
      </c>
    </row>
    <row r="27" spans="1:10">
      <c r="A27">
        <v>29</v>
      </c>
      <c r="B27" t="s">
        <v>566</v>
      </c>
      <c r="C27">
        <v>70</v>
      </c>
      <c r="D27">
        <v>84</v>
      </c>
      <c r="E27">
        <v>21.8</v>
      </c>
      <c r="F27">
        <v>2</v>
      </c>
      <c r="G27" s="40" t="str">
        <f t="shared" si="4"/>
        <v>d01s1470</v>
      </c>
      <c r="H27" s="40">
        <f t="shared" si="5"/>
        <v>48.06</v>
      </c>
      <c r="I27" s="40" t="str">
        <f>IF($G27="","",VLOOKUP($G27,设置!B:D,3,FALSE))</f>
        <v>D001套装14-70</v>
      </c>
      <c r="J27" s="40" t="str">
        <f>IF($G27="","",VLOOKUP($G27,设置!B:D,2,FALSE))</f>
        <v>D001USF-taozhuang14-70</v>
      </c>
    </row>
    <row r="28" spans="1:10">
      <c r="A28">
        <v>30</v>
      </c>
      <c r="B28" t="s">
        <v>566</v>
      </c>
      <c r="C28">
        <v>70</v>
      </c>
      <c r="D28">
        <v>83</v>
      </c>
      <c r="E28">
        <v>21.6</v>
      </c>
      <c r="F28">
        <v>2</v>
      </c>
      <c r="G28" s="40" t="str">
        <f t="shared" si="4"/>
        <v>d01s1470</v>
      </c>
      <c r="H28" s="40">
        <f t="shared" si="5"/>
        <v>47.62</v>
      </c>
      <c r="I28" s="40" t="str">
        <f>IF($G28="","",VLOOKUP($G28,设置!B:D,3,FALSE))</f>
        <v>D001套装14-70</v>
      </c>
      <c r="J28" s="40" t="str">
        <f>IF($G28="","",VLOOKUP($G28,设置!B:D,2,FALSE))</f>
        <v>D001USF-taozhuang14-70</v>
      </c>
    </row>
    <row r="29" spans="1:10">
      <c r="A29">
        <v>31</v>
      </c>
      <c r="B29" t="s">
        <v>566</v>
      </c>
      <c r="C29">
        <v>70</v>
      </c>
      <c r="D29">
        <v>83</v>
      </c>
      <c r="E29">
        <v>21.8</v>
      </c>
      <c r="F29">
        <v>2</v>
      </c>
      <c r="G29" s="40" t="str">
        <f t="shared" si="4"/>
        <v>d01s1470</v>
      </c>
      <c r="H29" s="40">
        <f t="shared" si="5"/>
        <v>48.06</v>
      </c>
      <c r="I29" s="40" t="str">
        <f>IF($G29="","",VLOOKUP($G29,设置!B:D,3,FALSE))</f>
        <v>D001套装14-70</v>
      </c>
      <c r="J29" s="40" t="str">
        <f>IF($G29="","",VLOOKUP($G29,设置!B:D,2,FALSE))</f>
        <v>D001USF-taozhuang14-70</v>
      </c>
    </row>
    <row r="30" ht="14.25" spans="1:10">
      <c r="A30" s="45">
        <v>32</v>
      </c>
      <c r="B30" t="s">
        <v>566</v>
      </c>
      <c r="C30">
        <v>70</v>
      </c>
      <c r="D30">
        <v>82</v>
      </c>
      <c r="E30">
        <v>21.8</v>
      </c>
      <c r="F30">
        <v>2</v>
      </c>
      <c r="G30" s="40" t="str">
        <f t="shared" si="4"/>
        <v>d01s1470</v>
      </c>
      <c r="H30" s="40">
        <f t="shared" si="5"/>
        <v>48.06</v>
      </c>
      <c r="I30" s="40" t="str">
        <f>IF($G30="","",VLOOKUP($G30,设置!B:D,3,FALSE))</f>
        <v>D001套装14-70</v>
      </c>
      <c r="J30" s="40" t="str">
        <f>IF($G30="","",VLOOKUP($G30,设置!B:D,2,FALSE))</f>
        <v>D001USF-taozhuang14-70</v>
      </c>
    </row>
    <row r="31" spans="1:10">
      <c r="A31">
        <v>33</v>
      </c>
      <c r="B31" t="s">
        <v>566</v>
      </c>
      <c r="C31">
        <v>80</v>
      </c>
      <c r="D31">
        <v>42</v>
      </c>
      <c r="E31">
        <v>14.5</v>
      </c>
      <c r="F31">
        <v>3</v>
      </c>
      <c r="G31" s="40" t="str">
        <f t="shared" si="4"/>
        <v>d01s1480</v>
      </c>
      <c r="H31" s="40">
        <f t="shared" si="5"/>
        <v>31.97</v>
      </c>
      <c r="I31" s="40" t="str">
        <f>IF($G31="","",VLOOKUP($G31,设置!B:D,3,FALSE))</f>
        <v>D001套装14-80</v>
      </c>
      <c r="J31" s="40" t="str">
        <f>IF($G31="","",VLOOKUP($G31,设置!B:D,2,FALSE))</f>
        <v>D001USF-taozhuang14-80</v>
      </c>
    </row>
    <row r="32" spans="1:10">
      <c r="A32">
        <v>34</v>
      </c>
      <c r="B32" t="s">
        <v>567</v>
      </c>
      <c r="C32">
        <v>65</v>
      </c>
      <c r="D32">
        <v>68</v>
      </c>
      <c r="E32">
        <v>16.3</v>
      </c>
      <c r="F32">
        <v>3</v>
      </c>
      <c r="G32" s="40" t="str">
        <f t="shared" si="4"/>
        <v>d01s1665</v>
      </c>
      <c r="H32" s="40">
        <f t="shared" si="5"/>
        <v>35.93</v>
      </c>
      <c r="I32" s="40" t="str">
        <f>IF($G32="","",VLOOKUP($G32,设置!B:D,3,FALSE))</f>
        <v>D001套装16-65</v>
      </c>
      <c r="J32" s="40" t="str">
        <f>IF($G32="","",VLOOKUP($G32,设置!B:D,2,FALSE))</f>
        <v>D001USF-taozhuang16-65</v>
      </c>
    </row>
    <row r="33" spans="1:10">
      <c r="A33">
        <v>35</v>
      </c>
      <c r="B33" t="s">
        <v>567</v>
      </c>
      <c r="C33">
        <v>65</v>
      </c>
      <c r="D33">
        <v>68</v>
      </c>
      <c r="E33">
        <v>16.3</v>
      </c>
      <c r="F33">
        <v>3</v>
      </c>
      <c r="G33" s="40" t="str">
        <f t="shared" si="4"/>
        <v>d01s1665</v>
      </c>
      <c r="H33" s="40">
        <f t="shared" si="5"/>
        <v>35.93</v>
      </c>
      <c r="I33" s="40" t="str">
        <f>IF($G33="","",VLOOKUP($G33,设置!B:D,3,FALSE))</f>
        <v>D001套装16-65</v>
      </c>
      <c r="J33" s="40" t="str">
        <f>IF($G33="","",VLOOKUP($G33,设置!B:D,2,FALSE))</f>
        <v>D001USF-taozhuang16-65</v>
      </c>
    </row>
    <row r="34" spans="1:10">
      <c r="A34">
        <v>36</v>
      </c>
      <c r="B34" t="s">
        <v>567</v>
      </c>
      <c r="C34">
        <v>65</v>
      </c>
      <c r="D34">
        <v>68</v>
      </c>
      <c r="E34">
        <v>16.3</v>
      </c>
      <c r="F34">
        <v>3</v>
      </c>
      <c r="G34" s="40" t="str">
        <f t="shared" si="4"/>
        <v>d01s1665</v>
      </c>
      <c r="H34" s="40">
        <f t="shared" si="5"/>
        <v>35.93</v>
      </c>
      <c r="I34" s="40" t="str">
        <f>IF($G34="","",VLOOKUP($G34,设置!B:D,3,FALSE))</f>
        <v>D001套装16-65</v>
      </c>
      <c r="J34" s="40" t="str">
        <f>IF($G34="","",VLOOKUP($G34,设置!B:D,2,FALSE))</f>
        <v>D001USF-taozhuang16-65</v>
      </c>
    </row>
    <row r="35" spans="1:10">
      <c r="A35">
        <v>37</v>
      </c>
      <c r="B35" t="s">
        <v>566</v>
      </c>
      <c r="C35">
        <v>80</v>
      </c>
      <c r="D35">
        <v>60</v>
      </c>
      <c r="E35">
        <v>20.6</v>
      </c>
      <c r="F35">
        <f>IF(A35="","",1)</f>
        <v>1</v>
      </c>
      <c r="G35" s="40" t="str">
        <f t="shared" si="4"/>
        <v>d01s1480</v>
      </c>
      <c r="H35" s="40">
        <f t="shared" si="5"/>
        <v>45.41</v>
      </c>
      <c r="I35" s="40" t="str">
        <f>IF($G35="","",VLOOKUP($G35,设置!B:D,3,FALSE))</f>
        <v>D001套装14-80</v>
      </c>
      <c r="J35" s="40" t="str">
        <f>IF($G35="","",VLOOKUP($G35,设置!B:D,2,FALSE))</f>
        <v>D001USF-taozhuang14-80</v>
      </c>
    </row>
    <row r="36" spans="1:10">
      <c r="A36">
        <v>38</v>
      </c>
      <c r="B36" t="s">
        <v>566</v>
      </c>
      <c r="C36">
        <v>80</v>
      </c>
      <c r="D36">
        <v>60</v>
      </c>
      <c r="E36">
        <v>20.7</v>
      </c>
      <c r="F36">
        <f>IF(A36="","",1)</f>
        <v>1</v>
      </c>
      <c r="G36" s="40" t="str">
        <f t="shared" si="4"/>
        <v>d01s1480</v>
      </c>
      <c r="H36" s="40">
        <f t="shared" si="5"/>
        <v>45.64</v>
      </c>
      <c r="I36" s="40" t="str">
        <f>IF($G36="","",VLOOKUP($G36,设置!B:D,3,FALSE))</f>
        <v>D001套装14-80</v>
      </c>
      <c r="J36" s="40" t="str">
        <f>IF($G36="","",VLOOKUP($G36,设置!B:D,2,FALSE))</f>
        <v>D001USF-taozhuang14-80</v>
      </c>
    </row>
    <row r="37" spans="1:10">
      <c r="A37">
        <v>41</v>
      </c>
      <c r="B37" t="s">
        <v>566</v>
      </c>
      <c r="C37">
        <v>80</v>
      </c>
      <c r="D37">
        <v>60</v>
      </c>
      <c r="E37">
        <v>21.1</v>
      </c>
      <c r="F37">
        <v>2</v>
      </c>
      <c r="G37" s="40" t="str">
        <f t="shared" si="4"/>
        <v>d01s1480</v>
      </c>
      <c r="H37" s="40">
        <f t="shared" si="5"/>
        <v>46.52</v>
      </c>
      <c r="I37" s="40" t="str">
        <f>IF($G37="","",VLOOKUP($G37,设置!B:D,3,FALSE))</f>
        <v>D001套装14-80</v>
      </c>
      <c r="J37" s="40" t="str">
        <f>IF($G37="","",VLOOKUP($G37,设置!B:D,2,FALSE))</f>
        <v>D001USF-taozhuang14-80</v>
      </c>
    </row>
    <row r="38" spans="1:10">
      <c r="A38">
        <v>41</v>
      </c>
      <c r="B38" t="s">
        <v>566</v>
      </c>
      <c r="C38">
        <v>70</v>
      </c>
      <c r="D38">
        <v>2</v>
      </c>
      <c r="F38">
        <f t="shared" ref="F38:F44" si="6">IF(A38="","",1)</f>
        <v>1</v>
      </c>
      <c r="G38" s="40" t="str">
        <f t="shared" si="4"/>
        <v>d01s1470</v>
      </c>
      <c r="H38" s="40" t="str">
        <f t="shared" si="5"/>
        <v/>
      </c>
      <c r="I38" s="40" t="str">
        <f>IF($G38="","",VLOOKUP($G38,设置!B:D,3,FALSE))</f>
        <v>D001套装14-70</v>
      </c>
      <c r="J38" s="40" t="str">
        <f>IF($G38="","",VLOOKUP($G38,设置!B:D,2,FALSE))</f>
        <v>D001USF-taozhuang14-70</v>
      </c>
    </row>
    <row r="39" spans="1:10">
      <c r="A39">
        <v>42</v>
      </c>
      <c r="B39" t="s">
        <v>569</v>
      </c>
      <c r="C39">
        <v>80</v>
      </c>
      <c r="D39">
        <v>60</v>
      </c>
      <c r="E39">
        <v>21.9</v>
      </c>
      <c r="F39">
        <f t="shared" si="6"/>
        <v>1</v>
      </c>
      <c r="G39" s="40" t="str">
        <f t="shared" si="4"/>
        <v>d01s880</v>
      </c>
      <c r="H39" s="40">
        <f t="shared" si="5"/>
        <v>48.28</v>
      </c>
      <c r="I39" s="40" t="str">
        <f>IF($G39="","",VLOOKUP($G39,设置!B:D,3,FALSE))</f>
        <v>D001-套装8(new)-80</v>
      </c>
      <c r="J39" s="40" t="str">
        <f>IF($G39="","",VLOOKUP($G39,设置!B:D,2,FALSE))</f>
        <v>D001BUSF-taozhuang8-80</v>
      </c>
    </row>
    <row r="40" spans="1:10">
      <c r="A40">
        <v>42</v>
      </c>
      <c r="B40" t="s">
        <v>569</v>
      </c>
      <c r="C40">
        <v>75</v>
      </c>
      <c r="D40">
        <v>5</v>
      </c>
      <c r="F40">
        <f t="shared" si="6"/>
        <v>1</v>
      </c>
      <c r="G40" s="40" t="str">
        <f t="shared" si="4"/>
        <v>d01s875</v>
      </c>
      <c r="H40" s="40" t="str">
        <f t="shared" si="5"/>
        <v/>
      </c>
      <c r="I40" s="40" t="str">
        <f>IF($G40="","",VLOOKUP($G40,设置!B:D,3,FALSE))</f>
        <v>D001-套装8(new)-75</v>
      </c>
      <c r="J40" s="40" t="str">
        <f>IF($G40="","",VLOOKUP($G40,设置!B:D,2,FALSE))</f>
        <v>D001BUSF-taozhuang8-75</v>
      </c>
    </row>
    <row r="41" spans="1:10">
      <c r="A41">
        <v>43</v>
      </c>
      <c r="B41" t="s">
        <v>569</v>
      </c>
      <c r="C41">
        <v>75</v>
      </c>
      <c r="D41">
        <v>74</v>
      </c>
      <c r="E41">
        <v>21.9</v>
      </c>
      <c r="F41">
        <f t="shared" si="6"/>
        <v>1</v>
      </c>
      <c r="G41" s="40" t="str">
        <f t="shared" si="4"/>
        <v>d01s875</v>
      </c>
      <c r="H41" s="40">
        <f t="shared" si="5"/>
        <v>48.28</v>
      </c>
      <c r="I41" s="40" t="str">
        <f>IF($G41="","",VLOOKUP($G41,设置!B:D,3,FALSE))</f>
        <v>D001-套装8(new)-75</v>
      </c>
      <c r="J41" s="40" t="str">
        <f>IF($G41="","",VLOOKUP($G41,设置!B:D,2,FALSE))</f>
        <v>D001BUSF-taozhuang8-75</v>
      </c>
    </row>
    <row r="42" spans="1:10">
      <c r="A42">
        <v>44</v>
      </c>
      <c r="B42" t="s">
        <v>569</v>
      </c>
      <c r="C42">
        <v>70</v>
      </c>
      <c r="D42">
        <v>80</v>
      </c>
      <c r="E42">
        <v>20.85</v>
      </c>
      <c r="F42">
        <f t="shared" si="6"/>
        <v>1</v>
      </c>
      <c r="G42" s="40" t="str">
        <f t="shared" si="4"/>
        <v>d01s870</v>
      </c>
      <c r="H42" s="40">
        <f t="shared" si="5"/>
        <v>45.97</v>
      </c>
      <c r="I42" s="40" t="str">
        <f>IF($G42="","",VLOOKUP($G42,设置!B:D,3,FALSE))</f>
        <v>D001-套装8(new)-70</v>
      </c>
      <c r="J42" s="40" t="str">
        <f>IF($G42="","",VLOOKUP($G42,设置!B:D,2,FALSE))</f>
        <v>D001BUSF-taozhuang8-70</v>
      </c>
    </row>
    <row r="43" spans="1:10">
      <c r="A43">
        <v>44</v>
      </c>
      <c r="B43" t="s">
        <v>569</v>
      </c>
      <c r="C43">
        <v>75</v>
      </c>
      <c r="D43">
        <v>3</v>
      </c>
      <c r="F43">
        <f t="shared" si="6"/>
        <v>1</v>
      </c>
      <c r="G43" s="40" t="str">
        <f t="shared" si="4"/>
        <v>d01s875</v>
      </c>
      <c r="H43" s="40" t="str">
        <f t="shared" si="5"/>
        <v/>
      </c>
      <c r="I43" s="40" t="str">
        <f>IF($G43="","",VLOOKUP($G43,设置!B:D,3,FALSE))</f>
        <v>D001-套装8(new)-75</v>
      </c>
      <c r="J43" s="40" t="str">
        <f>IF($G43="","",VLOOKUP($G43,设置!B:D,2,FALSE))</f>
        <v>D001BUSF-taozhuang8-75</v>
      </c>
    </row>
    <row r="44" spans="1:10">
      <c r="A44">
        <v>45</v>
      </c>
      <c r="B44" t="s">
        <v>569</v>
      </c>
      <c r="C44">
        <v>65</v>
      </c>
      <c r="D44">
        <v>90</v>
      </c>
      <c r="E44">
        <v>21.4</v>
      </c>
      <c r="F44">
        <f t="shared" si="6"/>
        <v>1</v>
      </c>
      <c r="G44" s="40" t="str">
        <f t="shared" si="4"/>
        <v>d01s865</v>
      </c>
      <c r="H44" s="40">
        <f t="shared" si="5"/>
        <v>47.18</v>
      </c>
      <c r="I44" s="40" t="str">
        <f>IF($G44="","",VLOOKUP($G44,设置!B:D,3,FALSE))</f>
        <v>D001-套装8(new)-65</v>
      </c>
      <c r="J44" s="40" t="str">
        <f>IF($G44="","",VLOOKUP($G44,设置!B:D,2,FALSE))</f>
        <v>D001BUSF-taozhuang8-65</v>
      </c>
    </row>
    <row r="45" spans="1:10">
      <c r="A45">
        <v>47</v>
      </c>
      <c r="B45" t="s">
        <v>569</v>
      </c>
      <c r="C45">
        <v>70</v>
      </c>
      <c r="D45">
        <v>80</v>
      </c>
      <c r="E45">
        <v>20.8</v>
      </c>
      <c r="F45">
        <f t="shared" ref="F45:F96" si="7">IF(A45="","",1)</f>
        <v>1</v>
      </c>
      <c r="G45" s="40" t="str">
        <f t="shared" ref="G45:G103" si="8">IF(AND(B45&lt;&gt;"",C45&lt;&gt;""),B45&amp;C45,"")</f>
        <v>d01s870</v>
      </c>
      <c r="H45" s="40">
        <f t="shared" ref="H45:H103" si="9">IF(E45="","",ROUND(E45*2.2046,2))</f>
        <v>45.86</v>
      </c>
      <c r="I45" s="40" t="str">
        <f>IF($G45="","",VLOOKUP($G45,设置!B:D,3,FALSE))</f>
        <v>D001-套装8(new)-70</v>
      </c>
      <c r="J45" s="40" t="str">
        <f>IF($G45="","",VLOOKUP($G45,设置!B:D,2,FALSE))</f>
        <v>D001BUSF-taozhuang8-70</v>
      </c>
    </row>
    <row r="46" spans="1:10">
      <c r="A46">
        <v>48</v>
      </c>
      <c r="B46" t="s">
        <v>569</v>
      </c>
      <c r="C46">
        <v>70</v>
      </c>
      <c r="D46">
        <v>80</v>
      </c>
      <c r="E46">
        <v>20.85</v>
      </c>
      <c r="F46">
        <f t="shared" si="7"/>
        <v>1</v>
      </c>
      <c r="G46" s="40" t="str">
        <f t="shared" si="8"/>
        <v>d01s870</v>
      </c>
      <c r="H46" s="40">
        <f t="shared" si="9"/>
        <v>45.97</v>
      </c>
      <c r="I46" s="40" t="str">
        <f>IF($G46="","",VLOOKUP($G46,设置!B:D,3,FALSE))</f>
        <v>D001-套装8(new)-70</v>
      </c>
      <c r="J46" s="40" t="str">
        <f>IF($G46="","",VLOOKUP($G46,设置!B:D,2,FALSE))</f>
        <v>D001BUSF-taozhuang8-70</v>
      </c>
    </row>
    <row r="47" spans="1:10">
      <c r="A47">
        <v>49</v>
      </c>
      <c r="B47" t="s">
        <v>569</v>
      </c>
      <c r="C47">
        <v>70</v>
      </c>
      <c r="D47">
        <v>80</v>
      </c>
      <c r="E47">
        <v>20.8</v>
      </c>
      <c r="F47">
        <f t="shared" si="7"/>
        <v>1</v>
      </c>
      <c r="G47" s="40" t="str">
        <f t="shared" si="8"/>
        <v>d01s870</v>
      </c>
      <c r="H47" s="40">
        <f t="shared" si="9"/>
        <v>45.86</v>
      </c>
      <c r="I47" s="40" t="str">
        <f>IF($G47="","",VLOOKUP($G47,设置!B:D,3,FALSE))</f>
        <v>D001-套装8(new)-70</v>
      </c>
      <c r="J47" s="40" t="str">
        <f>IF($G47="","",VLOOKUP($G47,设置!B:D,2,FALSE))</f>
        <v>D001BUSF-taozhuang8-70</v>
      </c>
    </row>
    <row r="48" spans="1:10">
      <c r="A48">
        <v>50</v>
      </c>
      <c r="B48" t="s">
        <v>569</v>
      </c>
      <c r="C48">
        <v>80</v>
      </c>
      <c r="D48">
        <v>62</v>
      </c>
      <c r="E48">
        <v>20.75</v>
      </c>
      <c r="F48">
        <f t="shared" si="7"/>
        <v>1</v>
      </c>
      <c r="G48" s="40" t="str">
        <f t="shared" si="8"/>
        <v>d01s880</v>
      </c>
      <c r="H48" s="40">
        <f t="shared" si="9"/>
        <v>45.75</v>
      </c>
      <c r="I48" s="40" t="str">
        <f>IF($G48="","",VLOOKUP($G48,设置!B:D,3,FALSE))</f>
        <v>D001-套装8(new)-80</v>
      </c>
      <c r="J48" s="40" t="str">
        <f>IF($G48="","",VLOOKUP($G48,设置!B:D,2,FALSE))</f>
        <v>D001BUSF-taozhuang8-80</v>
      </c>
    </row>
    <row r="49" spans="1:10">
      <c r="A49">
        <v>51</v>
      </c>
      <c r="B49" t="s">
        <v>569</v>
      </c>
      <c r="C49">
        <v>80</v>
      </c>
      <c r="D49">
        <v>60</v>
      </c>
      <c r="E49">
        <v>20.55</v>
      </c>
      <c r="F49">
        <f t="shared" si="7"/>
        <v>1</v>
      </c>
      <c r="G49" s="40" t="str">
        <f t="shared" si="8"/>
        <v>d01s880</v>
      </c>
      <c r="H49" s="40">
        <f t="shared" si="9"/>
        <v>45.3</v>
      </c>
      <c r="I49" s="40" t="str">
        <f>IF($G49="","",VLOOKUP($G49,设置!B:D,3,FALSE))</f>
        <v>D001-套装8(new)-80</v>
      </c>
      <c r="J49" s="40" t="str">
        <f>IF($G49="","",VLOOKUP($G49,设置!B:D,2,FALSE))</f>
        <v>D001BUSF-taozhuang8-80</v>
      </c>
    </row>
    <row r="50" spans="1:10">
      <c r="A50">
        <v>52</v>
      </c>
      <c r="B50" t="s">
        <v>569</v>
      </c>
      <c r="C50">
        <v>80</v>
      </c>
      <c r="D50">
        <v>60</v>
      </c>
      <c r="E50">
        <v>20.55</v>
      </c>
      <c r="F50">
        <f t="shared" si="7"/>
        <v>1</v>
      </c>
      <c r="G50" s="40" t="str">
        <f t="shared" si="8"/>
        <v>d01s880</v>
      </c>
      <c r="H50" s="40">
        <f t="shared" si="9"/>
        <v>45.3</v>
      </c>
      <c r="I50" s="40" t="str">
        <f>IF($G50="","",VLOOKUP($G50,设置!B:D,3,FALSE))</f>
        <v>D001-套装8(new)-80</v>
      </c>
      <c r="J50" s="40" t="str">
        <f>IF($G50="","",VLOOKUP($G50,设置!B:D,2,FALSE))</f>
        <v>D001BUSF-taozhuang8-80</v>
      </c>
    </row>
    <row r="51" spans="1:10">
      <c r="A51">
        <v>53</v>
      </c>
      <c r="B51" t="s">
        <v>569</v>
      </c>
      <c r="C51">
        <v>65</v>
      </c>
      <c r="D51">
        <v>30</v>
      </c>
      <c r="E51">
        <v>21.8</v>
      </c>
      <c r="F51">
        <f t="shared" si="7"/>
        <v>1</v>
      </c>
      <c r="G51" s="40" t="str">
        <f t="shared" si="8"/>
        <v>d01s865</v>
      </c>
      <c r="H51" s="40">
        <f t="shared" si="9"/>
        <v>48.06</v>
      </c>
      <c r="I51" s="40" t="str">
        <f>IF($G51="","",VLOOKUP($G51,设置!B:D,3,FALSE))</f>
        <v>D001-套装8(new)-65</v>
      </c>
      <c r="J51" s="40" t="str">
        <f>IF($G51="","",VLOOKUP($G51,设置!B:D,2,FALSE))</f>
        <v>D001BUSF-taozhuang8-65</v>
      </c>
    </row>
    <row r="52" spans="1:10">
      <c r="A52">
        <v>53</v>
      </c>
      <c r="B52" t="s">
        <v>569</v>
      </c>
      <c r="C52">
        <v>70</v>
      </c>
      <c r="D52">
        <v>43</v>
      </c>
      <c r="F52">
        <f t="shared" si="7"/>
        <v>1</v>
      </c>
      <c r="G52" s="40" t="str">
        <f t="shared" si="8"/>
        <v>d01s870</v>
      </c>
      <c r="H52" s="40" t="str">
        <f t="shared" si="9"/>
        <v/>
      </c>
      <c r="I52" s="40" t="str">
        <f>IF($G52="","",VLOOKUP($G52,设置!B:D,3,FALSE))</f>
        <v>D001-套装8(new)-70</v>
      </c>
      <c r="J52" s="40" t="str">
        <f>IF($G52="","",VLOOKUP($G52,设置!B:D,2,FALSE))</f>
        <v>D001BUSF-taozhuang8-70</v>
      </c>
    </row>
    <row r="53" spans="1:10">
      <c r="A53">
        <v>53</v>
      </c>
      <c r="B53" t="s">
        <v>569</v>
      </c>
      <c r="C53">
        <v>75</v>
      </c>
      <c r="D53">
        <v>12</v>
      </c>
      <c r="F53">
        <f t="shared" si="7"/>
        <v>1</v>
      </c>
      <c r="G53" s="40" t="str">
        <f t="shared" si="8"/>
        <v>d01s875</v>
      </c>
      <c r="H53" s="40" t="str">
        <f t="shared" si="9"/>
        <v/>
      </c>
      <c r="I53" s="40" t="str">
        <f>IF($G53="","",VLOOKUP($G53,设置!B:D,3,FALSE))</f>
        <v>D001-套装8(new)-75</v>
      </c>
      <c r="J53" s="40" t="str">
        <f>IF($G53="","",VLOOKUP($G53,设置!B:D,2,FALSE))</f>
        <v>D001BUSF-taozhuang8-75</v>
      </c>
    </row>
    <row r="54" spans="1:10">
      <c r="A54">
        <v>54</v>
      </c>
      <c r="B54" t="s">
        <v>569</v>
      </c>
      <c r="C54">
        <v>75</v>
      </c>
      <c r="D54">
        <v>74</v>
      </c>
      <c r="E54">
        <v>21.9</v>
      </c>
      <c r="F54">
        <f t="shared" si="7"/>
        <v>1</v>
      </c>
      <c r="G54" s="40" t="str">
        <f t="shared" si="8"/>
        <v>d01s875</v>
      </c>
      <c r="H54" s="40">
        <f t="shared" si="9"/>
        <v>48.28</v>
      </c>
      <c r="I54" s="40" t="str">
        <f>IF($G54="","",VLOOKUP($G54,设置!B:D,3,FALSE))</f>
        <v>D001-套装8(new)-75</v>
      </c>
      <c r="J54" s="40" t="str">
        <f>IF($G54="","",VLOOKUP($G54,设置!B:D,2,FALSE))</f>
        <v>D001BUSF-taozhuang8-75</v>
      </c>
    </row>
    <row r="55" spans="1:10">
      <c r="A55">
        <v>55</v>
      </c>
      <c r="B55" t="s">
        <v>569</v>
      </c>
      <c r="C55">
        <v>75</v>
      </c>
      <c r="D55">
        <v>74</v>
      </c>
      <c r="E55">
        <v>21.8</v>
      </c>
      <c r="F55">
        <f t="shared" si="7"/>
        <v>1</v>
      </c>
      <c r="G55" s="40" t="str">
        <f t="shared" si="8"/>
        <v>d01s875</v>
      </c>
      <c r="H55" s="40">
        <f t="shared" si="9"/>
        <v>48.06</v>
      </c>
      <c r="I55" s="40" t="str">
        <f>IF($G55="","",VLOOKUP($G55,设置!B:D,3,FALSE))</f>
        <v>D001-套装8(new)-75</v>
      </c>
      <c r="J55" s="40" t="str">
        <f>IF($G55="","",VLOOKUP($G55,设置!B:D,2,FALSE))</f>
        <v>D001BUSF-taozhuang8-75</v>
      </c>
    </row>
    <row r="56" spans="6:10">
      <c r="F56" t="str">
        <f t="shared" si="7"/>
        <v/>
      </c>
      <c r="G56" s="40" t="str">
        <f t="shared" si="8"/>
        <v/>
      </c>
      <c r="H56" s="40" t="str">
        <f t="shared" si="9"/>
        <v/>
      </c>
      <c r="I56" s="40" t="str">
        <f>IF($G56="","",VLOOKUP($G56,设置!B:D,3,FALSE))</f>
        <v/>
      </c>
      <c r="J56" s="40" t="str">
        <f>IF($G56="","",VLOOKUP($G56,设置!B:D,2,FALSE))</f>
        <v/>
      </c>
    </row>
    <row r="57" spans="6:10">
      <c r="F57" t="str">
        <f t="shared" si="7"/>
        <v/>
      </c>
      <c r="G57" s="40" t="str">
        <f t="shared" si="8"/>
        <v/>
      </c>
      <c r="H57" s="40" t="str">
        <f t="shared" si="9"/>
        <v/>
      </c>
      <c r="I57" s="40" t="str">
        <f>IF($G57="","",VLOOKUP($G57,设置!B:D,3,FALSE))</f>
        <v/>
      </c>
      <c r="J57" s="40" t="str">
        <f>IF($G57="","",VLOOKUP($G57,设置!B:D,2,FALSE))</f>
        <v/>
      </c>
    </row>
    <row r="58" spans="6:10">
      <c r="F58" t="str">
        <f t="shared" si="7"/>
        <v/>
      </c>
      <c r="G58" s="40" t="str">
        <f t="shared" si="8"/>
        <v/>
      </c>
      <c r="H58" s="40" t="str">
        <f t="shared" si="9"/>
        <v/>
      </c>
      <c r="I58" s="40" t="str">
        <f>IF($G58="","",VLOOKUP($G58,设置!B:D,3,FALSE))</f>
        <v/>
      </c>
      <c r="J58" s="40" t="str">
        <f>IF($G58="","",VLOOKUP($G58,设置!B:D,2,FALSE))</f>
        <v/>
      </c>
    </row>
    <row r="59" spans="6:10">
      <c r="F59" t="str">
        <f t="shared" si="7"/>
        <v/>
      </c>
      <c r="G59" s="40" t="str">
        <f t="shared" si="8"/>
        <v/>
      </c>
      <c r="H59" s="40" t="str">
        <f t="shared" si="9"/>
        <v/>
      </c>
      <c r="I59" s="40" t="str">
        <f>IF($G59="","",VLOOKUP($G59,设置!B:D,3,FALSE))</f>
        <v/>
      </c>
      <c r="J59" s="40" t="str">
        <f>IF($G59="","",VLOOKUP($G59,设置!B:D,2,FALSE))</f>
        <v/>
      </c>
    </row>
    <row r="60" spans="6:10">
      <c r="F60" t="str">
        <f t="shared" si="7"/>
        <v/>
      </c>
      <c r="G60" s="40" t="str">
        <f t="shared" si="8"/>
        <v/>
      </c>
      <c r="H60" s="40" t="str">
        <f t="shared" si="9"/>
        <v/>
      </c>
      <c r="I60" s="40" t="str">
        <f>IF($G60="","",VLOOKUP($G60,设置!B:D,3,FALSE))</f>
        <v/>
      </c>
      <c r="J60" s="40" t="str">
        <f>IF($G60="","",VLOOKUP($G60,设置!B:D,2,FALSE))</f>
        <v/>
      </c>
    </row>
    <row r="61" spans="6:10">
      <c r="F61" t="str">
        <f t="shared" si="7"/>
        <v/>
      </c>
      <c r="G61" s="40" t="str">
        <f t="shared" si="8"/>
        <v/>
      </c>
      <c r="H61" s="40" t="str">
        <f t="shared" si="9"/>
        <v/>
      </c>
      <c r="I61" s="40" t="str">
        <f>IF($G61="","",VLOOKUP($G61,设置!B:D,3,FALSE))</f>
        <v/>
      </c>
      <c r="J61" s="40" t="str">
        <f>IF($G61="","",VLOOKUP($G61,设置!B:D,2,FALSE))</f>
        <v/>
      </c>
    </row>
    <row r="62" spans="6:10">
      <c r="F62" t="str">
        <f t="shared" si="7"/>
        <v/>
      </c>
      <c r="G62" s="40" t="str">
        <f t="shared" si="8"/>
        <v/>
      </c>
      <c r="H62" s="40" t="str">
        <f t="shared" si="9"/>
        <v/>
      </c>
      <c r="I62" s="40" t="str">
        <f>IF($G62="","",VLOOKUP($G62,设置!B:D,3,FALSE))</f>
        <v/>
      </c>
      <c r="J62" s="40" t="str">
        <f>IF($G62="","",VLOOKUP($G62,设置!B:D,2,FALSE))</f>
        <v/>
      </c>
    </row>
    <row r="63" spans="6:10">
      <c r="F63" t="str">
        <f t="shared" si="7"/>
        <v/>
      </c>
      <c r="G63" s="40" t="str">
        <f t="shared" si="8"/>
        <v/>
      </c>
      <c r="H63" s="40" t="str">
        <f t="shared" si="9"/>
        <v/>
      </c>
      <c r="I63" s="40" t="str">
        <f>IF($G63="","",VLOOKUP($G63,设置!B:D,3,FALSE))</f>
        <v/>
      </c>
      <c r="J63" s="40" t="str">
        <f>IF($G63="","",VLOOKUP($G63,设置!B:D,2,FALSE))</f>
        <v/>
      </c>
    </row>
    <row r="64" spans="6:10">
      <c r="F64" t="str">
        <f t="shared" si="7"/>
        <v/>
      </c>
      <c r="G64" s="40" t="str">
        <f t="shared" si="8"/>
        <v/>
      </c>
      <c r="H64" s="40" t="str">
        <f t="shared" si="9"/>
        <v/>
      </c>
      <c r="I64" s="40" t="str">
        <f>IF($G64="","",VLOOKUP($G64,设置!B:D,3,FALSE))</f>
        <v/>
      </c>
      <c r="J64" s="40" t="str">
        <f>IF($G64="","",VLOOKUP($G64,设置!B:D,2,FALSE))</f>
        <v/>
      </c>
    </row>
    <row r="65" spans="6:10">
      <c r="F65" t="str">
        <f t="shared" si="7"/>
        <v/>
      </c>
      <c r="G65" s="40" t="str">
        <f t="shared" si="8"/>
        <v/>
      </c>
      <c r="H65" s="40" t="str">
        <f t="shared" si="9"/>
        <v/>
      </c>
      <c r="I65" s="40" t="str">
        <f>IF($G65="","",VLOOKUP($G65,设置!B:D,3,FALSE))</f>
        <v/>
      </c>
      <c r="J65" s="40" t="str">
        <f>IF($G65="","",VLOOKUP($G65,设置!B:D,2,FALSE))</f>
        <v/>
      </c>
    </row>
    <row r="66" spans="6:10">
      <c r="F66" t="str">
        <f t="shared" si="7"/>
        <v/>
      </c>
      <c r="G66" s="40" t="str">
        <f t="shared" si="8"/>
        <v/>
      </c>
      <c r="H66" s="40" t="str">
        <f t="shared" si="9"/>
        <v/>
      </c>
      <c r="I66" s="40" t="str">
        <f>IF($G66="","",VLOOKUP($G66,设置!B:D,3,FALSE))</f>
        <v/>
      </c>
      <c r="J66" s="40" t="str">
        <f>IF($G66="","",VLOOKUP($G66,设置!B:D,2,FALSE))</f>
        <v/>
      </c>
    </row>
    <row r="67" spans="6:10">
      <c r="F67" t="str">
        <f t="shared" si="7"/>
        <v/>
      </c>
      <c r="G67" s="40" t="str">
        <f t="shared" si="8"/>
        <v/>
      </c>
      <c r="H67" s="40" t="str">
        <f t="shared" si="9"/>
        <v/>
      </c>
      <c r="I67" s="40" t="str">
        <f>IF($G67="","",VLOOKUP($G67,设置!B:D,3,FALSE))</f>
        <v/>
      </c>
      <c r="J67" s="40" t="str">
        <f>IF($G67="","",VLOOKUP($G67,设置!B:D,2,FALSE))</f>
        <v/>
      </c>
    </row>
    <row r="68" spans="6:10">
      <c r="F68" t="str">
        <f t="shared" si="7"/>
        <v/>
      </c>
      <c r="G68" s="40" t="str">
        <f t="shared" si="8"/>
        <v/>
      </c>
      <c r="H68" s="40" t="str">
        <f t="shared" si="9"/>
        <v/>
      </c>
      <c r="I68" s="40" t="str">
        <f>IF($G68="","",VLOOKUP($G68,设置!B:D,3,FALSE))</f>
        <v/>
      </c>
      <c r="J68" s="40" t="str">
        <f>IF($G68="","",VLOOKUP($G68,设置!B:D,2,FALSE))</f>
        <v/>
      </c>
    </row>
    <row r="69" spans="6:10">
      <c r="F69" t="str">
        <f t="shared" si="7"/>
        <v/>
      </c>
      <c r="G69" s="40" t="str">
        <f t="shared" si="8"/>
        <v/>
      </c>
      <c r="H69" s="40" t="str">
        <f t="shared" si="9"/>
        <v/>
      </c>
      <c r="I69" s="40" t="str">
        <f>IF($G69="","",VLOOKUP($G69,设置!B:D,3,FALSE))</f>
        <v/>
      </c>
      <c r="J69" s="40" t="str">
        <f>IF($G69="","",VLOOKUP($G69,设置!B:D,2,FALSE))</f>
        <v/>
      </c>
    </row>
    <row r="70" spans="6:10">
      <c r="F70" t="str">
        <f t="shared" si="7"/>
        <v/>
      </c>
      <c r="G70" s="40" t="str">
        <f t="shared" si="8"/>
        <v/>
      </c>
      <c r="H70" s="40" t="str">
        <f t="shared" si="9"/>
        <v/>
      </c>
      <c r="I70" s="40" t="str">
        <f>IF($G70="","",VLOOKUP($G70,设置!B:D,3,FALSE))</f>
        <v/>
      </c>
      <c r="J70" s="40" t="str">
        <f>IF($G70="","",VLOOKUP($G70,设置!B:D,2,FALSE))</f>
        <v/>
      </c>
    </row>
    <row r="71" spans="6:10">
      <c r="F71" t="str">
        <f t="shared" si="7"/>
        <v/>
      </c>
      <c r="G71" s="40" t="str">
        <f t="shared" si="8"/>
        <v/>
      </c>
      <c r="H71" s="40" t="str">
        <f t="shared" si="9"/>
        <v/>
      </c>
      <c r="I71" s="40" t="str">
        <f>IF($G71="","",VLOOKUP($G71,设置!B:D,3,FALSE))</f>
        <v/>
      </c>
      <c r="J71" s="40" t="str">
        <f>IF($G71="","",VLOOKUP($G71,设置!B:D,2,FALSE))</f>
        <v/>
      </c>
    </row>
    <row r="72" spans="6:10">
      <c r="F72" t="str">
        <f t="shared" si="7"/>
        <v/>
      </c>
      <c r="G72" s="40" t="str">
        <f t="shared" si="8"/>
        <v/>
      </c>
      <c r="H72" s="40" t="str">
        <f t="shared" si="9"/>
        <v/>
      </c>
      <c r="I72" s="40" t="str">
        <f>IF($G72="","",VLOOKUP($G72,设置!B:D,3,FALSE))</f>
        <v/>
      </c>
      <c r="J72" s="40" t="str">
        <f>IF($G72="","",VLOOKUP($G72,设置!B:D,2,FALSE))</f>
        <v/>
      </c>
    </row>
    <row r="73" spans="6:10">
      <c r="F73" t="str">
        <f t="shared" si="7"/>
        <v/>
      </c>
      <c r="G73" s="40" t="str">
        <f t="shared" si="8"/>
        <v/>
      </c>
      <c r="H73" s="40" t="str">
        <f t="shared" si="9"/>
        <v/>
      </c>
      <c r="I73" s="40" t="str">
        <f>IF($G73="","",VLOOKUP($G73,设置!B:D,3,FALSE))</f>
        <v/>
      </c>
      <c r="J73" s="40" t="str">
        <f>IF($G73="","",VLOOKUP($G73,设置!B:D,2,FALSE))</f>
        <v/>
      </c>
    </row>
    <row r="74" spans="6:10">
      <c r="F74" t="str">
        <f t="shared" si="7"/>
        <v/>
      </c>
      <c r="G74" s="40" t="str">
        <f t="shared" si="8"/>
        <v/>
      </c>
      <c r="H74" s="40" t="str">
        <f t="shared" si="9"/>
        <v/>
      </c>
      <c r="I74" s="40" t="str">
        <f>IF($G74="","",VLOOKUP($G74,设置!B:D,3,FALSE))</f>
        <v/>
      </c>
      <c r="J74" s="40" t="str">
        <f>IF($G74="","",VLOOKUP($G74,设置!B:D,2,FALSE))</f>
        <v/>
      </c>
    </row>
    <row r="75" spans="6:10">
      <c r="F75" t="str">
        <f t="shared" si="7"/>
        <v/>
      </c>
      <c r="G75" s="40" t="str">
        <f t="shared" si="8"/>
        <v/>
      </c>
      <c r="H75" s="40" t="str">
        <f t="shared" si="9"/>
        <v/>
      </c>
      <c r="I75" s="40" t="str">
        <f>IF($G75="","",VLOOKUP($G75,设置!B:D,3,FALSE))</f>
        <v/>
      </c>
      <c r="J75" s="40" t="str">
        <f>IF($G75="","",VLOOKUP($G75,设置!B:D,2,FALSE))</f>
        <v/>
      </c>
    </row>
    <row r="76" spans="6:10">
      <c r="F76" t="str">
        <f t="shared" si="7"/>
        <v/>
      </c>
      <c r="G76" s="40" t="str">
        <f t="shared" si="8"/>
        <v/>
      </c>
      <c r="H76" s="40" t="str">
        <f t="shared" si="9"/>
        <v/>
      </c>
      <c r="I76" s="40" t="str">
        <f>IF($G76="","",VLOOKUP($G76,设置!B:D,3,FALSE))</f>
        <v/>
      </c>
      <c r="J76" s="40" t="str">
        <f>IF($G76="","",VLOOKUP($G76,设置!B:D,2,FALSE))</f>
        <v/>
      </c>
    </row>
    <row r="77" spans="6:10">
      <c r="F77" t="str">
        <f t="shared" si="7"/>
        <v/>
      </c>
      <c r="G77" s="40" t="str">
        <f t="shared" si="8"/>
        <v/>
      </c>
      <c r="H77" s="40" t="str">
        <f t="shared" si="9"/>
        <v/>
      </c>
      <c r="I77" s="40" t="str">
        <f>IF($G77="","",VLOOKUP($G77,设置!B:D,3,FALSE))</f>
        <v/>
      </c>
      <c r="J77" s="40" t="str">
        <f>IF($G77="","",VLOOKUP($G77,设置!B:D,2,FALSE))</f>
        <v/>
      </c>
    </row>
    <row r="78" spans="6:10">
      <c r="F78" t="str">
        <f t="shared" si="7"/>
        <v/>
      </c>
      <c r="G78" s="40" t="str">
        <f t="shared" si="8"/>
        <v/>
      </c>
      <c r="H78" s="40" t="str">
        <f t="shared" si="9"/>
        <v/>
      </c>
      <c r="I78" s="40" t="str">
        <f>IF($G78="","",VLOOKUP($G78,设置!B:D,3,FALSE))</f>
        <v/>
      </c>
      <c r="J78" s="40" t="str">
        <f>IF($G78="","",VLOOKUP($G78,设置!B:D,2,FALSE))</f>
        <v/>
      </c>
    </row>
    <row r="79" spans="6:10">
      <c r="F79" t="str">
        <f t="shared" si="7"/>
        <v/>
      </c>
      <c r="G79" s="40" t="str">
        <f t="shared" si="8"/>
        <v/>
      </c>
      <c r="H79" s="40" t="str">
        <f t="shared" si="9"/>
        <v/>
      </c>
      <c r="I79" s="40" t="str">
        <f>IF($G79="","",VLOOKUP($G79,设置!B:D,3,FALSE))</f>
        <v/>
      </c>
      <c r="J79" s="40" t="str">
        <f>IF($G79="","",VLOOKUP($G79,设置!B:D,2,FALSE))</f>
        <v/>
      </c>
    </row>
    <row r="80" spans="6:10">
      <c r="F80" t="str">
        <f t="shared" si="7"/>
        <v/>
      </c>
      <c r="G80" s="40" t="str">
        <f t="shared" si="8"/>
        <v/>
      </c>
      <c r="H80" s="40" t="str">
        <f t="shared" si="9"/>
        <v/>
      </c>
      <c r="I80" s="40" t="str">
        <f>IF($G80="","",VLOOKUP($G80,设置!B:D,3,FALSE))</f>
        <v/>
      </c>
      <c r="J80" s="40" t="str">
        <f>IF($G80="","",VLOOKUP($G80,设置!B:D,2,FALSE))</f>
        <v/>
      </c>
    </row>
    <row r="81" spans="6:10">
      <c r="F81" t="str">
        <f t="shared" si="7"/>
        <v/>
      </c>
      <c r="G81" s="40" t="str">
        <f t="shared" si="8"/>
        <v/>
      </c>
      <c r="H81" s="40" t="str">
        <f t="shared" si="9"/>
        <v/>
      </c>
      <c r="I81" s="40" t="str">
        <f>IF($G81="","",VLOOKUP($G81,设置!B:D,3,FALSE))</f>
        <v/>
      </c>
      <c r="J81" s="40" t="str">
        <f>IF($G81="","",VLOOKUP($G81,设置!B:D,2,FALSE))</f>
        <v/>
      </c>
    </row>
    <row r="82" spans="6:10">
      <c r="F82" t="str">
        <f t="shared" si="7"/>
        <v/>
      </c>
      <c r="G82" s="40" t="str">
        <f t="shared" si="8"/>
        <v/>
      </c>
      <c r="H82" s="40" t="str">
        <f t="shared" si="9"/>
        <v/>
      </c>
      <c r="I82" s="40" t="str">
        <f>IF($G82="","",VLOOKUP($G82,设置!B:D,3,FALSE))</f>
        <v/>
      </c>
      <c r="J82" s="40" t="str">
        <f>IF($G82="","",VLOOKUP($G82,设置!B:D,2,FALSE))</f>
        <v/>
      </c>
    </row>
    <row r="83" spans="6:10">
      <c r="F83" t="str">
        <f t="shared" si="7"/>
        <v/>
      </c>
      <c r="G83" s="40" t="str">
        <f t="shared" si="8"/>
        <v/>
      </c>
      <c r="H83" s="40" t="str">
        <f t="shared" si="9"/>
        <v/>
      </c>
      <c r="I83" s="40" t="str">
        <f>IF($G83="","",VLOOKUP($G83,设置!B:D,3,FALSE))</f>
        <v/>
      </c>
      <c r="J83" s="40" t="str">
        <f>IF($G83="","",VLOOKUP($G83,设置!B:D,2,FALSE))</f>
        <v/>
      </c>
    </row>
    <row r="84" spans="6:10">
      <c r="F84" t="str">
        <f t="shared" si="7"/>
        <v/>
      </c>
      <c r="G84" s="40" t="str">
        <f t="shared" si="8"/>
        <v/>
      </c>
      <c r="H84" s="40" t="str">
        <f t="shared" si="9"/>
        <v/>
      </c>
      <c r="I84" s="40" t="str">
        <f>IF($G84="","",VLOOKUP($G84,设置!B:D,3,FALSE))</f>
        <v/>
      </c>
      <c r="J84" s="40" t="str">
        <f>IF($G84="","",VLOOKUP($G84,设置!B:D,2,FALSE))</f>
        <v/>
      </c>
    </row>
    <row r="85" spans="6:10">
      <c r="F85" t="str">
        <f t="shared" si="7"/>
        <v/>
      </c>
      <c r="G85" s="40" t="str">
        <f t="shared" si="8"/>
        <v/>
      </c>
      <c r="H85" s="40" t="str">
        <f t="shared" si="9"/>
        <v/>
      </c>
      <c r="I85" s="40" t="str">
        <f>IF($G85="","",VLOOKUP($G85,设置!B:D,3,FALSE))</f>
        <v/>
      </c>
      <c r="J85" s="40" t="str">
        <f>IF($G85="","",VLOOKUP($G85,设置!B:D,2,FALSE))</f>
        <v/>
      </c>
    </row>
    <row r="86" spans="6:10">
      <c r="F86" t="str">
        <f t="shared" si="7"/>
        <v/>
      </c>
      <c r="G86" s="40" t="str">
        <f t="shared" si="8"/>
        <v/>
      </c>
      <c r="H86" s="40" t="str">
        <f t="shared" si="9"/>
        <v/>
      </c>
      <c r="I86" s="40" t="str">
        <f>IF($G86="","",VLOOKUP($G86,设置!B:D,3,FALSE))</f>
        <v/>
      </c>
      <c r="J86" s="40" t="str">
        <f>IF($G86="","",VLOOKUP($G86,设置!B:D,2,FALSE))</f>
        <v/>
      </c>
    </row>
    <row r="87" spans="6:10">
      <c r="F87" t="str">
        <f t="shared" si="7"/>
        <v/>
      </c>
      <c r="G87" s="40" t="str">
        <f t="shared" si="8"/>
        <v/>
      </c>
      <c r="H87" s="40" t="str">
        <f t="shared" si="9"/>
        <v/>
      </c>
      <c r="I87" s="40" t="str">
        <f>IF($G87="","",VLOOKUP($G87,设置!B:D,3,FALSE))</f>
        <v/>
      </c>
      <c r="J87" s="40" t="str">
        <f>IF($G87="","",VLOOKUP($G87,设置!B:D,2,FALSE))</f>
        <v/>
      </c>
    </row>
    <row r="88" spans="6:10">
      <c r="F88" t="str">
        <f t="shared" si="7"/>
        <v/>
      </c>
      <c r="G88" s="40" t="str">
        <f t="shared" si="8"/>
        <v/>
      </c>
      <c r="H88" s="40" t="str">
        <f t="shared" si="9"/>
        <v/>
      </c>
      <c r="I88" s="40" t="str">
        <f>IF($G88="","",VLOOKUP($G88,设置!B:D,3,FALSE))</f>
        <v/>
      </c>
      <c r="J88" s="40" t="str">
        <f>IF($G88="","",VLOOKUP($G88,设置!B:D,2,FALSE))</f>
        <v/>
      </c>
    </row>
    <row r="89" spans="6:10">
      <c r="F89" t="str">
        <f t="shared" si="7"/>
        <v/>
      </c>
      <c r="G89" s="40" t="str">
        <f t="shared" si="8"/>
        <v/>
      </c>
      <c r="H89" s="40" t="str">
        <f t="shared" si="9"/>
        <v/>
      </c>
      <c r="I89" s="40" t="str">
        <f>IF($G89="","",VLOOKUP($G89,设置!B:D,3,FALSE))</f>
        <v/>
      </c>
      <c r="J89" s="40" t="str">
        <f>IF($G89="","",VLOOKUP($G89,设置!B:D,2,FALSE))</f>
        <v/>
      </c>
    </row>
    <row r="90" spans="6:10">
      <c r="F90" t="str">
        <f t="shared" si="7"/>
        <v/>
      </c>
      <c r="G90" s="40" t="str">
        <f t="shared" si="8"/>
        <v/>
      </c>
      <c r="H90" s="40" t="str">
        <f t="shared" si="9"/>
        <v/>
      </c>
      <c r="I90" s="40" t="str">
        <f>IF($G90="","",VLOOKUP($G90,设置!B:D,3,FALSE))</f>
        <v/>
      </c>
      <c r="J90" s="40" t="str">
        <f>IF($G90="","",VLOOKUP($G90,设置!B:D,2,FALSE))</f>
        <v/>
      </c>
    </row>
    <row r="91" spans="6:10">
      <c r="F91" t="str">
        <f t="shared" si="7"/>
        <v/>
      </c>
      <c r="G91" s="40" t="str">
        <f t="shared" si="8"/>
        <v/>
      </c>
      <c r="H91" s="40" t="str">
        <f t="shared" si="9"/>
        <v/>
      </c>
      <c r="I91" s="40" t="str">
        <f>IF($G91="","",VLOOKUP($G91,设置!B:D,3,FALSE))</f>
        <v/>
      </c>
      <c r="J91" s="40" t="str">
        <f>IF($G91="","",VLOOKUP($G91,设置!B:D,2,FALSE))</f>
        <v/>
      </c>
    </row>
    <row r="92" spans="6:10">
      <c r="F92" t="str">
        <f t="shared" si="7"/>
        <v/>
      </c>
      <c r="G92" s="40" t="str">
        <f t="shared" si="8"/>
        <v/>
      </c>
      <c r="H92" s="40" t="str">
        <f t="shared" si="9"/>
        <v/>
      </c>
      <c r="I92" s="40" t="str">
        <f>IF($G92="","",VLOOKUP($G92,设置!B:D,3,FALSE))</f>
        <v/>
      </c>
      <c r="J92" s="40" t="str">
        <f>IF($G92="","",VLOOKUP($G92,设置!B:D,2,FALSE))</f>
        <v/>
      </c>
    </row>
    <row r="93" spans="6:10">
      <c r="F93" t="str">
        <f t="shared" si="7"/>
        <v/>
      </c>
      <c r="G93" s="40" t="str">
        <f t="shared" si="8"/>
        <v/>
      </c>
      <c r="H93" s="40" t="str">
        <f t="shared" si="9"/>
        <v/>
      </c>
      <c r="I93" s="40" t="str">
        <f>IF($G93="","",VLOOKUP($G93,设置!B:D,3,FALSE))</f>
        <v/>
      </c>
      <c r="J93" s="40" t="str">
        <f>IF($G93="","",VLOOKUP($G93,设置!B:D,2,FALSE))</f>
        <v/>
      </c>
    </row>
    <row r="94" spans="6:10">
      <c r="F94" t="str">
        <f t="shared" si="7"/>
        <v/>
      </c>
      <c r="G94" s="40" t="str">
        <f t="shared" si="8"/>
        <v/>
      </c>
      <c r="H94" s="40" t="str">
        <f t="shared" si="9"/>
        <v/>
      </c>
      <c r="I94" s="40" t="str">
        <f>IF($G94="","",VLOOKUP($G94,设置!B:D,3,FALSE))</f>
        <v/>
      </c>
      <c r="J94" s="40" t="str">
        <f>IF($G94="","",VLOOKUP($G94,设置!B:D,2,FALSE))</f>
        <v/>
      </c>
    </row>
    <row r="95" spans="6:10">
      <c r="F95" t="str">
        <f t="shared" si="7"/>
        <v/>
      </c>
      <c r="G95" s="40" t="str">
        <f t="shared" si="8"/>
        <v/>
      </c>
      <c r="H95" s="40" t="str">
        <f t="shared" si="9"/>
        <v/>
      </c>
      <c r="I95" s="40" t="str">
        <f>IF($G95="","",VLOOKUP($G95,设置!B:D,3,FALSE))</f>
        <v/>
      </c>
      <c r="J95" s="40" t="str">
        <f>IF($G95="","",VLOOKUP($G95,设置!B:D,2,FALSE))</f>
        <v/>
      </c>
    </row>
    <row r="96" spans="6:10">
      <c r="F96" t="str">
        <f t="shared" si="7"/>
        <v/>
      </c>
      <c r="G96" s="40" t="str">
        <f t="shared" si="8"/>
        <v/>
      </c>
      <c r="H96" s="40" t="str">
        <f t="shared" si="9"/>
        <v/>
      </c>
      <c r="I96" s="40" t="str">
        <f>IF($G96="","",VLOOKUP($G96,设置!B:D,3,FALSE))</f>
        <v/>
      </c>
      <c r="J96" s="40" t="str">
        <f>IF($G96="","",VLOOKUP($G96,设置!B:D,2,FALSE))</f>
        <v/>
      </c>
    </row>
    <row r="97" spans="6:10">
      <c r="F97" t="str">
        <f t="shared" ref="F97:F144" si="10">IF(A97="","",1)</f>
        <v/>
      </c>
      <c r="G97" s="40" t="str">
        <f t="shared" si="8"/>
        <v/>
      </c>
      <c r="H97" s="40" t="str">
        <f t="shared" si="9"/>
        <v/>
      </c>
      <c r="I97" s="40" t="str">
        <f>IF($G97="","",VLOOKUP($G97,设置!B:D,3,FALSE))</f>
        <v/>
      </c>
      <c r="J97" s="40" t="str">
        <f>IF($G97="","",VLOOKUP($G97,设置!B:D,2,FALSE))</f>
        <v/>
      </c>
    </row>
    <row r="98" spans="6:10">
      <c r="F98" t="str">
        <f t="shared" si="10"/>
        <v/>
      </c>
      <c r="G98" s="40" t="str">
        <f t="shared" si="8"/>
        <v/>
      </c>
      <c r="H98" s="40" t="str">
        <f t="shared" si="9"/>
        <v/>
      </c>
      <c r="I98" s="40" t="str">
        <f>IF($G98="","",VLOOKUP($G98,设置!B:D,3,FALSE))</f>
        <v/>
      </c>
      <c r="J98" s="40" t="str">
        <f>IF($G98="","",VLOOKUP($G98,设置!B:D,2,FALSE))</f>
        <v/>
      </c>
    </row>
    <row r="99" spans="6:10">
      <c r="F99" t="str">
        <f t="shared" si="10"/>
        <v/>
      </c>
      <c r="G99" s="40" t="str">
        <f t="shared" si="8"/>
        <v/>
      </c>
      <c r="H99" s="40" t="str">
        <f t="shared" si="9"/>
        <v/>
      </c>
      <c r="I99" s="40" t="str">
        <f>IF($G99="","",VLOOKUP($G99,设置!B:D,3,FALSE))</f>
        <v/>
      </c>
      <c r="J99" s="40" t="str">
        <f>IF($G99="","",VLOOKUP($G99,设置!B:D,2,FALSE))</f>
        <v/>
      </c>
    </row>
    <row r="100" spans="6:10">
      <c r="F100" t="str">
        <f t="shared" si="10"/>
        <v/>
      </c>
      <c r="G100" s="40" t="str">
        <f t="shared" si="8"/>
        <v/>
      </c>
      <c r="H100" s="40" t="str">
        <f t="shared" si="9"/>
        <v/>
      </c>
      <c r="I100" s="40" t="str">
        <f>IF($G100="","",VLOOKUP($G100,设置!B:D,3,FALSE))</f>
        <v/>
      </c>
      <c r="J100" s="40" t="str">
        <f>IF($G100="","",VLOOKUP($G100,设置!B:D,2,FALSE))</f>
        <v/>
      </c>
    </row>
    <row r="101" spans="6:10">
      <c r="F101" t="str">
        <f t="shared" si="10"/>
        <v/>
      </c>
      <c r="G101" s="40" t="str">
        <f t="shared" si="8"/>
        <v/>
      </c>
      <c r="H101" s="40" t="str">
        <f t="shared" si="9"/>
        <v/>
      </c>
      <c r="I101" s="40" t="str">
        <f>IF($G101="","",VLOOKUP($G101,设置!B:D,3,FALSE))</f>
        <v/>
      </c>
      <c r="J101" s="40" t="str">
        <f>IF($G101="","",VLOOKUP($G101,设置!B:D,2,FALSE))</f>
        <v/>
      </c>
    </row>
    <row r="102" spans="6:10">
      <c r="F102" t="str">
        <f t="shared" si="10"/>
        <v/>
      </c>
      <c r="G102" s="40" t="str">
        <f t="shared" si="8"/>
        <v/>
      </c>
      <c r="H102" s="40" t="str">
        <f t="shared" si="9"/>
        <v/>
      </c>
      <c r="I102" s="40" t="str">
        <f>IF($G102="","",VLOOKUP($G102,设置!B:D,3,FALSE))</f>
        <v/>
      </c>
      <c r="J102" s="40" t="str">
        <f>IF($G102="","",VLOOKUP($G102,设置!B:D,2,FALSE))</f>
        <v/>
      </c>
    </row>
    <row r="103" spans="6:10">
      <c r="F103" t="str">
        <f t="shared" si="10"/>
        <v/>
      </c>
      <c r="G103" s="40" t="str">
        <f t="shared" si="8"/>
        <v/>
      </c>
      <c r="H103" s="40" t="str">
        <f t="shared" si="9"/>
        <v/>
      </c>
      <c r="I103" s="40" t="str">
        <f>IF($G103="","",VLOOKUP($G103,设置!B:D,3,FALSE))</f>
        <v/>
      </c>
      <c r="J103" s="40" t="str">
        <f>IF($G103="","",VLOOKUP($G103,设置!B:D,2,FALSE))</f>
        <v/>
      </c>
    </row>
    <row r="104" spans="6:10">
      <c r="F104" t="str">
        <f t="shared" si="10"/>
        <v/>
      </c>
      <c r="G104" s="40" t="str">
        <f t="shared" ref="G104:G144" si="11">IF(AND(B104&lt;&gt;"",C104&lt;&gt;""),B104&amp;C104,"")</f>
        <v/>
      </c>
      <c r="H104" s="40" t="str">
        <f t="shared" ref="H104:H144" si="12">IF(E104="","",ROUND(E104*2.2046,2))</f>
        <v/>
      </c>
      <c r="I104" s="40" t="str">
        <f>IF($G104="","",VLOOKUP($G104,设置!B:D,3,FALSE))</f>
        <v/>
      </c>
      <c r="J104" s="40" t="str">
        <f>IF($G104="","",VLOOKUP($G104,设置!B:D,2,FALSE))</f>
        <v/>
      </c>
    </row>
    <row r="105" spans="6:10">
      <c r="F105" t="str">
        <f t="shared" si="10"/>
        <v/>
      </c>
      <c r="G105" s="40" t="str">
        <f t="shared" si="11"/>
        <v/>
      </c>
      <c r="H105" s="40" t="str">
        <f t="shared" si="12"/>
        <v/>
      </c>
      <c r="I105" s="40" t="str">
        <f>IF($G105="","",VLOOKUP($G105,设置!B:D,3,FALSE))</f>
        <v/>
      </c>
      <c r="J105" s="40" t="str">
        <f>IF($G105="","",VLOOKUP($G105,设置!B:D,2,FALSE))</f>
        <v/>
      </c>
    </row>
    <row r="106" spans="6:10">
      <c r="F106" t="str">
        <f t="shared" si="10"/>
        <v/>
      </c>
      <c r="G106" s="40" t="str">
        <f t="shared" si="11"/>
        <v/>
      </c>
      <c r="H106" s="40" t="str">
        <f t="shared" si="12"/>
        <v/>
      </c>
      <c r="I106" s="40" t="str">
        <f>IF($G106="","",VLOOKUP($G106,设置!B:D,3,FALSE))</f>
        <v/>
      </c>
      <c r="J106" s="40" t="str">
        <f>IF($G106="","",VLOOKUP($G106,设置!B:D,2,FALSE))</f>
        <v/>
      </c>
    </row>
    <row r="107" spans="6:10">
      <c r="F107" t="str">
        <f t="shared" si="10"/>
        <v/>
      </c>
      <c r="G107" s="40" t="str">
        <f t="shared" si="11"/>
        <v/>
      </c>
      <c r="H107" s="40" t="str">
        <f t="shared" si="12"/>
        <v/>
      </c>
      <c r="I107" s="40" t="str">
        <f>IF($G107="","",VLOOKUP($G107,设置!B:D,3,FALSE))</f>
        <v/>
      </c>
      <c r="J107" s="40" t="str">
        <f>IF($G107="","",VLOOKUP($G107,设置!B:D,2,FALSE))</f>
        <v/>
      </c>
    </row>
    <row r="108" spans="6:10">
      <c r="F108" t="str">
        <f t="shared" si="10"/>
        <v/>
      </c>
      <c r="G108" s="40" t="str">
        <f t="shared" si="11"/>
        <v/>
      </c>
      <c r="H108" s="40" t="str">
        <f t="shared" si="12"/>
        <v/>
      </c>
      <c r="I108" s="40" t="str">
        <f>IF($G108="","",VLOOKUP($G108,设置!B:D,3,FALSE))</f>
        <v/>
      </c>
      <c r="J108" s="40" t="str">
        <f>IF($G108="","",VLOOKUP($G108,设置!B:D,2,FALSE))</f>
        <v/>
      </c>
    </row>
    <row r="109" spans="6:10">
      <c r="F109" t="str">
        <f t="shared" si="10"/>
        <v/>
      </c>
      <c r="G109" s="40" t="str">
        <f t="shared" si="11"/>
        <v/>
      </c>
      <c r="H109" s="40" t="str">
        <f t="shared" si="12"/>
        <v/>
      </c>
      <c r="I109" s="40" t="str">
        <f>IF($G109="","",VLOOKUP($G109,设置!B:D,3,FALSE))</f>
        <v/>
      </c>
      <c r="J109" s="40" t="str">
        <f>IF($G109="","",VLOOKUP($G109,设置!B:D,2,FALSE))</f>
        <v/>
      </c>
    </row>
    <row r="110" spans="6:10">
      <c r="F110" t="str">
        <f t="shared" si="10"/>
        <v/>
      </c>
      <c r="G110" s="40" t="str">
        <f t="shared" si="11"/>
        <v/>
      </c>
      <c r="H110" s="40" t="str">
        <f t="shared" si="12"/>
        <v/>
      </c>
      <c r="I110" s="40" t="str">
        <f>IF($G110="","",VLOOKUP($G110,设置!B:D,3,FALSE))</f>
        <v/>
      </c>
      <c r="J110" s="40" t="str">
        <f>IF($G110="","",VLOOKUP($G110,设置!B:D,2,FALSE))</f>
        <v/>
      </c>
    </row>
    <row r="111" spans="6:10">
      <c r="F111" t="str">
        <f t="shared" si="10"/>
        <v/>
      </c>
      <c r="G111" s="40" t="str">
        <f t="shared" si="11"/>
        <v/>
      </c>
      <c r="H111" s="40" t="str">
        <f t="shared" si="12"/>
        <v/>
      </c>
      <c r="I111" s="40" t="str">
        <f>IF($G111="","",VLOOKUP($G111,设置!B:D,3,FALSE))</f>
        <v/>
      </c>
      <c r="J111" s="40" t="str">
        <f>IF($G111="","",VLOOKUP($G111,设置!B:D,2,FALSE))</f>
        <v/>
      </c>
    </row>
    <row r="112" spans="6:10">
      <c r="F112" t="str">
        <f t="shared" si="10"/>
        <v/>
      </c>
      <c r="G112" s="40" t="str">
        <f t="shared" si="11"/>
        <v/>
      </c>
      <c r="H112" s="40" t="str">
        <f t="shared" si="12"/>
        <v/>
      </c>
      <c r="I112" s="40" t="str">
        <f>IF($G112="","",VLOOKUP($G112,设置!B:D,3,FALSE))</f>
        <v/>
      </c>
      <c r="J112" s="40" t="str">
        <f>IF($G112="","",VLOOKUP($G112,设置!B:D,2,FALSE))</f>
        <v/>
      </c>
    </row>
    <row r="113" spans="6:10">
      <c r="F113" t="str">
        <f t="shared" si="10"/>
        <v/>
      </c>
      <c r="G113" s="40" t="str">
        <f t="shared" si="11"/>
        <v/>
      </c>
      <c r="H113" s="40" t="str">
        <f t="shared" si="12"/>
        <v/>
      </c>
      <c r="I113" s="40" t="str">
        <f>IF($G113="","",VLOOKUP($G113,设置!B:D,3,FALSE))</f>
        <v/>
      </c>
      <c r="J113" s="40" t="str">
        <f>IF($G113="","",VLOOKUP($G113,设置!B:D,2,FALSE))</f>
        <v/>
      </c>
    </row>
    <row r="114" spans="6:10">
      <c r="F114" t="str">
        <f t="shared" si="10"/>
        <v/>
      </c>
      <c r="G114" s="40" t="str">
        <f t="shared" si="11"/>
        <v/>
      </c>
      <c r="H114" s="40" t="str">
        <f t="shared" si="12"/>
        <v/>
      </c>
      <c r="I114" s="40" t="str">
        <f>IF($G114="","",VLOOKUP($G114,设置!B:D,3,FALSE))</f>
        <v/>
      </c>
      <c r="J114" s="40" t="str">
        <f>IF($G114="","",VLOOKUP($G114,设置!B:D,2,FALSE))</f>
        <v/>
      </c>
    </row>
    <row r="115" spans="6:10">
      <c r="F115" t="str">
        <f t="shared" si="10"/>
        <v/>
      </c>
      <c r="G115" s="40" t="str">
        <f t="shared" si="11"/>
        <v/>
      </c>
      <c r="H115" s="40" t="str">
        <f t="shared" si="12"/>
        <v/>
      </c>
      <c r="I115" s="40" t="str">
        <f>IF($G115="","",VLOOKUP($G115,设置!B:D,3,FALSE))</f>
        <v/>
      </c>
      <c r="J115" s="40" t="str">
        <f>IF($G115="","",VLOOKUP($G115,设置!B:D,2,FALSE))</f>
        <v/>
      </c>
    </row>
    <row r="116" spans="6:10">
      <c r="F116" t="str">
        <f t="shared" si="10"/>
        <v/>
      </c>
      <c r="G116" s="40" t="str">
        <f t="shared" si="11"/>
        <v/>
      </c>
      <c r="H116" s="40" t="str">
        <f t="shared" si="12"/>
        <v/>
      </c>
      <c r="I116" s="40" t="str">
        <f>IF($G116="","",VLOOKUP($G116,设置!B:D,3,FALSE))</f>
        <v/>
      </c>
      <c r="J116" s="40" t="str">
        <f>IF($G116="","",VLOOKUP($G116,设置!B:D,2,FALSE))</f>
        <v/>
      </c>
    </row>
    <row r="117" spans="6:10">
      <c r="F117" t="str">
        <f t="shared" si="10"/>
        <v/>
      </c>
      <c r="G117" s="40" t="str">
        <f t="shared" si="11"/>
        <v/>
      </c>
      <c r="H117" s="40" t="str">
        <f t="shared" si="12"/>
        <v/>
      </c>
      <c r="I117" s="40" t="str">
        <f>IF($G117="","",VLOOKUP($G117,设置!B:D,3,FALSE))</f>
        <v/>
      </c>
      <c r="J117" s="40" t="str">
        <f>IF($G117="","",VLOOKUP($G117,设置!B:D,2,FALSE))</f>
        <v/>
      </c>
    </row>
    <row r="118" spans="6:10">
      <c r="F118" t="str">
        <f t="shared" si="10"/>
        <v/>
      </c>
      <c r="G118" s="40" t="str">
        <f t="shared" si="11"/>
        <v/>
      </c>
      <c r="H118" s="40" t="str">
        <f t="shared" si="12"/>
        <v/>
      </c>
      <c r="I118" s="40" t="str">
        <f>IF($G118="","",VLOOKUP($G118,设置!B:D,3,FALSE))</f>
        <v/>
      </c>
      <c r="J118" s="40" t="str">
        <f>IF($G118="","",VLOOKUP($G118,设置!B:D,2,FALSE))</f>
        <v/>
      </c>
    </row>
    <row r="119" spans="6:10">
      <c r="F119" t="str">
        <f t="shared" si="10"/>
        <v/>
      </c>
      <c r="G119" s="40" t="str">
        <f t="shared" si="11"/>
        <v/>
      </c>
      <c r="H119" s="40" t="str">
        <f t="shared" si="12"/>
        <v/>
      </c>
      <c r="I119" s="40" t="str">
        <f>IF($G119="","",VLOOKUP($G119,设置!B:D,3,FALSE))</f>
        <v/>
      </c>
      <c r="J119" s="40" t="str">
        <f>IF($G119="","",VLOOKUP($G119,设置!B:D,2,FALSE))</f>
        <v/>
      </c>
    </row>
    <row r="120" spans="6:10">
      <c r="F120" t="str">
        <f t="shared" si="10"/>
        <v/>
      </c>
      <c r="G120" s="40" t="str">
        <f t="shared" si="11"/>
        <v/>
      </c>
      <c r="H120" s="40" t="str">
        <f t="shared" si="12"/>
        <v/>
      </c>
      <c r="I120" s="40" t="str">
        <f>IF($G120="","",VLOOKUP($G120,设置!B:D,3,FALSE))</f>
        <v/>
      </c>
      <c r="J120" s="40" t="str">
        <f>IF($G120="","",VLOOKUP($G120,设置!B:D,2,FALSE))</f>
        <v/>
      </c>
    </row>
    <row r="121" spans="6:10">
      <c r="F121" t="str">
        <f t="shared" si="10"/>
        <v/>
      </c>
      <c r="G121" s="40" t="str">
        <f t="shared" si="11"/>
        <v/>
      </c>
      <c r="H121" s="40" t="str">
        <f t="shared" si="12"/>
        <v/>
      </c>
      <c r="I121" s="40" t="str">
        <f>IF($G121="","",VLOOKUP($G121,设置!B:D,3,FALSE))</f>
        <v/>
      </c>
      <c r="J121" s="40" t="str">
        <f>IF($G121="","",VLOOKUP($G121,设置!B:D,2,FALSE))</f>
        <v/>
      </c>
    </row>
    <row r="122" spans="6:10">
      <c r="F122" t="str">
        <f t="shared" si="10"/>
        <v/>
      </c>
      <c r="G122" s="40" t="str">
        <f t="shared" si="11"/>
        <v/>
      </c>
      <c r="H122" s="40" t="str">
        <f t="shared" si="12"/>
        <v/>
      </c>
      <c r="I122" s="40" t="str">
        <f>IF($G122="","",VLOOKUP($G122,设置!B:D,3,FALSE))</f>
        <v/>
      </c>
      <c r="J122" s="40" t="str">
        <f>IF($G122="","",VLOOKUP($G122,设置!B:D,2,FALSE))</f>
        <v/>
      </c>
    </row>
    <row r="123" spans="6:10">
      <c r="F123" t="str">
        <f t="shared" si="10"/>
        <v/>
      </c>
      <c r="G123" s="40" t="str">
        <f t="shared" si="11"/>
        <v/>
      </c>
      <c r="H123" s="40" t="str">
        <f t="shared" si="12"/>
        <v/>
      </c>
      <c r="I123" s="40" t="str">
        <f>IF($G123="","",VLOOKUP($G123,设置!B:D,3,FALSE))</f>
        <v/>
      </c>
      <c r="J123" s="40" t="str">
        <f>IF($G123="","",VLOOKUP($G123,设置!B:D,2,FALSE))</f>
        <v/>
      </c>
    </row>
    <row r="124" spans="6:10">
      <c r="F124" t="str">
        <f t="shared" si="10"/>
        <v/>
      </c>
      <c r="G124" s="40" t="str">
        <f t="shared" si="11"/>
        <v/>
      </c>
      <c r="H124" s="40" t="str">
        <f t="shared" si="12"/>
        <v/>
      </c>
      <c r="I124" s="40" t="str">
        <f>IF($G124="","",VLOOKUP($G124,设置!B:D,3,FALSE))</f>
        <v/>
      </c>
      <c r="J124" s="40" t="str">
        <f>IF($G124="","",VLOOKUP($G124,设置!B:D,2,FALSE))</f>
        <v/>
      </c>
    </row>
    <row r="125" spans="6:10">
      <c r="F125" t="str">
        <f t="shared" si="10"/>
        <v/>
      </c>
      <c r="G125" s="40" t="str">
        <f t="shared" si="11"/>
        <v/>
      </c>
      <c r="H125" s="40" t="str">
        <f t="shared" si="12"/>
        <v/>
      </c>
      <c r="I125" s="40" t="str">
        <f>IF($G125="","",VLOOKUP($G125,设置!B:D,3,FALSE))</f>
        <v/>
      </c>
      <c r="J125" s="40" t="str">
        <f>IF($G125="","",VLOOKUP($G125,设置!B:D,2,FALSE))</f>
        <v/>
      </c>
    </row>
    <row r="126" spans="6:10">
      <c r="F126" t="str">
        <f t="shared" si="10"/>
        <v/>
      </c>
      <c r="G126" s="40" t="str">
        <f t="shared" si="11"/>
        <v/>
      </c>
      <c r="H126" s="40" t="str">
        <f t="shared" si="12"/>
        <v/>
      </c>
      <c r="I126" s="40" t="str">
        <f>IF($G126="","",VLOOKUP($G126,设置!B:D,3,FALSE))</f>
        <v/>
      </c>
      <c r="J126" s="40" t="str">
        <f>IF($G126="","",VLOOKUP($G126,设置!B:D,2,FALSE))</f>
        <v/>
      </c>
    </row>
    <row r="127" spans="6:10">
      <c r="F127" t="str">
        <f t="shared" si="10"/>
        <v/>
      </c>
      <c r="G127" s="40" t="str">
        <f t="shared" si="11"/>
        <v/>
      </c>
      <c r="H127" s="40" t="str">
        <f t="shared" si="12"/>
        <v/>
      </c>
      <c r="I127" s="40" t="str">
        <f>IF($G127="","",VLOOKUP($G127,设置!B:D,3,FALSE))</f>
        <v/>
      </c>
      <c r="J127" s="40" t="str">
        <f>IF($G127="","",VLOOKUP($G127,设置!B:D,2,FALSE))</f>
        <v/>
      </c>
    </row>
    <row r="128" spans="6:10">
      <c r="F128" t="str">
        <f t="shared" si="10"/>
        <v/>
      </c>
      <c r="G128" s="40" t="str">
        <f t="shared" si="11"/>
        <v/>
      </c>
      <c r="H128" s="40" t="str">
        <f t="shared" si="12"/>
        <v/>
      </c>
      <c r="I128" s="40" t="str">
        <f>IF($G128="","",VLOOKUP($G128,设置!B:D,3,FALSE))</f>
        <v/>
      </c>
      <c r="J128" s="40" t="str">
        <f>IF($G128="","",VLOOKUP($G128,设置!B:D,2,FALSE))</f>
        <v/>
      </c>
    </row>
    <row r="129" spans="6:10">
      <c r="F129" t="str">
        <f t="shared" si="10"/>
        <v/>
      </c>
      <c r="G129" s="40" t="str">
        <f t="shared" si="11"/>
        <v/>
      </c>
      <c r="H129" s="40" t="str">
        <f t="shared" si="12"/>
        <v/>
      </c>
      <c r="I129" s="40" t="str">
        <f>IF($G129="","",VLOOKUP($G129,设置!B:D,3,FALSE))</f>
        <v/>
      </c>
      <c r="J129" s="40" t="str">
        <f>IF($G129="","",VLOOKUP($G129,设置!B:D,2,FALSE))</f>
        <v/>
      </c>
    </row>
    <row r="130" spans="6:10">
      <c r="F130" t="str">
        <f t="shared" si="10"/>
        <v/>
      </c>
      <c r="G130" s="40" t="str">
        <f t="shared" si="11"/>
        <v/>
      </c>
      <c r="H130" s="40" t="str">
        <f t="shared" si="12"/>
        <v/>
      </c>
      <c r="I130" s="40" t="str">
        <f>IF($G130="","",VLOOKUP($G130,设置!B:D,3,FALSE))</f>
        <v/>
      </c>
      <c r="J130" s="40" t="str">
        <f>IF($G130="","",VLOOKUP($G130,设置!B:D,2,FALSE))</f>
        <v/>
      </c>
    </row>
    <row r="131" spans="6:10">
      <c r="F131" t="str">
        <f t="shared" si="10"/>
        <v/>
      </c>
      <c r="G131" s="40" t="str">
        <f t="shared" si="11"/>
        <v/>
      </c>
      <c r="H131" s="40" t="str">
        <f t="shared" si="12"/>
        <v/>
      </c>
      <c r="I131" s="40" t="str">
        <f>IF($G131="","",VLOOKUP($G131,设置!B:D,3,FALSE))</f>
        <v/>
      </c>
      <c r="J131" s="40" t="str">
        <f>IF($G131="","",VLOOKUP($G131,设置!B:D,2,FALSE))</f>
        <v/>
      </c>
    </row>
    <row r="132" spans="6:10">
      <c r="F132" t="str">
        <f t="shared" si="10"/>
        <v/>
      </c>
      <c r="G132" s="40" t="str">
        <f t="shared" si="11"/>
        <v/>
      </c>
      <c r="H132" s="40" t="str">
        <f t="shared" si="12"/>
        <v/>
      </c>
      <c r="I132" s="40" t="str">
        <f>IF($G132="","",VLOOKUP($G132,设置!B:D,3,FALSE))</f>
        <v/>
      </c>
      <c r="J132" s="40" t="str">
        <f>IF($G132="","",VLOOKUP($G132,设置!B:D,2,FALSE))</f>
        <v/>
      </c>
    </row>
    <row r="133" spans="6:10">
      <c r="F133" t="str">
        <f t="shared" si="10"/>
        <v/>
      </c>
      <c r="G133" s="40" t="str">
        <f t="shared" si="11"/>
        <v/>
      </c>
      <c r="H133" s="40" t="str">
        <f t="shared" si="12"/>
        <v/>
      </c>
      <c r="I133" s="40" t="str">
        <f>IF($G133="","",VLOOKUP($G133,设置!B:D,3,FALSE))</f>
        <v/>
      </c>
      <c r="J133" s="40" t="str">
        <f>IF($G133="","",VLOOKUP($G133,设置!B:D,2,FALSE))</f>
        <v/>
      </c>
    </row>
    <row r="134" spans="6:10">
      <c r="F134" t="str">
        <f t="shared" si="10"/>
        <v/>
      </c>
      <c r="G134" s="40" t="str">
        <f t="shared" si="11"/>
        <v/>
      </c>
      <c r="H134" s="40" t="str">
        <f t="shared" si="12"/>
        <v/>
      </c>
      <c r="I134" s="40" t="str">
        <f>IF($G134="","",VLOOKUP($G134,设置!B:D,3,FALSE))</f>
        <v/>
      </c>
      <c r="J134" s="40" t="str">
        <f>IF($G134="","",VLOOKUP($G134,设置!B:D,2,FALSE))</f>
        <v/>
      </c>
    </row>
    <row r="135" spans="6:10">
      <c r="F135" t="str">
        <f t="shared" si="10"/>
        <v/>
      </c>
      <c r="G135" s="40" t="str">
        <f t="shared" si="11"/>
        <v/>
      </c>
      <c r="H135" s="40" t="str">
        <f t="shared" si="12"/>
        <v/>
      </c>
      <c r="I135" s="40" t="str">
        <f>IF($G135="","",VLOOKUP($G135,设置!B:D,3,FALSE))</f>
        <v/>
      </c>
      <c r="J135" s="40" t="str">
        <f>IF($G135="","",VLOOKUP($G135,设置!B:D,2,FALSE))</f>
        <v/>
      </c>
    </row>
    <row r="136" spans="6:10">
      <c r="F136" t="str">
        <f t="shared" si="10"/>
        <v/>
      </c>
      <c r="G136" s="40" t="str">
        <f t="shared" si="11"/>
        <v/>
      </c>
      <c r="H136" s="40" t="str">
        <f t="shared" si="12"/>
        <v/>
      </c>
      <c r="I136" s="40" t="str">
        <f>IF($G136="","",VLOOKUP($G136,设置!B:D,3,FALSE))</f>
        <v/>
      </c>
      <c r="J136" s="40" t="str">
        <f>IF($G136="","",VLOOKUP($G136,设置!B:D,2,FALSE))</f>
        <v/>
      </c>
    </row>
    <row r="137" spans="6:10">
      <c r="F137" t="str">
        <f t="shared" si="10"/>
        <v/>
      </c>
      <c r="G137" s="40" t="str">
        <f t="shared" si="11"/>
        <v/>
      </c>
      <c r="H137" s="40" t="str">
        <f t="shared" si="12"/>
        <v/>
      </c>
      <c r="I137" s="40" t="str">
        <f>IF($G137="","",VLOOKUP($G137,设置!B:D,3,FALSE))</f>
        <v/>
      </c>
      <c r="J137" s="40" t="str">
        <f>IF($G137="","",VLOOKUP($G137,设置!B:D,2,FALSE))</f>
        <v/>
      </c>
    </row>
    <row r="138" spans="6:10">
      <c r="F138" t="str">
        <f t="shared" si="10"/>
        <v/>
      </c>
      <c r="G138" s="40" t="str">
        <f t="shared" si="11"/>
        <v/>
      </c>
      <c r="H138" s="40" t="str">
        <f t="shared" si="12"/>
        <v/>
      </c>
      <c r="I138" s="40" t="str">
        <f>IF($G138="","",VLOOKUP($G138,设置!B:D,3,FALSE))</f>
        <v/>
      </c>
      <c r="J138" s="40" t="str">
        <f>IF($G138="","",VLOOKUP($G138,设置!B:D,2,FALSE))</f>
        <v/>
      </c>
    </row>
    <row r="139" spans="6:10">
      <c r="F139" t="str">
        <f t="shared" si="10"/>
        <v/>
      </c>
      <c r="G139" s="40" t="str">
        <f t="shared" si="11"/>
        <v/>
      </c>
      <c r="H139" s="40" t="str">
        <f t="shared" si="12"/>
        <v/>
      </c>
      <c r="I139" s="40" t="str">
        <f>IF($G139="","",VLOOKUP($G139,设置!B:D,3,FALSE))</f>
        <v/>
      </c>
      <c r="J139" s="40" t="str">
        <f>IF($G139="","",VLOOKUP($G139,设置!B:D,2,FALSE))</f>
        <v/>
      </c>
    </row>
    <row r="140" spans="6:10">
      <c r="F140" t="str">
        <f t="shared" si="10"/>
        <v/>
      </c>
      <c r="G140" s="40" t="str">
        <f t="shared" si="11"/>
        <v/>
      </c>
      <c r="H140" s="40" t="str">
        <f t="shared" si="12"/>
        <v/>
      </c>
      <c r="I140" s="40" t="str">
        <f>IF($G140="","",VLOOKUP($G140,设置!B:D,3,FALSE))</f>
        <v/>
      </c>
      <c r="J140" s="40" t="str">
        <f>IF($G140="","",VLOOKUP($G140,设置!B:D,2,FALSE))</f>
        <v/>
      </c>
    </row>
    <row r="141" spans="6:10">
      <c r="F141" t="str">
        <f t="shared" si="10"/>
        <v/>
      </c>
      <c r="G141" s="40" t="str">
        <f t="shared" si="11"/>
        <v/>
      </c>
      <c r="H141" s="40" t="str">
        <f t="shared" si="12"/>
        <v/>
      </c>
      <c r="I141" s="40" t="str">
        <f>IF($G141="","",VLOOKUP($G141,设置!B:D,3,FALSE))</f>
        <v/>
      </c>
      <c r="J141" s="40" t="str">
        <f>IF($G141="","",VLOOKUP($G141,设置!B:D,2,FALSE))</f>
        <v/>
      </c>
    </row>
    <row r="142" spans="6:10">
      <c r="F142" t="str">
        <f t="shared" si="10"/>
        <v/>
      </c>
      <c r="G142" s="40" t="str">
        <f t="shared" si="11"/>
        <v/>
      </c>
      <c r="H142" s="40" t="str">
        <f t="shared" si="12"/>
        <v/>
      </c>
      <c r="I142" s="40" t="str">
        <f>IF($G142="","",VLOOKUP($G142,设置!B:D,3,FALSE))</f>
        <v/>
      </c>
      <c r="J142" s="40" t="str">
        <f>IF($G142="","",VLOOKUP($G142,设置!B:D,2,FALSE))</f>
        <v/>
      </c>
    </row>
    <row r="143" spans="6:10">
      <c r="F143" t="str">
        <f t="shared" si="10"/>
        <v/>
      </c>
      <c r="G143" s="40" t="str">
        <f t="shared" si="11"/>
        <v/>
      </c>
      <c r="H143" s="40" t="str">
        <f t="shared" si="12"/>
        <v/>
      </c>
      <c r="I143" s="40" t="str">
        <f>IF($G143="","",VLOOKUP($G143,设置!B:D,3,FALSE))</f>
        <v/>
      </c>
      <c r="J143" s="40" t="str">
        <f>IF($G143="","",VLOOKUP($G143,设置!B:D,2,FALSE))</f>
        <v/>
      </c>
    </row>
    <row r="144" spans="6:10">
      <c r="F144" t="str">
        <f t="shared" si="10"/>
        <v/>
      </c>
      <c r="G144" s="40" t="str">
        <f t="shared" si="11"/>
        <v/>
      </c>
      <c r="H144" s="40" t="str">
        <f t="shared" si="12"/>
        <v/>
      </c>
      <c r="I144" s="40" t="str">
        <f>IF($G144="","",VLOOKUP($G144,设置!B:D,3,FALSE))</f>
        <v/>
      </c>
      <c r="J144" s="40" t="str">
        <f>IF($G144="","",VLOOKUP($G144,设置!B:D,2,FALSE))</f>
        <v/>
      </c>
    </row>
  </sheetData>
  <autoFilter ref="A1:J144">
    <extLst/>
  </autoFilter>
  <conditionalFormatting sqref="L1:P1">
    <cfRule type="expression" dxfId="1" priority="1">
      <formula>IF(MOD($A1,2)=1,1,0)</formula>
    </cfRule>
  </conditionalFormatting>
  <conditionalFormatting sqref="H1 D1:E1 A1 J1">
    <cfRule type="expression" dxfId="1" priority="2">
      <formula>IF(MOD($A1,2)=1,1,0)</formula>
    </cfRule>
  </conditionalFormatting>
  <dataValidations count="8">
    <dataValidation type="list" allowBlank="1" showInputMessage="1" showErrorMessage="1" sqref="B4 B5 B6 B9 B10 B11 B2:B3 B7:B8 B12:B13">
      <formula1>设置!$A:$A</formula1>
    </dataValidation>
    <dataValidation type="whole" operator="between" allowBlank="1" showInputMessage="1" showErrorMessage="1" sqref="A1 D1 L1 N1">
      <formula1>1</formula1>
      <formula2>99</formula2>
    </dataValidation>
    <dataValidation type="list" allowBlank="1" showInputMessage="1" showErrorMessage="1" sqref="G1">
      <formula1>设置!$B2:$B1000</formula1>
    </dataValidation>
    <dataValidation type="list" allowBlank="1" showInputMessage="1" showErrorMessage="1" sqref="G5:G13 G14:G21 G22:G36 G37:G44 G45:G144">
      <formula1>设置!$B6:$B438</formula1>
    </dataValidation>
    <dataValidation type="list" allowBlank="1" showInputMessage="1" showErrorMessage="1" sqref="J1 M1">
      <formula1>[1]FBA商品SKU!#REF!</formula1>
    </dataValidation>
    <dataValidation type="list" allowBlank="1" showInputMessage="1" showErrorMessage="1" sqref="G2">
      <formula1>设置!$B3:$B438</formula1>
    </dataValidation>
    <dataValidation type="list" allowBlank="1" showInputMessage="1" showErrorMessage="1" sqref="G3">
      <formula1>设置!$B4:$B438</formula1>
    </dataValidation>
    <dataValidation type="list" allowBlank="1" showInputMessage="1" showErrorMessage="1" sqref="G4">
      <formula1>设置!$B5:$B438</formula1>
    </dataValidation>
  </dataValidations>
  <pageMargins left="0.75" right="0.75" top="1" bottom="1" header="0.5" footer="0.5"/>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821"/>
  <dimension ref="A1:P170"/>
  <sheetViews>
    <sheetView workbookViewId="0">
      <pane xSplit="10" ySplit="1" topLeftCell="K2" activePane="bottomRight" state="frozen"/>
      <selection/>
      <selection pane="topRight"/>
      <selection pane="bottomLeft"/>
      <selection pane="bottomRight" activeCell="I26" sqref="I26"/>
    </sheetView>
  </sheetViews>
  <sheetFormatPr defaultColWidth="9" defaultRowHeight="13.5"/>
  <cols>
    <col min="1" max="1" width="6.5" customWidth="1"/>
    <col min="2" max="2" width="9.875" customWidth="1"/>
    <col min="4" max="4" width="10.25" customWidth="1"/>
    <col min="5" max="5" width="12.75" customWidth="1"/>
    <col min="6" max="6" width="11.5" style="39" customWidth="1"/>
    <col min="7" max="7" width="12.25" style="40" customWidth="1"/>
    <col min="8" max="8" width="12.75" style="40" customWidth="1"/>
    <col min="9" max="9" width="17.875" style="40" customWidth="1"/>
    <col min="10" max="10" width="24.875" style="40" customWidth="1"/>
  </cols>
  <sheetData>
    <row r="1" spans="1:16">
      <c r="A1" s="41" t="s">
        <v>0</v>
      </c>
      <c r="B1" s="42" t="s">
        <v>473</v>
      </c>
      <c r="C1" s="42" t="s">
        <v>474</v>
      </c>
      <c r="D1" s="41" t="s">
        <v>3</v>
      </c>
      <c r="E1" s="41" t="s">
        <v>4</v>
      </c>
      <c r="F1" t="s">
        <v>6</v>
      </c>
      <c r="G1" s="40" t="s">
        <v>475</v>
      </c>
      <c r="H1" s="43" t="s">
        <v>5</v>
      </c>
      <c r="I1" s="40" t="s">
        <v>476</v>
      </c>
      <c r="J1" s="44" t="s">
        <v>1</v>
      </c>
      <c r="L1" s="37"/>
      <c r="M1" s="37"/>
      <c r="N1" s="37"/>
      <c r="O1" s="37"/>
      <c r="P1" s="38"/>
    </row>
    <row r="2" spans="1:10">
      <c r="A2">
        <v>1</v>
      </c>
      <c r="B2" t="s">
        <v>549</v>
      </c>
      <c r="C2">
        <v>150</v>
      </c>
      <c r="D2">
        <v>165</v>
      </c>
      <c r="E2">
        <v>21.8</v>
      </c>
      <c r="F2">
        <f>IF(A2="","",1)</f>
        <v>1</v>
      </c>
      <c r="G2" s="40" t="str">
        <f t="shared" ref="G2:G8" si="0">IF(AND(B2&lt;&gt;"",C2&lt;&gt;""),B2&amp;C2,"")</f>
        <v>r221hei150</v>
      </c>
      <c r="H2" s="40">
        <f t="shared" ref="H2:H8" si="1">IF(E2="","",ROUND(E2*2.2046,2))</f>
        <v>48.06</v>
      </c>
      <c r="I2" s="40" t="str">
        <f>IF($G2="","",VLOOKUP($G2,设置!B:D,3,FALSE))</f>
        <v>R221(单)黑色-150</v>
      </c>
      <c r="J2" s="40" t="str">
        <f>IF($G2="","",VLOOKUP($G2,设置!B:D,2,FALSE))</f>
        <v>R221DUSF-Black-150</v>
      </c>
    </row>
    <row r="3" spans="1:10">
      <c r="A3">
        <v>1</v>
      </c>
      <c r="B3" t="s">
        <v>549</v>
      </c>
      <c r="C3">
        <v>130</v>
      </c>
      <c r="D3">
        <v>202</v>
      </c>
      <c r="E3">
        <v>21.8</v>
      </c>
      <c r="F3">
        <f t="shared" ref="F3:F34" si="2">IF(A3="","",1)</f>
        <v>1</v>
      </c>
      <c r="G3" s="40" t="str">
        <f t="shared" si="0"/>
        <v>r221hei130</v>
      </c>
      <c r="H3" s="40">
        <f t="shared" si="1"/>
        <v>48.06</v>
      </c>
      <c r="I3" s="40" t="str">
        <f>IF($G3="","",VLOOKUP($G3,设置!B:D,3,FALSE))</f>
        <v>R221(单)黑色-130</v>
      </c>
      <c r="J3" s="40" t="str">
        <f>IF($G3="","",VLOOKUP($G3,设置!B:D,2,FALSE))</f>
        <v>R221DUSF-Black-130</v>
      </c>
    </row>
    <row r="4" spans="1:10">
      <c r="A4">
        <v>2</v>
      </c>
      <c r="B4" t="s">
        <v>549</v>
      </c>
      <c r="C4">
        <v>120</v>
      </c>
      <c r="D4">
        <v>454</v>
      </c>
      <c r="E4">
        <v>21.8</v>
      </c>
      <c r="F4">
        <f t="shared" si="2"/>
        <v>1</v>
      </c>
      <c r="G4" s="40" t="str">
        <f t="shared" si="0"/>
        <v>r221hei120</v>
      </c>
      <c r="H4" s="40">
        <f t="shared" si="1"/>
        <v>48.06</v>
      </c>
      <c r="I4" s="40" t="str">
        <f>IF($G4="","",VLOOKUP($G4,设置!B:D,3,FALSE))</f>
        <v>R221(单)黑色-120</v>
      </c>
      <c r="J4" s="40" t="str">
        <f>IF($G4="","",VLOOKUP($G4,设置!B:D,2,FALSE))</f>
        <v>R221DUSF-Black-120</v>
      </c>
    </row>
    <row r="5" spans="1:10">
      <c r="A5">
        <v>3</v>
      </c>
      <c r="B5" t="s">
        <v>549</v>
      </c>
      <c r="C5">
        <v>110</v>
      </c>
      <c r="D5">
        <v>462</v>
      </c>
      <c r="E5">
        <v>20.8</v>
      </c>
      <c r="F5">
        <f t="shared" si="2"/>
        <v>1</v>
      </c>
      <c r="G5" s="40" t="str">
        <f t="shared" si="0"/>
        <v>r221hei110</v>
      </c>
      <c r="H5" s="40">
        <f t="shared" si="1"/>
        <v>45.86</v>
      </c>
      <c r="I5" s="40" t="str">
        <f>IF($G5="","",VLOOKUP($G5,设置!B:D,3,FALSE))</f>
        <v>R221(单)黑色-110</v>
      </c>
      <c r="J5" s="40" t="str">
        <f>IF($G5="","",VLOOKUP($G5,设置!B:D,2,FALSE))</f>
        <v>R221DUSF-Black-110</v>
      </c>
    </row>
    <row r="6" spans="1:10">
      <c r="A6">
        <v>4</v>
      </c>
      <c r="B6" t="s">
        <v>549</v>
      </c>
      <c r="C6">
        <v>130</v>
      </c>
      <c r="D6">
        <v>125</v>
      </c>
      <c r="E6">
        <v>21.85</v>
      </c>
      <c r="F6">
        <f t="shared" si="2"/>
        <v>1</v>
      </c>
      <c r="G6" s="40" t="str">
        <f t="shared" si="0"/>
        <v>r221hei130</v>
      </c>
      <c r="H6" s="40">
        <f t="shared" si="1"/>
        <v>48.17</v>
      </c>
      <c r="I6" s="40" t="str">
        <f>IF($G6="","",VLOOKUP($G6,设置!B:D,3,FALSE))</f>
        <v>R221(单)黑色-130</v>
      </c>
      <c r="J6" s="40" t="str">
        <f>IF($G6="","",VLOOKUP($G6,设置!B:D,2,FALSE))</f>
        <v>R221DUSF-Black-130</v>
      </c>
    </row>
    <row r="7" spans="1:10">
      <c r="A7">
        <v>4</v>
      </c>
      <c r="B7" t="s">
        <v>549</v>
      </c>
      <c r="C7">
        <v>140</v>
      </c>
      <c r="D7">
        <v>241</v>
      </c>
      <c r="E7">
        <v>21.85</v>
      </c>
      <c r="F7">
        <f t="shared" si="2"/>
        <v>1</v>
      </c>
      <c r="G7" s="40" t="str">
        <f t="shared" si="0"/>
        <v>r221hei140</v>
      </c>
      <c r="H7" s="40">
        <f t="shared" si="1"/>
        <v>48.17</v>
      </c>
      <c r="I7" s="40" t="str">
        <f>IF($G7="","",VLOOKUP($G7,设置!B:D,3,FALSE))</f>
        <v>R221(单)黑色-140</v>
      </c>
      <c r="J7" s="40" t="str">
        <f>IF($G7="","",VLOOKUP($G7,设置!B:D,2,FALSE))</f>
        <v>R221DUSF-Black-140</v>
      </c>
    </row>
    <row r="8" spans="1:10">
      <c r="A8">
        <v>4</v>
      </c>
      <c r="B8" t="s">
        <v>549</v>
      </c>
      <c r="C8">
        <v>110</v>
      </c>
      <c r="D8">
        <v>25</v>
      </c>
      <c r="E8">
        <v>21.85</v>
      </c>
      <c r="F8">
        <f t="shared" si="2"/>
        <v>1</v>
      </c>
      <c r="G8" s="40" t="str">
        <f t="shared" si="0"/>
        <v>r221hei110</v>
      </c>
      <c r="H8" s="40">
        <f t="shared" si="1"/>
        <v>48.17</v>
      </c>
      <c r="I8" s="40" t="str">
        <f>IF($G8="","",VLOOKUP($G8,设置!B:D,3,FALSE))</f>
        <v>R221(单)黑色-110</v>
      </c>
      <c r="J8" s="40" t="str">
        <f>IF($G8="","",VLOOKUP($G8,设置!B:D,2,FALSE))</f>
        <v>R221DUSF-Black-110</v>
      </c>
    </row>
    <row r="9" spans="6:10">
      <c r="F9" t="str">
        <f t="shared" si="2"/>
        <v/>
      </c>
      <c r="G9" s="40" t="str">
        <f t="shared" ref="G9:G40" si="3">IF(AND(B9&lt;&gt;"",C9&lt;&gt;""),B9&amp;C9,"")</f>
        <v/>
      </c>
      <c r="H9" s="40" t="str">
        <f t="shared" ref="H9:H40" si="4">IF(E9="","",ROUND(E9*2.2046,2))</f>
        <v/>
      </c>
      <c r="I9" s="40" t="str">
        <f>IF($G9="","",VLOOKUP($G9,设置!B:D,3,FALSE))</f>
        <v/>
      </c>
      <c r="J9" s="40" t="str">
        <f>IF($G9="","",VLOOKUP($G9,设置!B:D,2,FALSE))</f>
        <v/>
      </c>
    </row>
    <row r="10" spans="6:10">
      <c r="F10" t="str">
        <f t="shared" si="2"/>
        <v/>
      </c>
      <c r="G10" s="40" t="str">
        <f t="shared" si="3"/>
        <v/>
      </c>
      <c r="H10" s="40" t="str">
        <f t="shared" si="4"/>
        <v/>
      </c>
      <c r="I10" s="40" t="str">
        <f>IF($G10="","",VLOOKUP($G10,设置!B:D,3,FALSE))</f>
        <v/>
      </c>
      <c r="J10" s="40" t="str">
        <f>IF($G10="","",VLOOKUP($G10,设置!B:D,2,FALSE))</f>
        <v/>
      </c>
    </row>
    <row r="11" spans="6:10">
      <c r="F11" t="str">
        <f t="shared" si="2"/>
        <v/>
      </c>
      <c r="G11" s="40" t="str">
        <f t="shared" si="3"/>
        <v/>
      </c>
      <c r="H11" s="40" t="str">
        <f t="shared" si="4"/>
        <v/>
      </c>
      <c r="I11" s="40" t="str">
        <f>IF($G11="","",VLOOKUP($G11,设置!B:D,3,FALSE))</f>
        <v/>
      </c>
      <c r="J11" s="40" t="str">
        <f>IF($G11="","",VLOOKUP($G11,设置!B:D,2,FALSE))</f>
        <v/>
      </c>
    </row>
    <row r="12" spans="6:10">
      <c r="F12" t="str">
        <f t="shared" si="2"/>
        <v/>
      </c>
      <c r="G12" s="40" t="str">
        <f t="shared" si="3"/>
        <v/>
      </c>
      <c r="H12" s="40" t="str">
        <f t="shared" si="4"/>
        <v/>
      </c>
      <c r="I12" s="40" t="str">
        <f>IF($G12="","",VLOOKUP($G12,设置!B:D,3,FALSE))</f>
        <v/>
      </c>
      <c r="J12" s="40" t="str">
        <f>IF($G12="","",VLOOKUP($G12,设置!B:D,2,FALSE))</f>
        <v/>
      </c>
    </row>
    <row r="13" spans="6:10">
      <c r="F13" t="str">
        <f t="shared" si="2"/>
        <v/>
      </c>
      <c r="G13" s="40" t="str">
        <f t="shared" si="3"/>
        <v/>
      </c>
      <c r="H13" s="40" t="str">
        <f t="shared" si="4"/>
        <v/>
      </c>
      <c r="I13" s="40" t="str">
        <f>IF($G13="","",VLOOKUP($G13,设置!B:D,3,FALSE))</f>
        <v/>
      </c>
      <c r="J13" s="40" t="str">
        <f>IF($G13="","",VLOOKUP($G13,设置!B:D,2,FALSE))</f>
        <v/>
      </c>
    </row>
    <row r="14" spans="6:10">
      <c r="F14" t="str">
        <f t="shared" si="2"/>
        <v/>
      </c>
      <c r="G14" s="40" t="str">
        <f t="shared" si="3"/>
        <v/>
      </c>
      <c r="H14" s="40" t="str">
        <f t="shared" si="4"/>
        <v/>
      </c>
      <c r="I14" s="40" t="str">
        <f>IF($G14="","",VLOOKUP($G14,设置!B:D,3,FALSE))</f>
        <v/>
      </c>
      <c r="J14" s="40" t="str">
        <f>IF($G14="","",VLOOKUP($G14,设置!B:D,2,FALSE))</f>
        <v/>
      </c>
    </row>
    <row r="15" spans="6:10">
      <c r="F15" t="str">
        <f t="shared" si="2"/>
        <v/>
      </c>
      <c r="G15" s="40" t="str">
        <f t="shared" si="3"/>
        <v/>
      </c>
      <c r="H15" s="40" t="str">
        <f t="shared" si="4"/>
        <v/>
      </c>
      <c r="I15" s="40" t="str">
        <f>IF($G15="","",VLOOKUP($G15,设置!B:D,3,FALSE))</f>
        <v/>
      </c>
      <c r="J15" s="40" t="str">
        <f>IF($G15="","",VLOOKUP($G15,设置!B:D,2,FALSE))</f>
        <v/>
      </c>
    </row>
    <row r="16" spans="6:10">
      <c r="F16" t="str">
        <f t="shared" si="2"/>
        <v/>
      </c>
      <c r="G16" s="40" t="str">
        <f t="shared" si="3"/>
        <v/>
      </c>
      <c r="H16" s="40" t="str">
        <f t="shared" si="4"/>
        <v/>
      </c>
      <c r="I16" s="40" t="str">
        <f>IF($G16="","",VLOOKUP($G16,设置!B:D,3,FALSE))</f>
        <v/>
      </c>
      <c r="J16" s="40" t="str">
        <f>IF($G16="","",VLOOKUP($G16,设置!B:D,2,FALSE))</f>
        <v/>
      </c>
    </row>
    <row r="17" spans="6:10">
      <c r="F17" t="str">
        <f t="shared" si="2"/>
        <v/>
      </c>
      <c r="G17" s="40" t="str">
        <f t="shared" si="3"/>
        <v/>
      </c>
      <c r="H17" s="40" t="str">
        <f t="shared" si="4"/>
        <v/>
      </c>
      <c r="I17" s="40" t="str">
        <f>IF($G17="","",VLOOKUP($G17,设置!B:D,3,FALSE))</f>
        <v/>
      </c>
      <c r="J17" s="40" t="str">
        <f>IF($G17="","",VLOOKUP($G17,设置!B:D,2,FALSE))</f>
        <v/>
      </c>
    </row>
    <row r="18" spans="6:10">
      <c r="F18" t="str">
        <f t="shared" si="2"/>
        <v/>
      </c>
      <c r="G18" s="40" t="str">
        <f t="shared" si="3"/>
        <v/>
      </c>
      <c r="H18" s="40" t="str">
        <f t="shared" si="4"/>
        <v/>
      </c>
      <c r="I18" s="40" t="str">
        <f>IF($G18="","",VLOOKUP($G18,设置!B:D,3,FALSE))</f>
        <v/>
      </c>
      <c r="J18" s="40" t="str">
        <f>IF($G18="","",VLOOKUP($G18,设置!B:D,2,FALSE))</f>
        <v/>
      </c>
    </row>
    <row r="19" spans="6:10">
      <c r="F19" t="str">
        <f t="shared" si="2"/>
        <v/>
      </c>
      <c r="G19" s="40" t="str">
        <f t="shared" si="3"/>
        <v/>
      </c>
      <c r="H19" s="40" t="str">
        <f t="shared" si="4"/>
        <v/>
      </c>
      <c r="I19" s="40" t="str">
        <f>IF($G19="","",VLOOKUP($G19,设置!B:D,3,FALSE))</f>
        <v/>
      </c>
      <c r="J19" s="40" t="str">
        <f>IF($G19="","",VLOOKUP($G19,设置!B:D,2,FALSE))</f>
        <v/>
      </c>
    </row>
    <row r="20" spans="6:10">
      <c r="F20" t="str">
        <f t="shared" si="2"/>
        <v/>
      </c>
      <c r="G20" s="40" t="str">
        <f t="shared" si="3"/>
        <v/>
      </c>
      <c r="H20" s="40" t="str">
        <f t="shared" si="4"/>
        <v/>
      </c>
      <c r="I20" s="40" t="str">
        <f>IF($G20="","",VLOOKUP($G20,设置!B:D,3,FALSE))</f>
        <v/>
      </c>
      <c r="J20" s="40" t="str">
        <f>IF($G20="","",VLOOKUP($G20,设置!B:D,2,FALSE))</f>
        <v/>
      </c>
    </row>
    <row r="21" spans="6:10">
      <c r="F21" t="str">
        <f t="shared" si="2"/>
        <v/>
      </c>
      <c r="G21" s="40" t="str">
        <f t="shared" si="3"/>
        <v/>
      </c>
      <c r="H21" s="40" t="str">
        <f t="shared" si="4"/>
        <v/>
      </c>
      <c r="I21" s="40" t="str">
        <f>IF($G21="","",VLOOKUP($G21,设置!B:D,3,FALSE))</f>
        <v/>
      </c>
      <c r="J21" s="40" t="str">
        <f>IF($G21="","",VLOOKUP($G21,设置!B:D,2,FALSE))</f>
        <v/>
      </c>
    </row>
    <row r="22" spans="6:10">
      <c r="F22" t="str">
        <f t="shared" si="2"/>
        <v/>
      </c>
      <c r="G22" s="40" t="str">
        <f t="shared" si="3"/>
        <v/>
      </c>
      <c r="H22" s="40" t="str">
        <f t="shared" si="4"/>
        <v/>
      </c>
      <c r="I22" s="40" t="str">
        <f>IF($G22="","",VLOOKUP($G22,设置!B:D,3,FALSE))</f>
        <v/>
      </c>
      <c r="J22" s="40" t="str">
        <f>IF($G22="","",VLOOKUP($G22,设置!B:D,2,FALSE))</f>
        <v/>
      </c>
    </row>
    <row r="23" spans="6:10">
      <c r="F23" t="str">
        <f t="shared" si="2"/>
        <v/>
      </c>
      <c r="G23" s="40" t="str">
        <f t="shared" si="3"/>
        <v/>
      </c>
      <c r="H23" s="40" t="str">
        <f t="shared" si="4"/>
        <v/>
      </c>
      <c r="I23" s="40" t="str">
        <f>IF($G23="","",VLOOKUP($G23,设置!B:D,3,FALSE))</f>
        <v/>
      </c>
      <c r="J23" s="40" t="str">
        <f>IF($G23="","",VLOOKUP($G23,设置!B:D,2,FALSE))</f>
        <v/>
      </c>
    </row>
    <row r="24" spans="6:10">
      <c r="F24" t="str">
        <f t="shared" si="2"/>
        <v/>
      </c>
      <c r="G24" s="40" t="str">
        <f t="shared" si="3"/>
        <v/>
      </c>
      <c r="H24" s="40" t="str">
        <f t="shared" si="4"/>
        <v/>
      </c>
      <c r="I24" s="40" t="str">
        <f>IF($G24="","",VLOOKUP($G24,设置!B:D,3,FALSE))</f>
        <v/>
      </c>
      <c r="J24" s="40" t="str">
        <f>IF($G24="","",VLOOKUP($G24,设置!B:D,2,FALSE))</f>
        <v/>
      </c>
    </row>
    <row r="25" spans="6:10">
      <c r="F25" t="str">
        <f t="shared" si="2"/>
        <v/>
      </c>
      <c r="G25" s="40" t="str">
        <f t="shared" si="3"/>
        <v/>
      </c>
      <c r="H25" s="40" t="str">
        <f t="shared" si="4"/>
        <v/>
      </c>
      <c r="I25" s="40" t="str">
        <f>IF($G25="","",VLOOKUP($G25,设置!B:D,3,FALSE))</f>
        <v/>
      </c>
      <c r="J25" s="40" t="str">
        <f>IF($G25="","",VLOOKUP($G25,设置!B:D,2,FALSE))</f>
        <v/>
      </c>
    </row>
    <row r="26" spans="6:10">
      <c r="F26" t="str">
        <f t="shared" si="2"/>
        <v/>
      </c>
      <c r="G26" s="40" t="str">
        <f t="shared" si="3"/>
        <v/>
      </c>
      <c r="H26" s="40" t="str">
        <f t="shared" si="4"/>
        <v/>
      </c>
      <c r="I26" s="40" t="str">
        <f>IF($G26="","",VLOOKUP($G26,设置!B:D,3,FALSE))</f>
        <v/>
      </c>
      <c r="J26" s="40" t="str">
        <f>IF($G26="","",VLOOKUP($G26,设置!B:D,2,FALSE))</f>
        <v/>
      </c>
    </row>
    <row r="27" spans="6:10">
      <c r="F27" t="str">
        <f t="shared" si="2"/>
        <v/>
      </c>
      <c r="G27" s="40" t="str">
        <f t="shared" si="3"/>
        <v/>
      </c>
      <c r="H27" s="40" t="str">
        <f t="shared" si="4"/>
        <v/>
      </c>
      <c r="I27" s="40" t="str">
        <f>IF($G27="","",VLOOKUP($G27,设置!B:D,3,FALSE))</f>
        <v/>
      </c>
      <c r="J27" s="40" t="str">
        <f>IF($G27="","",VLOOKUP($G27,设置!B:D,2,FALSE))</f>
        <v/>
      </c>
    </row>
    <row r="28" spans="6:10">
      <c r="F28" t="str">
        <f t="shared" si="2"/>
        <v/>
      </c>
      <c r="G28" s="40" t="str">
        <f t="shared" si="3"/>
        <v/>
      </c>
      <c r="H28" s="40" t="str">
        <f t="shared" si="4"/>
        <v/>
      </c>
      <c r="I28" s="40" t="str">
        <f>IF($G28="","",VLOOKUP($G28,设置!B:D,3,FALSE))</f>
        <v/>
      </c>
      <c r="J28" s="40" t="str">
        <f>IF($G28="","",VLOOKUP($G28,设置!B:D,2,FALSE))</f>
        <v/>
      </c>
    </row>
    <row r="29" spans="6:10">
      <c r="F29" t="str">
        <f t="shared" si="2"/>
        <v/>
      </c>
      <c r="G29" s="40" t="str">
        <f t="shared" si="3"/>
        <v/>
      </c>
      <c r="H29" s="40" t="str">
        <f t="shared" si="4"/>
        <v/>
      </c>
      <c r="I29" s="40" t="str">
        <f>IF($G29="","",VLOOKUP($G29,设置!B:D,3,FALSE))</f>
        <v/>
      </c>
      <c r="J29" s="40" t="str">
        <f>IF($G29="","",VLOOKUP($G29,设置!B:D,2,FALSE))</f>
        <v/>
      </c>
    </row>
    <row r="30" spans="6:10">
      <c r="F30" t="str">
        <f t="shared" si="2"/>
        <v/>
      </c>
      <c r="G30" s="40" t="str">
        <f t="shared" si="3"/>
        <v/>
      </c>
      <c r="H30" s="40" t="str">
        <f t="shared" si="4"/>
        <v/>
      </c>
      <c r="I30" s="40" t="str">
        <f>IF($G30="","",VLOOKUP($G30,设置!B:D,3,FALSE))</f>
        <v/>
      </c>
      <c r="J30" s="40" t="str">
        <f>IF($G30="","",VLOOKUP($G30,设置!B:D,2,FALSE))</f>
        <v/>
      </c>
    </row>
    <row r="31" spans="6:10">
      <c r="F31" t="str">
        <f t="shared" si="2"/>
        <v/>
      </c>
      <c r="G31" s="40" t="str">
        <f t="shared" si="3"/>
        <v/>
      </c>
      <c r="H31" s="40" t="str">
        <f t="shared" si="4"/>
        <v/>
      </c>
      <c r="I31" s="40" t="str">
        <f>IF($G31="","",VLOOKUP($G31,设置!B:D,3,FALSE))</f>
        <v/>
      </c>
      <c r="J31" s="40" t="str">
        <f>IF($G31="","",VLOOKUP($G31,设置!B:D,2,FALSE))</f>
        <v/>
      </c>
    </row>
    <row r="32" spans="6:10">
      <c r="F32" t="str">
        <f t="shared" si="2"/>
        <v/>
      </c>
      <c r="G32" s="40" t="str">
        <f t="shared" si="3"/>
        <v/>
      </c>
      <c r="H32" s="40" t="str">
        <f t="shared" si="4"/>
        <v/>
      </c>
      <c r="I32" s="40" t="str">
        <f>IF($G32="","",VLOOKUP($G32,设置!B:D,3,FALSE))</f>
        <v/>
      </c>
      <c r="J32" s="40" t="str">
        <f>IF($G32="","",VLOOKUP($G32,设置!B:D,2,FALSE))</f>
        <v/>
      </c>
    </row>
    <row r="33" spans="6:10">
      <c r="F33" t="str">
        <f t="shared" si="2"/>
        <v/>
      </c>
      <c r="G33" s="40" t="str">
        <f t="shared" si="3"/>
        <v/>
      </c>
      <c r="H33" s="40" t="str">
        <f t="shared" si="4"/>
        <v/>
      </c>
      <c r="I33" s="40" t="str">
        <f>IF($G33="","",VLOOKUP($G33,设置!B:D,3,FALSE))</f>
        <v/>
      </c>
      <c r="J33" s="40" t="str">
        <f>IF($G33="","",VLOOKUP($G33,设置!B:D,2,FALSE))</f>
        <v/>
      </c>
    </row>
    <row r="34" spans="6:10">
      <c r="F34" t="str">
        <f t="shared" si="2"/>
        <v/>
      </c>
      <c r="G34" s="40" t="str">
        <f t="shared" si="3"/>
        <v/>
      </c>
      <c r="H34" s="40" t="str">
        <f t="shared" si="4"/>
        <v/>
      </c>
      <c r="I34" s="40" t="str">
        <f>IF($G34="","",VLOOKUP($G34,设置!B:D,3,FALSE))</f>
        <v/>
      </c>
      <c r="J34" s="40" t="str">
        <f>IF($G34="","",VLOOKUP($G34,设置!B:D,2,FALSE))</f>
        <v/>
      </c>
    </row>
    <row r="35" spans="6:10">
      <c r="F35" t="str">
        <f t="shared" ref="F35:F66" si="5">IF(A35="","",1)</f>
        <v/>
      </c>
      <c r="G35" s="40" t="str">
        <f t="shared" si="3"/>
        <v/>
      </c>
      <c r="H35" s="40" t="str">
        <f t="shared" si="4"/>
        <v/>
      </c>
      <c r="I35" s="40" t="str">
        <f>IF($G35="","",VLOOKUP($G35,设置!B:D,3,FALSE))</f>
        <v/>
      </c>
      <c r="J35" s="40" t="str">
        <f>IF($G35="","",VLOOKUP($G35,设置!B:D,2,FALSE))</f>
        <v/>
      </c>
    </row>
    <row r="36" spans="6:10">
      <c r="F36" t="str">
        <f t="shared" si="5"/>
        <v/>
      </c>
      <c r="G36" s="40" t="str">
        <f t="shared" si="3"/>
        <v/>
      </c>
      <c r="H36" s="40" t="str">
        <f t="shared" si="4"/>
        <v/>
      </c>
      <c r="I36" s="40" t="str">
        <f>IF($G36="","",VLOOKUP($G36,设置!B:D,3,FALSE))</f>
        <v/>
      </c>
      <c r="J36" s="40" t="str">
        <f>IF($G36="","",VLOOKUP($G36,设置!B:D,2,FALSE))</f>
        <v/>
      </c>
    </row>
    <row r="37" spans="6:10">
      <c r="F37" t="str">
        <f t="shared" si="5"/>
        <v/>
      </c>
      <c r="G37" s="40" t="str">
        <f t="shared" si="3"/>
        <v/>
      </c>
      <c r="H37" s="40" t="str">
        <f t="shared" si="4"/>
        <v/>
      </c>
      <c r="I37" s="40" t="str">
        <f>IF($G37="","",VLOOKUP($G37,设置!B:D,3,FALSE))</f>
        <v/>
      </c>
      <c r="J37" s="40" t="str">
        <f>IF($G37="","",VLOOKUP($G37,设置!B:D,2,FALSE))</f>
        <v/>
      </c>
    </row>
    <row r="38" spans="6:10">
      <c r="F38" t="str">
        <f t="shared" si="5"/>
        <v/>
      </c>
      <c r="G38" s="40" t="str">
        <f t="shared" si="3"/>
        <v/>
      </c>
      <c r="H38" s="40" t="str">
        <f t="shared" si="4"/>
        <v/>
      </c>
      <c r="I38" s="40" t="str">
        <f>IF($G38="","",VLOOKUP($G38,设置!B:D,3,FALSE))</f>
        <v/>
      </c>
      <c r="J38" s="40" t="str">
        <f>IF($G38="","",VLOOKUP($G38,设置!B:D,2,FALSE))</f>
        <v/>
      </c>
    </row>
    <row r="39" spans="6:10">
      <c r="F39" t="str">
        <f t="shared" si="5"/>
        <v/>
      </c>
      <c r="G39" s="40" t="str">
        <f t="shared" si="3"/>
        <v/>
      </c>
      <c r="H39" s="40" t="str">
        <f t="shared" si="4"/>
        <v/>
      </c>
      <c r="I39" s="40" t="str">
        <f>IF($G39="","",VLOOKUP($G39,设置!B:D,3,FALSE))</f>
        <v/>
      </c>
      <c r="J39" s="40" t="str">
        <f>IF($G39="","",VLOOKUP($G39,设置!B:D,2,FALSE))</f>
        <v/>
      </c>
    </row>
    <row r="40" spans="6:10">
      <c r="F40" t="str">
        <f t="shared" si="5"/>
        <v/>
      </c>
      <c r="G40" s="40" t="str">
        <f t="shared" si="3"/>
        <v/>
      </c>
      <c r="H40" s="40" t="str">
        <f t="shared" si="4"/>
        <v/>
      </c>
      <c r="I40" s="40" t="str">
        <f>IF($G40="","",VLOOKUP($G40,设置!B:D,3,FALSE))</f>
        <v/>
      </c>
      <c r="J40" s="40" t="str">
        <f>IF($G40="","",VLOOKUP($G40,设置!B:D,2,FALSE))</f>
        <v/>
      </c>
    </row>
    <row r="41" spans="6:10">
      <c r="F41" t="str">
        <f t="shared" si="5"/>
        <v/>
      </c>
      <c r="G41" s="40" t="str">
        <f t="shared" ref="G41:G72" si="6">IF(AND(B41&lt;&gt;"",C41&lt;&gt;""),B41&amp;C41,"")</f>
        <v/>
      </c>
      <c r="H41" s="40" t="str">
        <f t="shared" ref="H41:H72" si="7">IF(E41="","",ROUND(E41*2.2046,2))</f>
        <v/>
      </c>
      <c r="I41" s="40" t="str">
        <f>IF($G41="","",VLOOKUP($G41,设置!B:D,3,FALSE))</f>
        <v/>
      </c>
      <c r="J41" s="40" t="str">
        <f>IF($G41="","",VLOOKUP($G41,设置!B:D,2,FALSE))</f>
        <v/>
      </c>
    </row>
    <row r="42" spans="6:10">
      <c r="F42" t="str">
        <f t="shared" si="5"/>
        <v/>
      </c>
      <c r="G42" s="40" t="str">
        <f t="shared" si="6"/>
        <v/>
      </c>
      <c r="H42" s="40" t="str">
        <f t="shared" si="7"/>
        <v/>
      </c>
      <c r="I42" s="40" t="str">
        <f>IF($G42="","",VLOOKUP($G42,设置!B:D,3,FALSE))</f>
        <v/>
      </c>
      <c r="J42" s="40" t="str">
        <f>IF($G42="","",VLOOKUP($G42,设置!B:D,2,FALSE))</f>
        <v/>
      </c>
    </row>
    <row r="43" spans="6:10">
      <c r="F43" t="str">
        <f t="shared" si="5"/>
        <v/>
      </c>
      <c r="G43" s="40" t="str">
        <f t="shared" si="6"/>
        <v/>
      </c>
      <c r="H43" s="40" t="str">
        <f t="shared" si="7"/>
        <v/>
      </c>
      <c r="I43" s="40" t="str">
        <f>IF($G43="","",VLOOKUP($G43,设置!B:D,3,FALSE))</f>
        <v/>
      </c>
      <c r="J43" s="40" t="str">
        <f>IF($G43="","",VLOOKUP($G43,设置!B:D,2,FALSE))</f>
        <v/>
      </c>
    </row>
    <row r="44" spans="6:10">
      <c r="F44" t="str">
        <f t="shared" si="5"/>
        <v/>
      </c>
      <c r="G44" s="40" t="str">
        <f t="shared" si="6"/>
        <v/>
      </c>
      <c r="H44" s="40" t="str">
        <f t="shared" si="7"/>
        <v/>
      </c>
      <c r="I44" s="40" t="str">
        <f>IF($G44="","",VLOOKUP($G44,设置!B:D,3,FALSE))</f>
        <v/>
      </c>
      <c r="J44" s="40" t="str">
        <f>IF($G44="","",VLOOKUP($G44,设置!B:D,2,FALSE))</f>
        <v/>
      </c>
    </row>
    <row r="45" spans="6:10">
      <c r="F45" t="str">
        <f t="shared" si="5"/>
        <v/>
      </c>
      <c r="G45" s="40" t="str">
        <f t="shared" si="6"/>
        <v/>
      </c>
      <c r="H45" s="40" t="str">
        <f t="shared" si="7"/>
        <v/>
      </c>
      <c r="I45" s="40" t="str">
        <f>IF($G45="","",VLOOKUP($G45,设置!B:D,3,FALSE))</f>
        <v/>
      </c>
      <c r="J45" s="40" t="str">
        <f>IF($G45="","",VLOOKUP($G45,设置!B:D,2,FALSE))</f>
        <v/>
      </c>
    </row>
    <row r="46" spans="6:10">
      <c r="F46" t="str">
        <f t="shared" si="5"/>
        <v/>
      </c>
      <c r="G46" s="40" t="str">
        <f t="shared" si="6"/>
        <v/>
      </c>
      <c r="H46" s="40" t="str">
        <f t="shared" si="7"/>
        <v/>
      </c>
      <c r="I46" s="40" t="str">
        <f>IF($G46="","",VLOOKUP($G46,设置!B:D,3,FALSE))</f>
        <v/>
      </c>
      <c r="J46" s="40" t="str">
        <f>IF($G46="","",VLOOKUP($G46,设置!B:D,2,FALSE))</f>
        <v/>
      </c>
    </row>
    <row r="47" spans="6:10">
      <c r="F47" t="str">
        <f t="shared" si="5"/>
        <v/>
      </c>
      <c r="G47" s="40" t="str">
        <f t="shared" si="6"/>
        <v/>
      </c>
      <c r="H47" s="40" t="str">
        <f t="shared" si="7"/>
        <v/>
      </c>
      <c r="I47" s="40" t="str">
        <f>IF($G47="","",VLOOKUP($G47,设置!B:D,3,FALSE))</f>
        <v/>
      </c>
      <c r="J47" s="40" t="str">
        <f>IF($G47="","",VLOOKUP($G47,设置!B:D,2,FALSE))</f>
        <v/>
      </c>
    </row>
    <row r="48" spans="6:10">
      <c r="F48" t="str">
        <f t="shared" si="5"/>
        <v/>
      </c>
      <c r="G48" s="40" t="str">
        <f t="shared" si="6"/>
        <v/>
      </c>
      <c r="H48" s="40" t="str">
        <f t="shared" si="7"/>
        <v/>
      </c>
      <c r="I48" s="40" t="str">
        <f>IF($G48="","",VLOOKUP($G48,设置!B:D,3,FALSE))</f>
        <v/>
      </c>
      <c r="J48" s="40" t="str">
        <f>IF($G48="","",VLOOKUP($G48,设置!B:D,2,FALSE))</f>
        <v/>
      </c>
    </row>
    <row r="49" spans="6:10">
      <c r="F49" t="str">
        <f t="shared" si="5"/>
        <v/>
      </c>
      <c r="G49" s="40" t="str">
        <f t="shared" si="6"/>
        <v/>
      </c>
      <c r="H49" s="40" t="str">
        <f t="shared" si="7"/>
        <v/>
      </c>
      <c r="I49" s="40" t="str">
        <f>IF($G49="","",VLOOKUP($G49,设置!B:D,3,FALSE))</f>
        <v/>
      </c>
      <c r="J49" s="40" t="str">
        <f>IF($G49="","",VLOOKUP($G49,设置!B:D,2,FALSE))</f>
        <v/>
      </c>
    </row>
    <row r="50" spans="6:10">
      <c r="F50" t="str">
        <f t="shared" si="5"/>
        <v/>
      </c>
      <c r="G50" s="40" t="str">
        <f t="shared" si="6"/>
        <v/>
      </c>
      <c r="H50" s="40" t="str">
        <f t="shared" si="7"/>
        <v/>
      </c>
      <c r="I50" s="40" t="str">
        <f>IF($G50="","",VLOOKUP($G50,设置!B:D,3,FALSE))</f>
        <v/>
      </c>
      <c r="J50" s="40" t="str">
        <f>IF($G50="","",VLOOKUP($G50,设置!B:D,2,FALSE))</f>
        <v/>
      </c>
    </row>
    <row r="51" spans="6:10">
      <c r="F51" t="str">
        <f t="shared" si="5"/>
        <v/>
      </c>
      <c r="G51" s="40" t="str">
        <f t="shared" si="6"/>
        <v/>
      </c>
      <c r="H51" s="40" t="str">
        <f t="shared" si="7"/>
        <v/>
      </c>
      <c r="I51" s="40" t="str">
        <f>IF($G51="","",VLOOKUP($G51,设置!B:D,3,FALSE))</f>
        <v/>
      </c>
      <c r="J51" s="40" t="str">
        <f>IF($G51="","",VLOOKUP($G51,设置!B:D,2,FALSE))</f>
        <v/>
      </c>
    </row>
    <row r="52" spans="6:10">
      <c r="F52" t="str">
        <f t="shared" si="5"/>
        <v/>
      </c>
      <c r="G52" s="40" t="str">
        <f t="shared" si="6"/>
        <v/>
      </c>
      <c r="H52" s="40" t="str">
        <f t="shared" si="7"/>
        <v/>
      </c>
      <c r="I52" s="40" t="str">
        <f>IF($G52="","",VLOOKUP($G52,设置!B:D,3,FALSE))</f>
        <v/>
      </c>
      <c r="J52" s="40" t="str">
        <f>IF($G52="","",VLOOKUP($G52,设置!B:D,2,FALSE))</f>
        <v/>
      </c>
    </row>
    <row r="53" spans="6:10">
      <c r="F53" t="str">
        <f t="shared" si="5"/>
        <v/>
      </c>
      <c r="G53" s="40" t="str">
        <f t="shared" si="6"/>
        <v/>
      </c>
      <c r="H53" s="40" t="str">
        <f t="shared" si="7"/>
        <v/>
      </c>
      <c r="I53" s="40" t="str">
        <f>IF($G53="","",VLOOKUP($G53,设置!B:D,3,FALSE))</f>
        <v/>
      </c>
      <c r="J53" s="40" t="str">
        <f>IF($G53="","",VLOOKUP($G53,设置!B:D,2,FALSE))</f>
        <v/>
      </c>
    </row>
    <row r="54" spans="6:10">
      <c r="F54" t="str">
        <f t="shared" si="5"/>
        <v/>
      </c>
      <c r="G54" s="40" t="str">
        <f t="shared" si="6"/>
        <v/>
      </c>
      <c r="H54" s="40" t="str">
        <f t="shared" si="7"/>
        <v/>
      </c>
      <c r="I54" s="40" t="str">
        <f>IF($G54="","",VLOOKUP($G54,设置!B:D,3,FALSE))</f>
        <v/>
      </c>
      <c r="J54" s="40" t="str">
        <f>IF($G54="","",VLOOKUP($G54,设置!B:D,2,FALSE))</f>
        <v/>
      </c>
    </row>
    <row r="55" spans="6:10">
      <c r="F55" t="str">
        <f t="shared" si="5"/>
        <v/>
      </c>
      <c r="G55" s="40" t="str">
        <f t="shared" si="6"/>
        <v/>
      </c>
      <c r="H55" s="40" t="str">
        <f t="shared" si="7"/>
        <v/>
      </c>
      <c r="I55" s="40" t="str">
        <f>IF($G55="","",VLOOKUP($G55,设置!B:D,3,FALSE))</f>
        <v/>
      </c>
      <c r="J55" s="40" t="str">
        <f>IF($G55="","",VLOOKUP($G55,设置!B:D,2,FALSE))</f>
        <v/>
      </c>
    </row>
    <row r="56" spans="6:10">
      <c r="F56" t="str">
        <f t="shared" si="5"/>
        <v/>
      </c>
      <c r="G56" s="40" t="str">
        <f t="shared" si="6"/>
        <v/>
      </c>
      <c r="H56" s="40" t="str">
        <f t="shared" si="7"/>
        <v/>
      </c>
      <c r="I56" s="40" t="str">
        <f>IF($G56="","",VLOOKUP($G56,设置!B:D,3,FALSE))</f>
        <v/>
      </c>
      <c r="J56" s="40" t="str">
        <f>IF($G56="","",VLOOKUP($G56,设置!B:D,2,FALSE))</f>
        <v/>
      </c>
    </row>
    <row r="57" spans="6:10">
      <c r="F57" t="str">
        <f t="shared" si="5"/>
        <v/>
      </c>
      <c r="G57" s="40" t="str">
        <f t="shared" si="6"/>
        <v/>
      </c>
      <c r="H57" s="40" t="str">
        <f t="shared" si="7"/>
        <v/>
      </c>
      <c r="I57" s="40" t="str">
        <f>IF($G57="","",VLOOKUP($G57,设置!B:D,3,FALSE))</f>
        <v/>
      </c>
      <c r="J57" s="40" t="str">
        <f>IF($G57="","",VLOOKUP($G57,设置!B:D,2,FALSE))</f>
        <v/>
      </c>
    </row>
    <row r="58" spans="6:10">
      <c r="F58" t="str">
        <f t="shared" si="5"/>
        <v/>
      </c>
      <c r="G58" s="40" t="str">
        <f t="shared" si="6"/>
        <v/>
      </c>
      <c r="H58" s="40" t="str">
        <f t="shared" si="7"/>
        <v/>
      </c>
      <c r="I58" s="40" t="str">
        <f>IF($G58="","",VLOOKUP($G58,设置!B:D,3,FALSE))</f>
        <v/>
      </c>
      <c r="J58" s="40" t="str">
        <f>IF($G58="","",VLOOKUP($G58,设置!B:D,2,FALSE))</f>
        <v/>
      </c>
    </row>
    <row r="59" spans="6:10">
      <c r="F59" t="str">
        <f t="shared" si="5"/>
        <v/>
      </c>
      <c r="G59" s="40" t="str">
        <f t="shared" si="6"/>
        <v/>
      </c>
      <c r="H59" s="40" t="str">
        <f t="shared" si="7"/>
        <v/>
      </c>
      <c r="I59" s="40" t="str">
        <f>IF($G59="","",VLOOKUP($G59,设置!B:D,3,FALSE))</f>
        <v/>
      </c>
      <c r="J59" s="40" t="str">
        <f>IF($G59="","",VLOOKUP($G59,设置!B:D,2,FALSE))</f>
        <v/>
      </c>
    </row>
    <row r="60" spans="6:10">
      <c r="F60" t="str">
        <f t="shared" si="5"/>
        <v/>
      </c>
      <c r="G60" s="40" t="str">
        <f t="shared" si="6"/>
        <v/>
      </c>
      <c r="H60" s="40" t="str">
        <f t="shared" si="7"/>
        <v/>
      </c>
      <c r="I60" s="40" t="str">
        <f>IF($G60="","",VLOOKUP($G60,设置!B:D,3,FALSE))</f>
        <v/>
      </c>
      <c r="J60" s="40" t="str">
        <f>IF($G60="","",VLOOKUP($G60,设置!B:D,2,FALSE))</f>
        <v/>
      </c>
    </row>
    <row r="61" spans="6:10">
      <c r="F61" t="str">
        <f t="shared" si="5"/>
        <v/>
      </c>
      <c r="G61" s="40" t="str">
        <f t="shared" si="6"/>
        <v/>
      </c>
      <c r="H61" s="40" t="str">
        <f t="shared" si="7"/>
        <v/>
      </c>
      <c r="I61" s="40" t="str">
        <f>IF($G61="","",VLOOKUP($G61,设置!B:D,3,FALSE))</f>
        <v/>
      </c>
      <c r="J61" s="40" t="str">
        <f>IF($G61="","",VLOOKUP($G61,设置!B:D,2,FALSE))</f>
        <v/>
      </c>
    </row>
    <row r="62" spans="6:10">
      <c r="F62" t="str">
        <f t="shared" si="5"/>
        <v/>
      </c>
      <c r="G62" s="40" t="str">
        <f t="shared" si="6"/>
        <v/>
      </c>
      <c r="H62" s="40" t="str">
        <f t="shared" si="7"/>
        <v/>
      </c>
      <c r="I62" s="40" t="str">
        <f>IF($G62="","",VLOOKUP($G62,设置!B:D,3,FALSE))</f>
        <v/>
      </c>
      <c r="J62" s="40" t="str">
        <f>IF($G62="","",VLOOKUP($G62,设置!B:D,2,FALSE))</f>
        <v/>
      </c>
    </row>
    <row r="63" spans="6:10">
      <c r="F63" t="str">
        <f t="shared" si="5"/>
        <v/>
      </c>
      <c r="G63" s="40" t="str">
        <f t="shared" si="6"/>
        <v/>
      </c>
      <c r="H63" s="40" t="str">
        <f t="shared" si="7"/>
        <v/>
      </c>
      <c r="I63" s="40" t="str">
        <f>IF($G63="","",VLOOKUP($G63,设置!B:D,3,FALSE))</f>
        <v/>
      </c>
      <c r="J63" s="40" t="str">
        <f>IF($G63="","",VLOOKUP($G63,设置!B:D,2,FALSE))</f>
        <v/>
      </c>
    </row>
    <row r="64" spans="6:10">
      <c r="F64" t="str">
        <f t="shared" si="5"/>
        <v/>
      </c>
      <c r="G64" s="40" t="str">
        <f t="shared" si="6"/>
        <v/>
      </c>
      <c r="H64" s="40" t="str">
        <f t="shared" si="7"/>
        <v/>
      </c>
      <c r="I64" s="40" t="str">
        <f>IF($G64="","",VLOOKUP($G64,设置!B:D,3,FALSE))</f>
        <v/>
      </c>
      <c r="J64" s="40" t="str">
        <f>IF($G64="","",VLOOKUP($G64,设置!B:D,2,FALSE))</f>
        <v/>
      </c>
    </row>
    <row r="65" spans="6:10">
      <c r="F65" t="str">
        <f t="shared" si="5"/>
        <v/>
      </c>
      <c r="G65" s="40" t="str">
        <f t="shared" si="6"/>
        <v/>
      </c>
      <c r="H65" s="40" t="str">
        <f t="shared" si="7"/>
        <v/>
      </c>
      <c r="I65" s="40" t="str">
        <f>IF($G65="","",VLOOKUP($G65,设置!B:D,3,FALSE))</f>
        <v/>
      </c>
      <c r="J65" s="40" t="str">
        <f>IF($G65="","",VLOOKUP($G65,设置!B:D,2,FALSE))</f>
        <v/>
      </c>
    </row>
    <row r="66" spans="6:10">
      <c r="F66" t="str">
        <f t="shared" si="5"/>
        <v/>
      </c>
      <c r="G66" s="40" t="str">
        <f t="shared" si="6"/>
        <v/>
      </c>
      <c r="H66" s="40" t="str">
        <f t="shared" si="7"/>
        <v/>
      </c>
      <c r="I66" s="40" t="str">
        <f>IF($G66="","",VLOOKUP($G66,设置!B:D,3,FALSE))</f>
        <v/>
      </c>
      <c r="J66" s="40" t="str">
        <f>IF($G66="","",VLOOKUP($G66,设置!B:D,2,FALSE))</f>
        <v/>
      </c>
    </row>
    <row r="67" spans="6:10">
      <c r="F67" t="str">
        <f t="shared" ref="F67:F98" si="8">IF(A67="","",1)</f>
        <v/>
      </c>
      <c r="G67" s="40" t="str">
        <f t="shared" si="6"/>
        <v/>
      </c>
      <c r="H67" s="40" t="str">
        <f t="shared" si="7"/>
        <v/>
      </c>
      <c r="I67" s="40" t="str">
        <f>IF($G67="","",VLOOKUP($G67,设置!B:D,3,FALSE))</f>
        <v/>
      </c>
      <c r="J67" s="40" t="str">
        <f>IF($G67="","",VLOOKUP($G67,设置!B:D,2,FALSE))</f>
        <v/>
      </c>
    </row>
    <row r="68" spans="6:10">
      <c r="F68" t="str">
        <f t="shared" si="8"/>
        <v/>
      </c>
      <c r="G68" s="40" t="str">
        <f t="shared" si="6"/>
        <v/>
      </c>
      <c r="H68" s="40" t="str">
        <f t="shared" si="7"/>
        <v/>
      </c>
      <c r="I68" s="40" t="str">
        <f>IF($G68="","",VLOOKUP($G68,设置!B:D,3,FALSE))</f>
        <v/>
      </c>
      <c r="J68" s="40" t="str">
        <f>IF($G68="","",VLOOKUP($G68,设置!B:D,2,FALSE))</f>
        <v/>
      </c>
    </row>
    <row r="69" spans="6:10">
      <c r="F69" t="str">
        <f t="shared" si="8"/>
        <v/>
      </c>
      <c r="G69" s="40" t="str">
        <f t="shared" si="6"/>
        <v/>
      </c>
      <c r="H69" s="40" t="str">
        <f t="shared" si="7"/>
        <v/>
      </c>
      <c r="I69" s="40" t="str">
        <f>IF($G69="","",VLOOKUP($G69,设置!B:D,3,FALSE))</f>
        <v/>
      </c>
      <c r="J69" s="40" t="str">
        <f>IF($G69="","",VLOOKUP($G69,设置!B:D,2,FALSE))</f>
        <v/>
      </c>
    </row>
    <row r="70" spans="6:10">
      <c r="F70" t="str">
        <f t="shared" si="8"/>
        <v/>
      </c>
      <c r="G70" s="40" t="str">
        <f t="shared" si="6"/>
        <v/>
      </c>
      <c r="H70" s="40" t="str">
        <f t="shared" si="7"/>
        <v/>
      </c>
      <c r="I70" s="40" t="str">
        <f>IF($G70="","",VLOOKUP($G70,设置!B:D,3,FALSE))</f>
        <v/>
      </c>
      <c r="J70" s="40" t="str">
        <f>IF($G70="","",VLOOKUP($G70,设置!B:D,2,FALSE))</f>
        <v/>
      </c>
    </row>
    <row r="71" spans="6:10">
      <c r="F71" t="str">
        <f t="shared" si="8"/>
        <v/>
      </c>
      <c r="G71" s="40" t="str">
        <f t="shared" si="6"/>
        <v/>
      </c>
      <c r="H71" s="40" t="str">
        <f t="shared" si="7"/>
        <v/>
      </c>
      <c r="I71" s="40" t="str">
        <f>IF($G71="","",VLOOKUP($G71,设置!B:D,3,FALSE))</f>
        <v/>
      </c>
      <c r="J71" s="40" t="str">
        <f>IF($G71="","",VLOOKUP($G71,设置!B:D,2,FALSE))</f>
        <v/>
      </c>
    </row>
    <row r="72" spans="6:10">
      <c r="F72" t="str">
        <f t="shared" si="8"/>
        <v/>
      </c>
      <c r="G72" s="40" t="str">
        <f t="shared" si="6"/>
        <v/>
      </c>
      <c r="H72" s="40" t="str">
        <f t="shared" si="7"/>
        <v/>
      </c>
      <c r="I72" s="40" t="str">
        <f>IF($G72="","",VLOOKUP($G72,设置!B:D,3,FALSE))</f>
        <v/>
      </c>
      <c r="J72" s="40" t="str">
        <f>IF($G72="","",VLOOKUP($G72,设置!B:D,2,FALSE))</f>
        <v/>
      </c>
    </row>
    <row r="73" spans="6:10">
      <c r="F73" t="str">
        <f t="shared" si="8"/>
        <v/>
      </c>
      <c r="G73" s="40" t="str">
        <f t="shared" ref="G73:G104" si="9">IF(AND(B73&lt;&gt;"",C73&lt;&gt;""),B73&amp;C73,"")</f>
        <v/>
      </c>
      <c r="H73" s="40" t="str">
        <f t="shared" ref="H73:H104" si="10">IF(E73="","",ROUND(E73*2.2046,2))</f>
        <v/>
      </c>
      <c r="I73" s="40" t="str">
        <f>IF($G73="","",VLOOKUP($G73,设置!B:D,3,FALSE))</f>
        <v/>
      </c>
      <c r="J73" s="40" t="str">
        <f>IF($G73="","",VLOOKUP($G73,设置!B:D,2,FALSE))</f>
        <v/>
      </c>
    </row>
    <row r="74" spans="6:10">
      <c r="F74" t="str">
        <f t="shared" si="8"/>
        <v/>
      </c>
      <c r="G74" s="40" t="str">
        <f t="shared" si="9"/>
        <v/>
      </c>
      <c r="H74" s="40" t="str">
        <f t="shared" si="10"/>
        <v/>
      </c>
      <c r="I74" s="40" t="str">
        <f>IF($G74="","",VLOOKUP($G74,设置!B:D,3,FALSE))</f>
        <v/>
      </c>
      <c r="J74" s="40" t="str">
        <f>IF($G74="","",VLOOKUP($G74,设置!B:D,2,FALSE))</f>
        <v/>
      </c>
    </row>
    <row r="75" spans="6:10">
      <c r="F75" t="str">
        <f t="shared" si="8"/>
        <v/>
      </c>
      <c r="G75" s="40" t="str">
        <f t="shared" si="9"/>
        <v/>
      </c>
      <c r="H75" s="40" t="str">
        <f t="shared" si="10"/>
        <v/>
      </c>
      <c r="I75" s="40" t="str">
        <f>IF($G75="","",VLOOKUP($G75,设置!B:D,3,FALSE))</f>
        <v/>
      </c>
      <c r="J75" s="40" t="str">
        <f>IF($G75="","",VLOOKUP($G75,设置!B:D,2,FALSE))</f>
        <v/>
      </c>
    </row>
    <row r="76" spans="6:10">
      <c r="F76" t="str">
        <f t="shared" si="8"/>
        <v/>
      </c>
      <c r="G76" s="40" t="str">
        <f t="shared" si="9"/>
        <v/>
      </c>
      <c r="H76" s="40" t="str">
        <f t="shared" si="10"/>
        <v/>
      </c>
      <c r="I76" s="40" t="str">
        <f>IF($G76="","",VLOOKUP($G76,设置!B:D,3,FALSE))</f>
        <v/>
      </c>
      <c r="J76" s="40" t="str">
        <f>IF($G76="","",VLOOKUP($G76,设置!B:D,2,FALSE))</f>
        <v/>
      </c>
    </row>
    <row r="77" spans="6:10">
      <c r="F77" t="str">
        <f t="shared" si="8"/>
        <v/>
      </c>
      <c r="G77" s="40" t="str">
        <f t="shared" si="9"/>
        <v/>
      </c>
      <c r="H77" s="40" t="str">
        <f t="shared" si="10"/>
        <v/>
      </c>
      <c r="I77" s="40" t="str">
        <f>IF($G77="","",VLOOKUP($G77,设置!B:D,3,FALSE))</f>
        <v/>
      </c>
      <c r="J77" s="40" t="str">
        <f>IF($G77="","",VLOOKUP($G77,设置!B:D,2,FALSE))</f>
        <v/>
      </c>
    </row>
    <row r="78" spans="6:10">
      <c r="F78" t="str">
        <f t="shared" si="8"/>
        <v/>
      </c>
      <c r="G78" s="40" t="str">
        <f t="shared" si="9"/>
        <v/>
      </c>
      <c r="H78" s="40" t="str">
        <f t="shared" si="10"/>
        <v/>
      </c>
      <c r="I78" s="40" t="str">
        <f>IF($G78="","",VLOOKUP($G78,设置!B:D,3,FALSE))</f>
        <v/>
      </c>
      <c r="J78" s="40" t="str">
        <f>IF($G78="","",VLOOKUP($G78,设置!B:D,2,FALSE))</f>
        <v/>
      </c>
    </row>
    <row r="79" spans="6:10">
      <c r="F79" t="str">
        <f t="shared" si="8"/>
        <v/>
      </c>
      <c r="G79" s="40" t="str">
        <f t="shared" si="9"/>
        <v/>
      </c>
      <c r="H79" s="40" t="str">
        <f t="shared" si="10"/>
        <v/>
      </c>
      <c r="I79" s="40" t="str">
        <f>IF($G79="","",VLOOKUP($G79,设置!B:D,3,FALSE))</f>
        <v/>
      </c>
      <c r="J79" s="40" t="str">
        <f>IF($G79="","",VLOOKUP($G79,设置!B:D,2,FALSE))</f>
        <v/>
      </c>
    </row>
    <row r="80" spans="6:10">
      <c r="F80" t="str">
        <f t="shared" si="8"/>
        <v/>
      </c>
      <c r="G80" s="40" t="str">
        <f t="shared" si="9"/>
        <v/>
      </c>
      <c r="H80" s="40" t="str">
        <f t="shared" si="10"/>
        <v/>
      </c>
      <c r="I80" s="40" t="str">
        <f>IF($G80="","",VLOOKUP($G80,设置!B:D,3,FALSE))</f>
        <v/>
      </c>
      <c r="J80" s="40" t="str">
        <f>IF($G80="","",VLOOKUP($G80,设置!B:D,2,FALSE))</f>
        <v/>
      </c>
    </row>
    <row r="81" spans="6:10">
      <c r="F81" t="str">
        <f t="shared" si="8"/>
        <v/>
      </c>
      <c r="G81" s="40" t="str">
        <f t="shared" si="9"/>
        <v/>
      </c>
      <c r="H81" s="40" t="str">
        <f t="shared" si="10"/>
        <v/>
      </c>
      <c r="I81" s="40" t="str">
        <f>IF($G81="","",VLOOKUP($G81,设置!B:D,3,FALSE))</f>
        <v/>
      </c>
      <c r="J81" s="40" t="str">
        <f>IF($G81="","",VLOOKUP($G81,设置!B:D,2,FALSE))</f>
        <v/>
      </c>
    </row>
    <row r="82" spans="6:10">
      <c r="F82" t="str">
        <f t="shared" si="8"/>
        <v/>
      </c>
      <c r="G82" s="40" t="str">
        <f t="shared" si="9"/>
        <v/>
      </c>
      <c r="H82" s="40" t="str">
        <f t="shared" si="10"/>
        <v/>
      </c>
      <c r="I82" s="40" t="str">
        <f>IF($G82="","",VLOOKUP($G82,设置!B:D,3,FALSE))</f>
        <v/>
      </c>
      <c r="J82" s="40" t="str">
        <f>IF($G82="","",VLOOKUP($G82,设置!B:D,2,FALSE))</f>
        <v/>
      </c>
    </row>
    <row r="83" spans="6:10">
      <c r="F83" t="str">
        <f t="shared" si="8"/>
        <v/>
      </c>
      <c r="G83" s="40" t="str">
        <f t="shared" si="9"/>
        <v/>
      </c>
      <c r="H83" s="40" t="str">
        <f t="shared" si="10"/>
        <v/>
      </c>
      <c r="I83" s="40" t="str">
        <f>IF($G83="","",VLOOKUP($G83,设置!B:D,3,FALSE))</f>
        <v/>
      </c>
      <c r="J83" s="40" t="str">
        <f>IF($G83="","",VLOOKUP($G83,设置!B:D,2,FALSE))</f>
        <v/>
      </c>
    </row>
    <row r="84" spans="6:10">
      <c r="F84" t="str">
        <f t="shared" si="8"/>
        <v/>
      </c>
      <c r="G84" s="40" t="str">
        <f t="shared" si="9"/>
        <v/>
      </c>
      <c r="H84" s="40" t="str">
        <f t="shared" si="10"/>
        <v/>
      </c>
      <c r="I84" s="40" t="str">
        <f>IF($G84="","",VLOOKUP($G84,设置!B:D,3,FALSE))</f>
        <v/>
      </c>
      <c r="J84" s="40" t="str">
        <f>IF($G84="","",VLOOKUP($G84,设置!B:D,2,FALSE))</f>
        <v/>
      </c>
    </row>
    <row r="85" spans="6:10">
      <c r="F85" t="str">
        <f t="shared" si="8"/>
        <v/>
      </c>
      <c r="G85" s="40" t="str">
        <f t="shared" si="9"/>
        <v/>
      </c>
      <c r="H85" s="40" t="str">
        <f t="shared" si="10"/>
        <v/>
      </c>
      <c r="I85" s="40" t="str">
        <f>IF($G85="","",VLOOKUP($G85,设置!B:D,3,FALSE))</f>
        <v/>
      </c>
      <c r="J85" s="40" t="str">
        <f>IF($G85="","",VLOOKUP($G85,设置!B:D,2,FALSE))</f>
        <v/>
      </c>
    </row>
    <row r="86" spans="6:10">
      <c r="F86" t="str">
        <f t="shared" si="8"/>
        <v/>
      </c>
      <c r="G86" s="40" t="str">
        <f t="shared" si="9"/>
        <v/>
      </c>
      <c r="H86" s="40" t="str">
        <f t="shared" si="10"/>
        <v/>
      </c>
      <c r="I86" s="40" t="str">
        <f>IF($G86="","",VLOOKUP($G86,设置!B:D,3,FALSE))</f>
        <v/>
      </c>
      <c r="J86" s="40" t="str">
        <f>IF($G86="","",VLOOKUP($G86,设置!B:D,2,FALSE))</f>
        <v/>
      </c>
    </row>
    <row r="87" spans="6:10">
      <c r="F87" t="str">
        <f t="shared" si="8"/>
        <v/>
      </c>
      <c r="G87" s="40" t="str">
        <f t="shared" si="9"/>
        <v/>
      </c>
      <c r="H87" s="40" t="str">
        <f t="shared" si="10"/>
        <v/>
      </c>
      <c r="I87" s="40" t="str">
        <f>IF($G87="","",VLOOKUP($G87,设置!B:D,3,FALSE))</f>
        <v/>
      </c>
      <c r="J87" s="40" t="str">
        <f>IF($G87="","",VLOOKUP($G87,设置!B:D,2,FALSE))</f>
        <v/>
      </c>
    </row>
    <row r="88" spans="6:10">
      <c r="F88" t="str">
        <f t="shared" si="8"/>
        <v/>
      </c>
      <c r="G88" s="40" t="str">
        <f t="shared" si="9"/>
        <v/>
      </c>
      <c r="H88" s="40" t="str">
        <f t="shared" si="10"/>
        <v/>
      </c>
      <c r="I88" s="40" t="str">
        <f>IF($G88="","",VLOOKUP($G88,设置!B:D,3,FALSE))</f>
        <v/>
      </c>
      <c r="J88" s="40" t="str">
        <f>IF($G88="","",VLOOKUP($G88,设置!B:D,2,FALSE))</f>
        <v/>
      </c>
    </row>
    <row r="89" spans="6:10">
      <c r="F89" t="str">
        <f t="shared" si="8"/>
        <v/>
      </c>
      <c r="G89" s="40" t="str">
        <f t="shared" si="9"/>
        <v/>
      </c>
      <c r="H89" s="40" t="str">
        <f t="shared" si="10"/>
        <v/>
      </c>
      <c r="I89" s="40" t="str">
        <f>IF($G89="","",VLOOKUP($G89,设置!B:D,3,FALSE))</f>
        <v/>
      </c>
      <c r="J89" s="40" t="str">
        <f>IF($G89="","",VLOOKUP($G89,设置!B:D,2,FALSE))</f>
        <v/>
      </c>
    </row>
    <row r="90" spans="6:10">
      <c r="F90" t="str">
        <f t="shared" si="8"/>
        <v/>
      </c>
      <c r="G90" s="40" t="str">
        <f t="shared" si="9"/>
        <v/>
      </c>
      <c r="H90" s="40" t="str">
        <f t="shared" si="10"/>
        <v/>
      </c>
      <c r="I90" s="40" t="str">
        <f>IF($G90="","",VLOOKUP($G90,设置!B:D,3,FALSE))</f>
        <v/>
      </c>
      <c r="J90" s="40" t="str">
        <f>IF($G90="","",VLOOKUP($G90,设置!B:D,2,FALSE))</f>
        <v/>
      </c>
    </row>
    <row r="91" spans="6:10">
      <c r="F91" t="str">
        <f t="shared" si="8"/>
        <v/>
      </c>
      <c r="G91" s="40" t="str">
        <f t="shared" si="9"/>
        <v/>
      </c>
      <c r="H91" s="40" t="str">
        <f t="shared" si="10"/>
        <v/>
      </c>
      <c r="I91" s="40" t="str">
        <f>IF($G91="","",VLOOKUP($G91,设置!B:D,3,FALSE))</f>
        <v/>
      </c>
      <c r="J91" s="40" t="str">
        <f>IF($G91="","",VLOOKUP($G91,设置!B:D,2,FALSE))</f>
        <v/>
      </c>
    </row>
    <row r="92" spans="6:10">
      <c r="F92" t="str">
        <f t="shared" si="8"/>
        <v/>
      </c>
      <c r="G92" s="40" t="str">
        <f t="shared" si="9"/>
        <v/>
      </c>
      <c r="H92" s="40" t="str">
        <f t="shared" si="10"/>
        <v/>
      </c>
      <c r="I92" s="40" t="str">
        <f>IF($G92="","",VLOOKUP($G92,设置!B:D,3,FALSE))</f>
        <v/>
      </c>
      <c r="J92" s="40" t="str">
        <f>IF($G92="","",VLOOKUP($G92,设置!B:D,2,FALSE))</f>
        <v/>
      </c>
    </row>
    <row r="93" spans="6:10">
      <c r="F93" t="str">
        <f t="shared" si="8"/>
        <v/>
      </c>
      <c r="G93" s="40" t="str">
        <f t="shared" si="9"/>
        <v/>
      </c>
      <c r="H93" s="40" t="str">
        <f t="shared" si="10"/>
        <v/>
      </c>
      <c r="I93" s="40" t="str">
        <f>IF($G93="","",VLOOKUP($G93,设置!B:D,3,FALSE))</f>
        <v/>
      </c>
      <c r="J93" s="40" t="str">
        <f>IF($G93="","",VLOOKUP($G93,设置!B:D,2,FALSE))</f>
        <v/>
      </c>
    </row>
    <row r="94" spans="6:10">
      <c r="F94" t="str">
        <f t="shared" si="8"/>
        <v/>
      </c>
      <c r="G94" s="40" t="str">
        <f t="shared" si="9"/>
        <v/>
      </c>
      <c r="H94" s="40" t="str">
        <f t="shared" si="10"/>
        <v/>
      </c>
      <c r="I94" s="40" t="str">
        <f>IF($G94="","",VLOOKUP($G94,设置!B:D,3,FALSE))</f>
        <v/>
      </c>
      <c r="J94" s="40" t="str">
        <f>IF($G94="","",VLOOKUP($G94,设置!B:D,2,FALSE))</f>
        <v/>
      </c>
    </row>
    <row r="95" spans="6:10">
      <c r="F95" t="str">
        <f t="shared" si="8"/>
        <v/>
      </c>
      <c r="G95" s="40" t="str">
        <f t="shared" si="9"/>
        <v/>
      </c>
      <c r="H95" s="40" t="str">
        <f t="shared" si="10"/>
        <v/>
      </c>
      <c r="I95" s="40" t="str">
        <f>IF($G95="","",VLOOKUP($G95,设置!B:D,3,FALSE))</f>
        <v/>
      </c>
      <c r="J95" s="40" t="str">
        <f>IF($G95="","",VLOOKUP($G95,设置!B:D,2,FALSE))</f>
        <v/>
      </c>
    </row>
    <row r="96" spans="6:10">
      <c r="F96" t="str">
        <f t="shared" si="8"/>
        <v/>
      </c>
      <c r="G96" s="40" t="str">
        <f t="shared" si="9"/>
        <v/>
      </c>
      <c r="H96" s="40" t="str">
        <f t="shared" si="10"/>
        <v/>
      </c>
      <c r="I96" s="40" t="str">
        <f>IF($G96="","",VLOOKUP($G96,设置!B:D,3,FALSE))</f>
        <v/>
      </c>
      <c r="J96" s="40" t="str">
        <f>IF($G96="","",VLOOKUP($G96,设置!B:D,2,FALSE))</f>
        <v/>
      </c>
    </row>
    <row r="97" spans="6:10">
      <c r="F97" t="str">
        <f t="shared" si="8"/>
        <v/>
      </c>
      <c r="G97" s="40" t="str">
        <f t="shared" si="9"/>
        <v/>
      </c>
      <c r="H97" s="40" t="str">
        <f t="shared" si="10"/>
        <v/>
      </c>
      <c r="I97" s="40" t="str">
        <f>IF($G97="","",VLOOKUP($G97,设置!B:D,3,FALSE))</f>
        <v/>
      </c>
      <c r="J97" s="40" t="str">
        <f>IF($G97="","",VLOOKUP($G97,设置!B:D,2,FALSE))</f>
        <v/>
      </c>
    </row>
    <row r="98" spans="6:10">
      <c r="F98" t="str">
        <f t="shared" si="8"/>
        <v/>
      </c>
      <c r="G98" s="40" t="str">
        <f t="shared" si="9"/>
        <v/>
      </c>
      <c r="H98" s="40" t="str">
        <f t="shared" si="10"/>
        <v/>
      </c>
      <c r="I98" s="40" t="str">
        <f>IF($G98="","",VLOOKUP($G98,设置!B:D,3,FALSE))</f>
        <v/>
      </c>
      <c r="J98" s="40" t="str">
        <f>IF($G98="","",VLOOKUP($G98,设置!B:D,2,FALSE))</f>
        <v/>
      </c>
    </row>
    <row r="99" spans="6:10">
      <c r="F99" t="str">
        <f t="shared" ref="F99:F130" si="11">IF(A99="","",1)</f>
        <v/>
      </c>
      <c r="G99" s="40" t="str">
        <f t="shared" si="9"/>
        <v/>
      </c>
      <c r="H99" s="40" t="str">
        <f t="shared" si="10"/>
        <v/>
      </c>
      <c r="I99" s="40" t="str">
        <f>IF($G99="","",VLOOKUP($G99,设置!B:D,3,FALSE))</f>
        <v/>
      </c>
      <c r="J99" s="40" t="str">
        <f>IF($G99="","",VLOOKUP($G99,设置!B:D,2,FALSE))</f>
        <v/>
      </c>
    </row>
    <row r="100" spans="6:10">
      <c r="F100" t="str">
        <f t="shared" si="11"/>
        <v/>
      </c>
      <c r="G100" s="40" t="str">
        <f t="shared" si="9"/>
        <v/>
      </c>
      <c r="H100" s="40" t="str">
        <f t="shared" si="10"/>
        <v/>
      </c>
      <c r="I100" s="40" t="str">
        <f>IF($G100="","",VLOOKUP($G100,设置!B:D,3,FALSE))</f>
        <v/>
      </c>
      <c r="J100" s="40" t="str">
        <f>IF($G100="","",VLOOKUP($G100,设置!B:D,2,FALSE))</f>
        <v/>
      </c>
    </row>
    <row r="101" spans="6:10">
      <c r="F101" t="str">
        <f t="shared" si="11"/>
        <v/>
      </c>
      <c r="G101" s="40" t="str">
        <f t="shared" si="9"/>
        <v/>
      </c>
      <c r="H101" s="40" t="str">
        <f t="shared" si="10"/>
        <v/>
      </c>
      <c r="I101" s="40" t="str">
        <f>IF($G101="","",VLOOKUP($G101,设置!B:D,3,FALSE))</f>
        <v/>
      </c>
      <c r="J101" s="40" t="str">
        <f>IF($G101="","",VLOOKUP($G101,设置!B:D,2,FALSE))</f>
        <v/>
      </c>
    </row>
    <row r="102" spans="6:10">
      <c r="F102" t="str">
        <f t="shared" si="11"/>
        <v/>
      </c>
      <c r="G102" s="40" t="str">
        <f t="shared" si="9"/>
        <v/>
      </c>
      <c r="H102" s="40" t="str">
        <f t="shared" si="10"/>
        <v/>
      </c>
      <c r="I102" s="40" t="str">
        <f>IF($G102="","",VLOOKUP($G102,设置!B:D,3,FALSE))</f>
        <v/>
      </c>
      <c r="J102" s="40" t="str">
        <f>IF($G102="","",VLOOKUP($G102,设置!B:D,2,FALSE))</f>
        <v/>
      </c>
    </row>
    <row r="103" spans="6:10">
      <c r="F103" t="str">
        <f t="shared" si="11"/>
        <v/>
      </c>
      <c r="G103" s="40" t="str">
        <f t="shared" si="9"/>
        <v/>
      </c>
      <c r="H103" s="40" t="str">
        <f t="shared" si="10"/>
        <v/>
      </c>
      <c r="I103" s="40" t="str">
        <f>IF($G103="","",VLOOKUP($G103,设置!B:D,3,FALSE))</f>
        <v/>
      </c>
      <c r="J103" s="40" t="str">
        <f>IF($G103="","",VLOOKUP($G103,设置!B:D,2,FALSE))</f>
        <v/>
      </c>
    </row>
    <row r="104" spans="6:10">
      <c r="F104" t="str">
        <f t="shared" si="11"/>
        <v/>
      </c>
      <c r="G104" s="40" t="str">
        <f t="shared" si="9"/>
        <v/>
      </c>
      <c r="H104" s="40" t="str">
        <f t="shared" si="10"/>
        <v/>
      </c>
      <c r="I104" s="40" t="str">
        <f>IF($G104="","",VLOOKUP($G104,设置!B:D,3,FALSE))</f>
        <v/>
      </c>
      <c r="J104" s="40" t="str">
        <f>IF($G104="","",VLOOKUP($G104,设置!B:D,2,FALSE))</f>
        <v/>
      </c>
    </row>
    <row r="105" spans="6:10">
      <c r="F105" t="str">
        <f t="shared" si="11"/>
        <v/>
      </c>
      <c r="G105" s="40" t="str">
        <f t="shared" ref="G105:G136" si="12">IF(AND(B105&lt;&gt;"",C105&lt;&gt;""),B105&amp;C105,"")</f>
        <v/>
      </c>
      <c r="H105" s="40" t="str">
        <f t="shared" ref="H105:H136" si="13">IF(E105="","",ROUND(E105*2.2046,2))</f>
        <v/>
      </c>
      <c r="I105" s="40" t="str">
        <f>IF($G105="","",VLOOKUP($G105,设置!B:D,3,FALSE))</f>
        <v/>
      </c>
      <c r="J105" s="40" t="str">
        <f>IF($G105="","",VLOOKUP($G105,设置!B:D,2,FALSE))</f>
        <v/>
      </c>
    </row>
    <row r="106" spans="6:10">
      <c r="F106" t="str">
        <f t="shared" si="11"/>
        <v/>
      </c>
      <c r="G106" s="40" t="str">
        <f t="shared" si="12"/>
        <v/>
      </c>
      <c r="H106" s="40" t="str">
        <f t="shared" si="13"/>
        <v/>
      </c>
      <c r="I106" s="40" t="str">
        <f>IF($G106="","",VLOOKUP($G106,设置!B:D,3,FALSE))</f>
        <v/>
      </c>
      <c r="J106" s="40" t="str">
        <f>IF($G106="","",VLOOKUP($G106,设置!B:D,2,FALSE))</f>
        <v/>
      </c>
    </row>
    <row r="107" spans="6:10">
      <c r="F107" t="str">
        <f t="shared" si="11"/>
        <v/>
      </c>
      <c r="G107" s="40" t="str">
        <f t="shared" si="12"/>
        <v/>
      </c>
      <c r="H107" s="40" t="str">
        <f t="shared" si="13"/>
        <v/>
      </c>
      <c r="I107" s="40" t="str">
        <f>IF($G107="","",VLOOKUP($G107,设置!B:D,3,FALSE))</f>
        <v/>
      </c>
      <c r="J107" s="40" t="str">
        <f>IF($G107="","",VLOOKUP($G107,设置!B:D,2,FALSE))</f>
        <v/>
      </c>
    </row>
    <row r="108" spans="6:10">
      <c r="F108" t="str">
        <f t="shared" si="11"/>
        <v/>
      </c>
      <c r="G108" s="40" t="str">
        <f t="shared" si="12"/>
        <v/>
      </c>
      <c r="H108" s="40" t="str">
        <f t="shared" si="13"/>
        <v/>
      </c>
      <c r="I108" s="40" t="str">
        <f>IF($G108="","",VLOOKUP($G108,设置!B:D,3,FALSE))</f>
        <v/>
      </c>
      <c r="J108" s="40" t="str">
        <f>IF($G108="","",VLOOKUP($G108,设置!B:D,2,FALSE))</f>
        <v/>
      </c>
    </row>
    <row r="109" spans="6:10">
      <c r="F109" t="str">
        <f t="shared" si="11"/>
        <v/>
      </c>
      <c r="G109" s="40" t="str">
        <f t="shared" si="12"/>
        <v/>
      </c>
      <c r="H109" s="40" t="str">
        <f t="shared" si="13"/>
        <v/>
      </c>
      <c r="I109" s="40" t="str">
        <f>IF($G109="","",VLOOKUP($G109,设置!B:D,3,FALSE))</f>
        <v/>
      </c>
      <c r="J109" s="40" t="str">
        <f>IF($G109="","",VLOOKUP($G109,设置!B:D,2,FALSE))</f>
        <v/>
      </c>
    </row>
    <row r="110" spans="6:10">
      <c r="F110" t="str">
        <f t="shared" si="11"/>
        <v/>
      </c>
      <c r="G110" s="40" t="str">
        <f t="shared" si="12"/>
        <v/>
      </c>
      <c r="H110" s="40" t="str">
        <f t="shared" si="13"/>
        <v/>
      </c>
      <c r="I110" s="40" t="str">
        <f>IF($G110="","",VLOOKUP($G110,设置!B:D,3,FALSE))</f>
        <v/>
      </c>
      <c r="J110" s="40" t="str">
        <f>IF($G110="","",VLOOKUP($G110,设置!B:D,2,FALSE))</f>
        <v/>
      </c>
    </row>
    <row r="111" spans="6:10">
      <c r="F111" t="str">
        <f t="shared" si="11"/>
        <v/>
      </c>
      <c r="G111" s="40" t="str">
        <f t="shared" si="12"/>
        <v/>
      </c>
      <c r="H111" s="40" t="str">
        <f t="shared" si="13"/>
        <v/>
      </c>
      <c r="I111" s="40" t="str">
        <f>IF($G111="","",VLOOKUP($G111,设置!B:D,3,FALSE))</f>
        <v/>
      </c>
      <c r="J111" s="40" t="str">
        <f>IF($G111="","",VLOOKUP($G111,设置!B:D,2,FALSE))</f>
        <v/>
      </c>
    </row>
    <row r="112" spans="6:10">
      <c r="F112" t="str">
        <f t="shared" si="11"/>
        <v/>
      </c>
      <c r="G112" s="40" t="str">
        <f t="shared" si="12"/>
        <v/>
      </c>
      <c r="H112" s="40" t="str">
        <f t="shared" si="13"/>
        <v/>
      </c>
      <c r="I112" s="40" t="str">
        <f>IF($G112="","",VLOOKUP($G112,设置!B:D,3,FALSE))</f>
        <v/>
      </c>
      <c r="J112" s="40" t="str">
        <f>IF($G112="","",VLOOKUP($G112,设置!B:D,2,FALSE))</f>
        <v/>
      </c>
    </row>
    <row r="113" spans="6:10">
      <c r="F113" t="str">
        <f t="shared" si="11"/>
        <v/>
      </c>
      <c r="G113" s="40" t="str">
        <f t="shared" si="12"/>
        <v/>
      </c>
      <c r="H113" s="40" t="str">
        <f t="shared" si="13"/>
        <v/>
      </c>
      <c r="I113" s="40" t="str">
        <f>IF($G113="","",VLOOKUP($G113,设置!B:D,3,FALSE))</f>
        <v/>
      </c>
      <c r="J113" s="40" t="str">
        <f>IF($G113="","",VLOOKUP($G113,设置!B:D,2,FALSE))</f>
        <v/>
      </c>
    </row>
    <row r="114" spans="6:10">
      <c r="F114" t="str">
        <f t="shared" si="11"/>
        <v/>
      </c>
      <c r="G114" s="40" t="str">
        <f t="shared" si="12"/>
        <v/>
      </c>
      <c r="H114" s="40" t="str">
        <f t="shared" si="13"/>
        <v/>
      </c>
      <c r="I114" s="40" t="str">
        <f>IF($G114="","",VLOOKUP($G114,设置!B:D,3,FALSE))</f>
        <v/>
      </c>
      <c r="J114" s="40" t="str">
        <f>IF($G114="","",VLOOKUP($G114,设置!B:D,2,FALSE))</f>
        <v/>
      </c>
    </row>
    <row r="115" spans="6:10">
      <c r="F115" t="str">
        <f t="shared" si="11"/>
        <v/>
      </c>
      <c r="G115" s="40" t="str">
        <f t="shared" si="12"/>
        <v/>
      </c>
      <c r="H115" s="40" t="str">
        <f t="shared" si="13"/>
        <v/>
      </c>
      <c r="I115" s="40" t="str">
        <f>IF($G115="","",VLOOKUP($G115,设置!B:D,3,FALSE))</f>
        <v/>
      </c>
      <c r="J115" s="40" t="str">
        <f>IF($G115="","",VLOOKUP($G115,设置!B:D,2,FALSE))</f>
        <v/>
      </c>
    </row>
    <row r="116" spans="6:10">
      <c r="F116" t="str">
        <f t="shared" si="11"/>
        <v/>
      </c>
      <c r="G116" s="40" t="str">
        <f t="shared" si="12"/>
        <v/>
      </c>
      <c r="H116" s="40" t="str">
        <f t="shared" si="13"/>
        <v/>
      </c>
      <c r="I116" s="40" t="str">
        <f>IF($G116="","",VLOOKUP($G116,设置!B:D,3,FALSE))</f>
        <v/>
      </c>
      <c r="J116" s="40" t="str">
        <f>IF($G116="","",VLOOKUP($G116,设置!B:D,2,FALSE))</f>
        <v/>
      </c>
    </row>
    <row r="117" spans="6:10">
      <c r="F117" t="str">
        <f t="shared" si="11"/>
        <v/>
      </c>
      <c r="G117" s="40" t="str">
        <f t="shared" si="12"/>
        <v/>
      </c>
      <c r="H117" s="40" t="str">
        <f t="shared" si="13"/>
        <v/>
      </c>
      <c r="I117" s="40" t="str">
        <f>IF($G117="","",VLOOKUP($G117,设置!B:D,3,FALSE))</f>
        <v/>
      </c>
      <c r="J117" s="40" t="str">
        <f>IF($G117="","",VLOOKUP($G117,设置!B:D,2,FALSE))</f>
        <v/>
      </c>
    </row>
    <row r="118" spans="6:10">
      <c r="F118" t="str">
        <f t="shared" si="11"/>
        <v/>
      </c>
      <c r="G118" s="40" t="str">
        <f t="shared" si="12"/>
        <v/>
      </c>
      <c r="H118" s="40" t="str">
        <f t="shared" si="13"/>
        <v/>
      </c>
      <c r="I118" s="40" t="str">
        <f>IF($G118="","",VLOOKUP($G118,设置!B:D,3,FALSE))</f>
        <v/>
      </c>
      <c r="J118" s="40" t="str">
        <f>IF($G118="","",VLOOKUP($G118,设置!B:D,2,FALSE))</f>
        <v/>
      </c>
    </row>
    <row r="119" spans="6:10">
      <c r="F119" t="str">
        <f t="shared" si="11"/>
        <v/>
      </c>
      <c r="G119" s="40" t="str">
        <f t="shared" si="12"/>
        <v/>
      </c>
      <c r="H119" s="40" t="str">
        <f t="shared" si="13"/>
        <v/>
      </c>
      <c r="I119" s="40" t="str">
        <f>IF($G119="","",VLOOKUP($G119,设置!B:D,3,FALSE))</f>
        <v/>
      </c>
      <c r="J119" s="40" t="str">
        <f>IF($G119="","",VLOOKUP($G119,设置!B:D,2,FALSE))</f>
        <v/>
      </c>
    </row>
    <row r="120" spans="6:10">
      <c r="F120" t="str">
        <f t="shared" si="11"/>
        <v/>
      </c>
      <c r="G120" s="40" t="str">
        <f t="shared" si="12"/>
        <v/>
      </c>
      <c r="H120" s="40" t="str">
        <f t="shared" si="13"/>
        <v/>
      </c>
      <c r="I120" s="40" t="str">
        <f>IF($G120="","",VLOOKUP($G120,设置!B:D,3,FALSE))</f>
        <v/>
      </c>
      <c r="J120" s="40" t="str">
        <f>IF($G120="","",VLOOKUP($G120,设置!B:D,2,FALSE))</f>
        <v/>
      </c>
    </row>
    <row r="121" spans="6:10">
      <c r="F121" t="str">
        <f t="shared" si="11"/>
        <v/>
      </c>
      <c r="G121" s="40" t="str">
        <f t="shared" si="12"/>
        <v/>
      </c>
      <c r="H121" s="40" t="str">
        <f t="shared" si="13"/>
        <v/>
      </c>
      <c r="I121" s="40" t="str">
        <f>IF($G121="","",VLOOKUP($G121,设置!B:D,3,FALSE))</f>
        <v/>
      </c>
      <c r="J121" s="40" t="str">
        <f>IF($G121="","",VLOOKUP($G121,设置!B:D,2,FALSE))</f>
        <v/>
      </c>
    </row>
    <row r="122" spans="6:10">
      <c r="F122" t="str">
        <f t="shared" si="11"/>
        <v/>
      </c>
      <c r="G122" s="40" t="str">
        <f t="shared" si="12"/>
        <v/>
      </c>
      <c r="H122" s="40" t="str">
        <f t="shared" si="13"/>
        <v/>
      </c>
      <c r="I122" s="40" t="str">
        <f>IF($G122="","",VLOOKUP($G122,设置!B:D,3,FALSE))</f>
        <v/>
      </c>
      <c r="J122" s="40" t="str">
        <f>IF($G122="","",VLOOKUP($G122,设置!B:D,2,FALSE))</f>
        <v/>
      </c>
    </row>
    <row r="123" spans="6:10">
      <c r="F123" t="str">
        <f t="shared" si="11"/>
        <v/>
      </c>
      <c r="G123" s="40" t="str">
        <f t="shared" si="12"/>
        <v/>
      </c>
      <c r="H123" s="40" t="str">
        <f t="shared" si="13"/>
        <v/>
      </c>
      <c r="I123" s="40" t="str">
        <f>IF($G123="","",VLOOKUP($G123,设置!B:D,3,FALSE))</f>
        <v/>
      </c>
      <c r="J123" s="40" t="str">
        <f>IF($G123="","",VLOOKUP($G123,设置!B:D,2,FALSE))</f>
        <v/>
      </c>
    </row>
    <row r="124" spans="6:10">
      <c r="F124" t="str">
        <f t="shared" si="11"/>
        <v/>
      </c>
      <c r="G124" s="40" t="str">
        <f t="shared" si="12"/>
        <v/>
      </c>
      <c r="H124" s="40" t="str">
        <f t="shared" si="13"/>
        <v/>
      </c>
      <c r="I124" s="40" t="str">
        <f>IF($G124="","",VLOOKUP($G124,设置!B:D,3,FALSE))</f>
        <v/>
      </c>
      <c r="J124" s="40" t="str">
        <f>IF($G124="","",VLOOKUP($G124,设置!B:D,2,FALSE))</f>
        <v/>
      </c>
    </row>
    <row r="125" spans="6:10">
      <c r="F125" t="str">
        <f t="shared" si="11"/>
        <v/>
      </c>
      <c r="G125" s="40" t="str">
        <f t="shared" si="12"/>
        <v/>
      </c>
      <c r="H125" s="40" t="str">
        <f t="shared" si="13"/>
        <v/>
      </c>
      <c r="I125" s="40" t="str">
        <f>IF($G125="","",VLOOKUP($G125,设置!B:D,3,FALSE))</f>
        <v/>
      </c>
      <c r="J125" s="40" t="str">
        <f>IF($G125="","",VLOOKUP($G125,设置!B:D,2,FALSE))</f>
        <v/>
      </c>
    </row>
    <row r="126" spans="6:10">
      <c r="F126" t="str">
        <f t="shared" si="11"/>
        <v/>
      </c>
      <c r="G126" s="40" t="str">
        <f t="shared" si="12"/>
        <v/>
      </c>
      <c r="H126" s="40" t="str">
        <f t="shared" si="13"/>
        <v/>
      </c>
      <c r="I126" s="40" t="str">
        <f>IF($G126="","",VLOOKUP($G126,设置!B:D,3,FALSE))</f>
        <v/>
      </c>
      <c r="J126" s="40" t="str">
        <f>IF($G126="","",VLOOKUP($G126,设置!B:D,2,FALSE))</f>
        <v/>
      </c>
    </row>
    <row r="127" spans="6:10">
      <c r="F127" t="str">
        <f t="shared" si="11"/>
        <v/>
      </c>
      <c r="G127" s="40" t="str">
        <f t="shared" si="12"/>
        <v/>
      </c>
      <c r="H127" s="40" t="str">
        <f t="shared" si="13"/>
        <v/>
      </c>
      <c r="I127" s="40" t="str">
        <f>IF($G127="","",VLOOKUP($G127,设置!B:D,3,FALSE))</f>
        <v/>
      </c>
      <c r="J127" s="40" t="str">
        <f>IF($G127="","",VLOOKUP($G127,设置!B:D,2,FALSE))</f>
        <v/>
      </c>
    </row>
    <row r="128" spans="6:10">
      <c r="F128" t="str">
        <f t="shared" si="11"/>
        <v/>
      </c>
      <c r="G128" s="40" t="str">
        <f t="shared" si="12"/>
        <v/>
      </c>
      <c r="H128" s="40" t="str">
        <f t="shared" si="13"/>
        <v/>
      </c>
      <c r="I128" s="40" t="str">
        <f>IF($G128="","",VLOOKUP($G128,设置!B:D,3,FALSE))</f>
        <v/>
      </c>
      <c r="J128" s="40" t="str">
        <f>IF($G128="","",VLOOKUP($G128,设置!B:D,2,FALSE))</f>
        <v/>
      </c>
    </row>
    <row r="129" spans="6:10">
      <c r="F129" t="str">
        <f t="shared" si="11"/>
        <v/>
      </c>
      <c r="G129" s="40" t="str">
        <f t="shared" si="12"/>
        <v/>
      </c>
      <c r="H129" s="40" t="str">
        <f t="shared" si="13"/>
        <v/>
      </c>
      <c r="I129" s="40" t="str">
        <f>IF($G129="","",VLOOKUP($G129,设置!B:D,3,FALSE))</f>
        <v/>
      </c>
      <c r="J129" s="40" t="str">
        <f>IF($G129="","",VLOOKUP($G129,设置!B:D,2,FALSE))</f>
        <v/>
      </c>
    </row>
    <row r="130" spans="6:10">
      <c r="F130" t="str">
        <f t="shared" si="11"/>
        <v/>
      </c>
      <c r="G130" s="40" t="str">
        <f t="shared" si="12"/>
        <v/>
      </c>
      <c r="H130" s="40" t="str">
        <f t="shared" si="13"/>
        <v/>
      </c>
      <c r="I130" s="40" t="str">
        <f>IF($G130="","",VLOOKUP($G130,设置!B:D,3,FALSE))</f>
        <v/>
      </c>
      <c r="J130" s="40" t="str">
        <f>IF($G130="","",VLOOKUP($G130,设置!B:D,2,FALSE))</f>
        <v/>
      </c>
    </row>
    <row r="131" spans="6:10">
      <c r="F131" t="str">
        <f t="shared" ref="F131:F170" si="14">IF(A131="","",1)</f>
        <v/>
      </c>
      <c r="G131" s="40" t="str">
        <f t="shared" si="12"/>
        <v/>
      </c>
      <c r="H131" s="40" t="str">
        <f t="shared" si="13"/>
        <v/>
      </c>
      <c r="I131" s="40" t="str">
        <f>IF($G131="","",VLOOKUP($G131,设置!B:D,3,FALSE))</f>
        <v/>
      </c>
      <c r="J131" s="40" t="str">
        <f>IF($G131="","",VLOOKUP($G131,设置!B:D,2,FALSE))</f>
        <v/>
      </c>
    </row>
    <row r="132" spans="6:10">
      <c r="F132" t="str">
        <f t="shared" si="14"/>
        <v/>
      </c>
      <c r="G132" s="40" t="str">
        <f t="shared" si="12"/>
        <v/>
      </c>
      <c r="H132" s="40" t="str">
        <f t="shared" si="13"/>
        <v/>
      </c>
      <c r="I132" s="40" t="str">
        <f>IF($G132="","",VLOOKUP($G132,设置!B:D,3,FALSE))</f>
        <v/>
      </c>
      <c r="J132" s="40" t="str">
        <f>IF($G132="","",VLOOKUP($G132,设置!B:D,2,FALSE))</f>
        <v/>
      </c>
    </row>
    <row r="133" spans="6:10">
      <c r="F133" t="str">
        <f t="shared" si="14"/>
        <v/>
      </c>
      <c r="G133" s="40" t="str">
        <f t="shared" si="12"/>
        <v/>
      </c>
      <c r="H133" s="40" t="str">
        <f t="shared" si="13"/>
        <v/>
      </c>
      <c r="I133" s="40" t="str">
        <f>IF($G133="","",VLOOKUP($G133,设置!B:D,3,FALSE))</f>
        <v/>
      </c>
      <c r="J133" s="40" t="str">
        <f>IF($G133="","",VLOOKUP($G133,设置!B:D,2,FALSE))</f>
        <v/>
      </c>
    </row>
    <row r="134" spans="6:10">
      <c r="F134" t="str">
        <f t="shared" si="14"/>
        <v/>
      </c>
      <c r="G134" s="40" t="str">
        <f t="shared" si="12"/>
        <v/>
      </c>
      <c r="H134" s="40" t="str">
        <f t="shared" si="13"/>
        <v/>
      </c>
      <c r="I134" s="40" t="str">
        <f>IF($G134="","",VLOOKUP($G134,设置!B:D,3,FALSE))</f>
        <v/>
      </c>
      <c r="J134" s="40" t="str">
        <f>IF($G134="","",VLOOKUP($G134,设置!B:D,2,FALSE))</f>
        <v/>
      </c>
    </row>
    <row r="135" spans="6:10">
      <c r="F135" t="str">
        <f t="shared" si="14"/>
        <v/>
      </c>
      <c r="G135" s="40" t="str">
        <f t="shared" si="12"/>
        <v/>
      </c>
      <c r="H135" s="40" t="str">
        <f t="shared" si="13"/>
        <v/>
      </c>
      <c r="I135" s="40" t="str">
        <f>IF($G135="","",VLOOKUP($G135,设置!B:D,3,FALSE))</f>
        <v/>
      </c>
      <c r="J135" s="40" t="str">
        <f>IF($G135="","",VLOOKUP($G135,设置!B:D,2,FALSE))</f>
        <v/>
      </c>
    </row>
    <row r="136" spans="6:10">
      <c r="F136" t="str">
        <f t="shared" si="14"/>
        <v/>
      </c>
      <c r="G136" s="40" t="str">
        <f t="shared" si="12"/>
        <v/>
      </c>
      <c r="H136" s="40" t="str">
        <f t="shared" si="13"/>
        <v/>
      </c>
      <c r="I136" s="40" t="str">
        <f>IF($G136="","",VLOOKUP($G136,设置!B:D,3,FALSE))</f>
        <v/>
      </c>
      <c r="J136" s="40" t="str">
        <f>IF($G136="","",VLOOKUP($G136,设置!B:D,2,FALSE))</f>
        <v/>
      </c>
    </row>
    <row r="137" spans="6:10">
      <c r="F137" t="str">
        <f t="shared" si="14"/>
        <v/>
      </c>
      <c r="G137" s="40" t="str">
        <f t="shared" ref="G137:G170" si="15">IF(AND(B137&lt;&gt;"",C137&lt;&gt;""),B137&amp;C137,"")</f>
        <v/>
      </c>
      <c r="H137" s="40" t="str">
        <f t="shared" ref="H137:H170" si="16">IF(E137="","",ROUND(E137*2.2046,2))</f>
        <v/>
      </c>
      <c r="I137" s="40" t="str">
        <f>IF($G137="","",VLOOKUP($G137,设置!B:D,3,FALSE))</f>
        <v/>
      </c>
      <c r="J137" s="40" t="str">
        <f>IF($G137="","",VLOOKUP($G137,设置!B:D,2,FALSE))</f>
        <v/>
      </c>
    </row>
    <row r="138" spans="6:10">
      <c r="F138" t="str">
        <f t="shared" si="14"/>
        <v/>
      </c>
      <c r="G138" s="40" t="str">
        <f t="shared" si="15"/>
        <v/>
      </c>
      <c r="H138" s="40" t="str">
        <f t="shared" si="16"/>
        <v/>
      </c>
      <c r="I138" s="40" t="str">
        <f>IF($G138="","",VLOOKUP($G138,设置!B:D,3,FALSE))</f>
        <v/>
      </c>
      <c r="J138" s="40" t="str">
        <f>IF($G138="","",VLOOKUP($G138,设置!B:D,2,FALSE))</f>
        <v/>
      </c>
    </row>
    <row r="139" spans="6:10">
      <c r="F139" t="str">
        <f t="shared" si="14"/>
        <v/>
      </c>
      <c r="G139" s="40" t="str">
        <f t="shared" si="15"/>
        <v/>
      </c>
      <c r="H139" s="40" t="str">
        <f t="shared" si="16"/>
        <v/>
      </c>
      <c r="I139" s="40" t="str">
        <f>IF($G139="","",VLOOKUP($G139,设置!B:D,3,FALSE))</f>
        <v/>
      </c>
      <c r="J139" s="40" t="str">
        <f>IF($G139="","",VLOOKUP($G139,设置!B:D,2,FALSE))</f>
        <v/>
      </c>
    </row>
    <row r="140" spans="6:10">
      <c r="F140" t="str">
        <f t="shared" si="14"/>
        <v/>
      </c>
      <c r="G140" s="40" t="str">
        <f t="shared" si="15"/>
        <v/>
      </c>
      <c r="H140" s="40" t="str">
        <f t="shared" si="16"/>
        <v/>
      </c>
      <c r="I140" s="40" t="str">
        <f>IF($G140="","",VLOOKUP($G140,设置!B:D,3,FALSE))</f>
        <v/>
      </c>
      <c r="J140" s="40" t="str">
        <f>IF($G140="","",VLOOKUP($G140,设置!B:D,2,FALSE))</f>
        <v/>
      </c>
    </row>
    <row r="141" spans="6:10">
      <c r="F141" t="str">
        <f t="shared" si="14"/>
        <v/>
      </c>
      <c r="G141" s="40" t="str">
        <f t="shared" si="15"/>
        <v/>
      </c>
      <c r="H141" s="40" t="str">
        <f t="shared" si="16"/>
        <v/>
      </c>
      <c r="I141" s="40" t="str">
        <f>IF($G141="","",VLOOKUP($G141,设置!B:D,3,FALSE))</f>
        <v/>
      </c>
      <c r="J141" s="40" t="str">
        <f>IF($G141="","",VLOOKUP($G141,设置!B:D,2,FALSE))</f>
        <v/>
      </c>
    </row>
    <row r="142" spans="6:10">
      <c r="F142" t="str">
        <f t="shared" si="14"/>
        <v/>
      </c>
      <c r="G142" s="40" t="str">
        <f t="shared" si="15"/>
        <v/>
      </c>
      <c r="H142" s="40" t="str">
        <f t="shared" si="16"/>
        <v/>
      </c>
      <c r="I142" s="40" t="str">
        <f>IF($G142="","",VLOOKUP($G142,设置!B:D,3,FALSE))</f>
        <v/>
      </c>
      <c r="J142" s="40" t="str">
        <f>IF($G142="","",VLOOKUP($G142,设置!B:D,2,FALSE))</f>
        <v/>
      </c>
    </row>
    <row r="143" spans="6:10">
      <c r="F143" t="str">
        <f t="shared" si="14"/>
        <v/>
      </c>
      <c r="G143" s="40" t="str">
        <f t="shared" si="15"/>
        <v/>
      </c>
      <c r="H143" s="40" t="str">
        <f t="shared" si="16"/>
        <v/>
      </c>
      <c r="I143" s="40" t="str">
        <f>IF($G143="","",VLOOKUP($G143,设置!B:D,3,FALSE))</f>
        <v/>
      </c>
      <c r="J143" s="40" t="str">
        <f>IF($G143="","",VLOOKUP($G143,设置!B:D,2,FALSE))</f>
        <v/>
      </c>
    </row>
    <row r="144" spans="6:10">
      <c r="F144" t="str">
        <f t="shared" si="14"/>
        <v/>
      </c>
      <c r="G144" s="40" t="str">
        <f t="shared" si="15"/>
        <v/>
      </c>
      <c r="H144" s="40" t="str">
        <f t="shared" si="16"/>
        <v/>
      </c>
      <c r="I144" s="40" t="str">
        <f>IF($G144="","",VLOOKUP($G144,设置!B:D,3,FALSE))</f>
        <v/>
      </c>
      <c r="J144" s="40" t="str">
        <f>IF($G144="","",VLOOKUP($G144,设置!B:D,2,FALSE))</f>
        <v/>
      </c>
    </row>
    <row r="145" spans="6:10">
      <c r="F145" t="str">
        <f t="shared" si="14"/>
        <v/>
      </c>
      <c r="G145" s="40" t="str">
        <f t="shared" si="15"/>
        <v/>
      </c>
      <c r="H145" s="40" t="str">
        <f t="shared" si="16"/>
        <v/>
      </c>
      <c r="I145" s="40" t="str">
        <f>IF($G145="","",VLOOKUP($G145,设置!B:D,3,FALSE))</f>
        <v/>
      </c>
      <c r="J145" s="40" t="str">
        <f>IF($G145="","",VLOOKUP($G145,设置!B:D,2,FALSE))</f>
        <v/>
      </c>
    </row>
    <row r="146" spans="6:10">
      <c r="F146" t="str">
        <f t="shared" si="14"/>
        <v/>
      </c>
      <c r="G146" s="40" t="str">
        <f t="shared" si="15"/>
        <v/>
      </c>
      <c r="H146" s="40" t="str">
        <f t="shared" si="16"/>
        <v/>
      </c>
      <c r="I146" s="40" t="str">
        <f>IF($G146="","",VLOOKUP($G146,设置!B:D,3,FALSE))</f>
        <v/>
      </c>
      <c r="J146" s="40" t="str">
        <f>IF($G146="","",VLOOKUP($G146,设置!B:D,2,FALSE))</f>
        <v/>
      </c>
    </row>
    <row r="147" spans="6:10">
      <c r="F147" t="str">
        <f t="shared" si="14"/>
        <v/>
      </c>
      <c r="G147" s="40" t="str">
        <f t="shared" si="15"/>
        <v/>
      </c>
      <c r="H147" s="40" t="str">
        <f t="shared" si="16"/>
        <v/>
      </c>
      <c r="I147" s="40" t="str">
        <f>IF($G147="","",VLOOKUP($G147,设置!B:D,3,FALSE))</f>
        <v/>
      </c>
      <c r="J147" s="40" t="str">
        <f>IF($G147="","",VLOOKUP($G147,设置!B:D,2,FALSE))</f>
        <v/>
      </c>
    </row>
    <row r="148" spans="6:10">
      <c r="F148" t="str">
        <f t="shared" si="14"/>
        <v/>
      </c>
      <c r="G148" s="40" t="str">
        <f t="shared" si="15"/>
        <v/>
      </c>
      <c r="H148" s="40" t="str">
        <f t="shared" si="16"/>
        <v/>
      </c>
      <c r="I148" s="40" t="str">
        <f>IF($G148="","",VLOOKUP($G148,设置!B:D,3,FALSE))</f>
        <v/>
      </c>
      <c r="J148" s="40" t="str">
        <f>IF($G148="","",VLOOKUP($G148,设置!B:D,2,FALSE))</f>
        <v/>
      </c>
    </row>
    <row r="149" spans="6:10">
      <c r="F149" t="str">
        <f t="shared" si="14"/>
        <v/>
      </c>
      <c r="G149" s="40" t="str">
        <f t="shared" si="15"/>
        <v/>
      </c>
      <c r="H149" s="40" t="str">
        <f t="shared" si="16"/>
        <v/>
      </c>
      <c r="I149" s="40" t="str">
        <f>IF($G149="","",VLOOKUP($G149,设置!B:D,3,FALSE))</f>
        <v/>
      </c>
      <c r="J149" s="40" t="str">
        <f>IF($G149="","",VLOOKUP($G149,设置!B:D,2,FALSE))</f>
        <v/>
      </c>
    </row>
    <row r="150" spans="6:10">
      <c r="F150" t="str">
        <f t="shared" si="14"/>
        <v/>
      </c>
      <c r="G150" s="40" t="str">
        <f t="shared" si="15"/>
        <v/>
      </c>
      <c r="H150" s="40" t="str">
        <f t="shared" si="16"/>
        <v/>
      </c>
      <c r="I150" s="40" t="str">
        <f>IF($G150="","",VLOOKUP($G150,设置!B:D,3,FALSE))</f>
        <v/>
      </c>
      <c r="J150" s="40" t="str">
        <f>IF($G150="","",VLOOKUP($G150,设置!B:D,2,FALSE))</f>
        <v/>
      </c>
    </row>
    <row r="151" spans="6:10">
      <c r="F151" t="str">
        <f t="shared" si="14"/>
        <v/>
      </c>
      <c r="G151" s="40" t="str">
        <f t="shared" si="15"/>
        <v/>
      </c>
      <c r="H151" s="40" t="str">
        <f t="shared" si="16"/>
        <v/>
      </c>
      <c r="I151" s="40" t="str">
        <f>IF($G151="","",VLOOKUP($G151,设置!B:D,3,FALSE))</f>
        <v/>
      </c>
      <c r="J151" s="40" t="str">
        <f>IF($G151="","",VLOOKUP($G151,设置!B:D,2,FALSE))</f>
        <v/>
      </c>
    </row>
    <row r="152" spans="6:10">
      <c r="F152" t="str">
        <f t="shared" si="14"/>
        <v/>
      </c>
      <c r="G152" s="40" t="str">
        <f t="shared" si="15"/>
        <v/>
      </c>
      <c r="H152" s="40" t="str">
        <f t="shared" si="16"/>
        <v/>
      </c>
      <c r="I152" s="40" t="str">
        <f>IF($G152="","",VLOOKUP($G152,设置!B:D,3,FALSE))</f>
        <v/>
      </c>
      <c r="J152" s="40" t="str">
        <f>IF($G152="","",VLOOKUP($G152,设置!B:D,2,FALSE))</f>
        <v/>
      </c>
    </row>
    <row r="153" spans="6:10">
      <c r="F153" t="str">
        <f t="shared" si="14"/>
        <v/>
      </c>
      <c r="G153" s="40" t="str">
        <f t="shared" si="15"/>
        <v/>
      </c>
      <c r="H153" s="40" t="str">
        <f t="shared" si="16"/>
        <v/>
      </c>
      <c r="I153" s="40" t="str">
        <f>IF($G153="","",VLOOKUP($G153,设置!B:D,3,FALSE))</f>
        <v/>
      </c>
      <c r="J153" s="40" t="str">
        <f>IF($G153="","",VLOOKUP($G153,设置!B:D,2,FALSE))</f>
        <v/>
      </c>
    </row>
    <row r="154" spans="6:10">
      <c r="F154" t="str">
        <f t="shared" si="14"/>
        <v/>
      </c>
      <c r="G154" s="40" t="str">
        <f t="shared" si="15"/>
        <v/>
      </c>
      <c r="H154" s="40" t="str">
        <f t="shared" si="16"/>
        <v/>
      </c>
      <c r="I154" s="40" t="str">
        <f>IF($G154="","",VLOOKUP($G154,设置!B:D,3,FALSE))</f>
        <v/>
      </c>
      <c r="J154" s="40" t="str">
        <f>IF($G154="","",VLOOKUP($G154,设置!B:D,2,FALSE))</f>
        <v/>
      </c>
    </row>
    <row r="155" spans="6:10">
      <c r="F155" t="str">
        <f t="shared" si="14"/>
        <v/>
      </c>
      <c r="G155" s="40" t="str">
        <f t="shared" si="15"/>
        <v/>
      </c>
      <c r="H155" s="40" t="str">
        <f t="shared" si="16"/>
        <v/>
      </c>
      <c r="I155" s="40" t="str">
        <f>IF($G155="","",VLOOKUP($G155,设置!B:D,3,FALSE))</f>
        <v/>
      </c>
      <c r="J155" s="40" t="str">
        <f>IF($G155="","",VLOOKUP($G155,设置!B:D,2,FALSE))</f>
        <v/>
      </c>
    </row>
    <row r="156" spans="6:10">
      <c r="F156" t="str">
        <f t="shared" si="14"/>
        <v/>
      </c>
      <c r="G156" s="40" t="str">
        <f t="shared" si="15"/>
        <v/>
      </c>
      <c r="H156" s="40" t="str">
        <f t="shared" si="16"/>
        <v/>
      </c>
      <c r="I156" s="40" t="str">
        <f>IF($G156="","",VLOOKUP($G156,设置!B:D,3,FALSE))</f>
        <v/>
      </c>
      <c r="J156" s="40" t="str">
        <f>IF($G156="","",VLOOKUP($G156,设置!B:D,2,FALSE))</f>
        <v/>
      </c>
    </row>
    <row r="157" spans="6:10">
      <c r="F157" t="str">
        <f t="shared" si="14"/>
        <v/>
      </c>
      <c r="G157" s="40" t="str">
        <f t="shared" si="15"/>
        <v/>
      </c>
      <c r="H157" s="40" t="str">
        <f t="shared" si="16"/>
        <v/>
      </c>
      <c r="I157" s="40" t="str">
        <f>IF($G157="","",VLOOKUP($G157,设置!B:D,3,FALSE))</f>
        <v/>
      </c>
      <c r="J157" s="40" t="str">
        <f>IF($G157="","",VLOOKUP($G157,设置!B:D,2,FALSE))</f>
        <v/>
      </c>
    </row>
    <row r="158" spans="6:10">
      <c r="F158" t="str">
        <f t="shared" si="14"/>
        <v/>
      </c>
      <c r="G158" s="40" t="str">
        <f t="shared" si="15"/>
        <v/>
      </c>
      <c r="H158" s="40" t="str">
        <f t="shared" si="16"/>
        <v/>
      </c>
      <c r="I158" s="40" t="str">
        <f>IF($G158="","",VLOOKUP($G158,设置!B:D,3,FALSE))</f>
        <v/>
      </c>
      <c r="J158" s="40" t="str">
        <f>IF($G158="","",VLOOKUP($G158,设置!B:D,2,FALSE))</f>
        <v/>
      </c>
    </row>
    <row r="159" spans="6:10">
      <c r="F159" t="str">
        <f t="shared" si="14"/>
        <v/>
      </c>
      <c r="G159" s="40" t="str">
        <f t="shared" si="15"/>
        <v/>
      </c>
      <c r="H159" s="40" t="str">
        <f t="shared" si="16"/>
        <v/>
      </c>
      <c r="I159" s="40" t="str">
        <f>IF($G159="","",VLOOKUP($G159,设置!B:D,3,FALSE))</f>
        <v/>
      </c>
      <c r="J159" s="40" t="str">
        <f>IF($G159="","",VLOOKUP($G159,设置!B:D,2,FALSE))</f>
        <v/>
      </c>
    </row>
    <row r="160" spans="6:10">
      <c r="F160" t="str">
        <f t="shared" si="14"/>
        <v/>
      </c>
      <c r="G160" s="40" t="str">
        <f t="shared" si="15"/>
        <v/>
      </c>
      <c r="H160" s="40" t="str">
        <f t="shared" si="16"/>
        <v/>
      </c>
      <c r="I160" s="40" t="str">
        <f>IF($G160="","",VLOOKUP($G160,设置!B:D,3,FALSE))</f>
        <v/>
      </c>
      <c r="J160" s="40" t="str">
        <f>IF($G160="","",VLOOKUP($G160,设置!B:D,2,FALSE))</f>
        <v/>
      </c>
    </row>
    <row r="161" spans="6:10">
      <c r="F161" t="str">
        <f t="shared" si="14"/>
        <v/>
      </c>
      <c r="G161" s="40" t="str">
        <f t="shared" si="15"/>
        <v/>
      </c>
      <c r="H161" s="40" t="str">
        <f t="shared" si="16"/>
        <v/>
      </c>
      <c r="I161" s="40" t="str">
        <f>IF($G161="","",VLOOKUP($G161,设置!B:D,3,FALSE))</f>
        <v/>
      </c>
      <c r="J161" s="40" t="str">
        <f>IF($G161="","",VLOOKUP($G161,设置!B:D,2,FALSE))</f>
        <v/>
      </c>
    </row>
    <row r="162" spans="6:10">
      <c r="F162" t="str">
        <f t="shared" si="14"/>
        <v/>
      </c>
      <c r="G162" s="40" t="str">
        <f t="shared" si="15"/>
        <v/>
      </c>
      <c r="H162" s="40" t="str">
        <f t="shared" si="16"/>
        <v/>
      </c>
      <c r="I162" s="40" t="str">
        <f>IF($G162="","",VLOOKUP($G162,设置!B:D,3,FALSE))</f>
        <v/>
      </c>
      <c r="J162" s="40" t="str">
        <f>IF($G162="","",VLOOKUP($G162,设置!B:D,2,FALSE))</f>
        <v/>
      </c>
    </row>
    <row r="163" spans="6:10">
      <c r="F163" t="str">
        <f t="shared" si="14"/>
        <v/>
      </c>
      <c r="G163" s="40" t="str">
        <f t="shared" si="15"/>
        <v/>
      </c>
      <c r="H163" s="40" t="str">
        <f t="shared" si="16"/>
        <v/>
      </c>
      <c r="I163" s="40" t="str">
        <f>IF($G163="","",VLOOKUP($G163,设置!B:D,3,FALSE))</f>
        <v/>
      </c>
      <c r="J163" s="40" t="str">
        <f>IF($G163="","",VLOOKUP($G163,设置!B:D,2,FALSE))</f>
        <v/>
      </c>
    </row>
    <row r="164" spans="6:10">
      <c r="F164" t="str">
        <f t="shared" si="14"/>
        <v/>
      </c>
      <c r="G164" s="40" t="str">
        <f t="shared" si="15"/>
        <v/>
      </c>
      <c r="H164" s="40" t="str">
        <f t="shared" si="16"/>
        <v/>
      </c>
      <c r="I164" s="40" t="str">
        <f>IF($G164="","",VLOOKUP($G164,设置!B:D,3,FALSE))</f>
        <v/>
      </c>
      <c r="J164" s="40" t="str">
        <f>IF($G164="","",VLOOKUP($G164,设置!B:D,2,FALSE))</f>
        <v/>
      </c>
    </row>
    <row r="165" spans="6:10">
      <c r="F165" t="str">
        <f t="shared" si="14"/>
        <v/>
      </c>
      <c r="G165" s="40" t="str">
        <f t="shared" si="15"/>
        <v/>
      </c>
      <c r="H165" s="40" t="str">
        <f t="shared" si="16"/>
        <v/>
      </c>
      <c r="I165" s="40" t="str">
        <f>IF($G165="","",VLOOKUP($G165,设置!B:D,3,FALSE))</f>
        <v/>
      </c>
      <c r="J165" s="40" t="str">
        <f>IF($G165="","",VLOOKUP($G165,设置!B:D,2,FALSE))</f>
        <v/>
      </c>
    </row>
    <row r="166" spans="6:10">
      <c r="F166" t="str">
        <f t="shared" si="14"/>
        <v/>
      </c>
      <c r="G166" s="40" t="str">
        <f t="shared" si="15"/>
        <v/>
      </c>
      <c r="H166" s="40" t="str">
        <f t="shared" si="16"/>
        <v/>
      </c>
      <c r="I166" s="40" t="str">
        <f>IF($G166="","",VLOOKUP($G166,设置!B:D,3,FALSE))</f>
        <v/>
      </c>
      <c r="J166" s="40" t="str">
        <f>IF($G166="","",VLOOKUP($G166,设置!B:D,2,FALSE))</f>
        <v/>
      </c>
    </row>
    <row r="167" spans="6:10">
      <c r="F167" t="str">
        <f t="shared" si="14"/>
        <v/>
      </c>
      <c r="G167" s="40" t="str">
        <f t="shared" si="15"/>
        <v/>
      </c>
      <c r="H167" s="40" t="str">
        <f t="shared" si="16"/>
        <v/>
      </c>
      <c r="I167" s="40" t="str">
        <f>IF($G167="","",VLOOKUP($G167,设置!B:D,3,FALSE))</f>
        <v/>
      </c>
      <c r="J167" s="40" t="str">
        <f>IF($G167="","",VLOOKUP($G167,设置!B:D,2,FALSE))</f>
        <v/>
      </c>
    </row>
    <row r="168" spans="6:10">
      <c r="F168" t="str">
        <f t="shared" si="14"/>
        <v/>
      </c>
      <c r="G168" s="40" t="str">
        <f t="shared" si="15"/>
        <v/>
      </c>
      <c r="H168" s="40" t="str">
        <f t="shared" si="16"/>
        <v/>
      </c>
      <c r="I168" s="40" t="str">
        <f>IF($G168="","",VLOOKUP($G168,设置!B:D,3,FALSE))</f>
        <v/>
      </c>
      <c r="J168" s="40" t="str">
        <f>IF($G168="","",VLOOKUP($G168,设置!B:D,2,FALSE))</f>
        <v/>
      </c>
    </row>
    <row r="169" spans="6:10">
      <c r="F169" t="str">
        <f t="shared" si="14"/>
        <v/>
      </c>
      <c r="G169" s="40" t="str">
        <f t="shared" si="15"/>
        <v/>
      </c>
      <c r="H169" s="40" t="str">
        <f t="shared" si="16"/>
        <v/>
      </c>
      <c r="I169" s="40" t="str">
        <f>IF($G169="","",VLOOKUP($G169,设置!B:D,3,FALSE))</f>
        <v/>
      </c>
      <c r="J169" s="40" t="str">
        <f>IF($G169="","",VLOOKUP($G169,设置!B:D,2,FALSE))</f>
        <v/>
      </c>
    </row>
    <row r="170" spans="6:10">
      <c r="F170" t="str">
        <f t="shared" si="14"/>
        <v/>
      </c>
      <c r="G170" s="40" t="str">
        <f t="shared" si="15"/>
        <v/>
      </c>
      <c r="H170" s="40" t="str">
        <f t="shared" si="16"/>
        <v/>
      </c>
      <c r="I170" s="40" t="str">
        <f>IF($G170="","",VLOOKUP($G170,设置!B:D,3,FALSE))</f>
        <v/>
      </c>
      <c r="J170" s="40" t="str">
        <f>IF($G170="","",VLOOKUP($G170,设置!B:D,2,FALSE))</f>
        <v/>
      </c>
    </row>
  </sheetData>
  <conditionalFormatting sqref="L1:P1">
    <cfRule type="expression" dxfId="1" priority="1">
      <formula>IF(MOD($A1,2)=1,1,0)</formula>
    </cfRule>
  </conditionalFormatting>
  <conditionalFormatting sqref="H1 D1:E1 A1 J1">
    <cfRule type="expression" dxfId="1" priority="2">
      <formula>IF(MOD($A1,2)=1,1,0)</formula>
    </cfRule>
  </conditionalFormatting>
  <dataValidations count="11">
    <dataValidation type="list" allowBlank="1" showInputMessage="1" showErrorMessage="1" sqref="B2:B8">
      <formula1>设置!$A:$A</formula1>
    </dataValidation>
    <dataValidation type="whole" operator="between" allowBlank="1" showInputMessage="1" showErrorMessage="1" sqref="A1 D1 L1 N1">
      <formula1>1</formula1>
      <formula2>99</formula2>
    </dataValidation>
    <dataValidation type="list" allowBlank="1" showInputMessage="1" showErrorMessage="1" sqref="G1">
      <formula1>设置!$B2:$B1000</formula1>
    </dataValidation>
    <dataValidation type="list" allowBlank="1" showInputMessage="1" showErrorMessage="1" sqref="G3">
      <formula1>设置!$B4:$B441</formula1>
    </dataValidation>
    <dataValidation type="list" allowBlank="1" showInputMessage="1" showErrorMessage="1" sqref="G2">
      <formula1>设置!$B3:$B441</formula1>
    </dataValidation>
    <dataValidation type="list" allowBlank="1" showInputMessage="1" showErrorMessage="1" sqref="J1 M1">
      <formula1>[1]FBA商品SKU!#REF!</formula1>
    </dataValidation>
    <dataValidation type="list" allowBlank="1" showInputMessage="1" showErrorMessage="1" sqref="G4">
      <formula1>设置!$B5:$B441</formula1>
    </dataValidation>
    <dataValidation type="list" allowBlank="1" showInputMessage="1" showErrorMessage="1" sqref="G5">
      <formula1>设置!$B6:$B441</formula1>
    </dataValidation>
    <dataValidation type="list" allowBlank="1" showInputMessage="1" showErrorMessage="1" sqref="G6">
      <formula1>设置!$B7:$B441</formula1>
    </dataValidation>
    <dataValidation type="list" allowBlank="1" showInputMessage="1" showErrorMessage="1" sqref="G7">
      <formula1>设置!$B8:$B441</formula1>
    </dataValidation>
    <dataValidation type="list" allowBlank="1" showInputMessage="1" showErrorMessage="1" sqref="G8:G170">
      <formula1>设置!$B9:$B441</formula1>
    </dataValidation>
  </dataValidations>
  <pageMargins left="0.75" right="0.75" top="1" bottom="1" header="0.5" footer="0.5"/>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9"/>
  <dimension ref="A1:F23"/>
  <sheetViews>
    <sheetView workbookViewId="0">
      <selection activeCell="F1" sqref="F1:F11"/>
    </sheetView>
  </sheetViews>
  <sheetFormatPr defaultColWidth="8.89166666666667" defaultRowHeight="13.5" outlineLevelCol="5"/>
  <cols>
    <col min="2" max="2" width="26.875" customWidth="1"/>
  </cols>
  <sheetData>
    <row r="1" spans="1:6">
      <c r="A1" s="37" t="s">
        <v>0</v>
      </c>
      <c r="B1" s="37" t="s">
        <v>1</v>
      </c>
      <c r="C1" s="37" t="s">
        <v>3</v>
      </c>
      <c r="D1" s="37" t="s">
        <v>4</v>
      </c>
      <c r="E1" s="38" t="s">
        <v>5</v>
      </c>
      <c r="F1" t="s">
        <v>6</v>
      </c>
    </row>
    <row r="2" spans="1:6">
      <c r="A2" s="37">
        <v>1</v>
      </c>
      <c r="B2" s="37" t="s">
        <v>571</v>
      </c>
      <c r="C2" s="37">
        <v>63</v>
      </c>
      <c r="D2" s="37">
        <v>17.8</v>
      </c>
      <c r="E2" s="38">
        <f>2.2*D2</f>
        <v>39.16</v>
      </c>
      <c r="F2">
        <v>1</v>
      </c>
    </row>
    <row r="3" spans="1:6">
      <c r="A3" s="37">
        <v>2</v>
      </c>
      <c r="B3" s="37" t="s">
        <v>572</v>
      </c>
      <c r="C3" s="37">
        <v>63</v>
      </c>
      <c r="D3" s="37">
        <v>18</v>
      </c>
      <c r="E3" s="38">
        <f t="shared" ref="E3:E23" si="0">2.2*D3</f>
        <v>39.6</v>
      </c>
      <c r="F3">
        <v>1</v>
      </c>
    </row>
    <row r="4" spans="1:6">
      <c r="A4" s="37">
        <v>3</v>
      </c>
      <c r="B4" s="37" t="s">
        <v>573</v>
      </c>
      <c r="C4" s="37">
        <v>63</v>
      </c>
      <c r="D4" s="37">
        <v>18</v>
      </c>
      <c r="E4" s="38">
        <f t="shared" si="0"/>
        <v>39.6</v>
      </c>
      <c r="F4">
        <v>1</v>
      </c>
    </row>
    <row r="5" spans="1:6">
      <c r="A5" s="37">
        <v>4</v>
      </c>
      <c r="B5" s="37" t="s">
        <v>574</v>
      </c>
      <c r="C5" s="37">
        <v>63</v>
      </c>
      <c r="D5" s="37">
        <v>17.7</v>
      </c>
      <c r="E5" s="38">
        <f t="shared" si="0"/>
        <v>38.94</v>
      </c>
      <c r="F5">
        <v>1</v>
      </c>
    </row>
    <row r="6" spans="1:6">
      <c r="A6" s="37">
        <v>5</v>
      </c>
      <c r="B6" s="37" t="s">
        <v>575</v>
      </c>
      <c r="C6" s="37">
        <v>64</v>
      </c>
      <c r="D6" s="37">
        <v>18.2</v>
      </c>
      <c r="E6" s="38">
        <f t="shared" si="0"/>
        <v>40.04</v>
      </c>
      <c r="F6">
        <v>1</v>
      </c>
    </row>
    <row r="7" spans="1:6">
      <c r="A7" s="37">
        <v>6</v>
      </c>
      <c r="B7" s="37" t="s">
        <v>576</v>
      </c>
      <c r="C7" s="37">
        <v>63</v>
      </c>
      <c r="D7" s="37">
        <v>18</v>
      </c>
      <c r="E7" s="38">
        <f t="shared" si="0"/>
        <v>39.6</v>
      </c>
      <c r="F7">
        <v>1</v>
      </c>
    </row>
    <row r="8" spans="1:6">
      <c r="A8" s="37">
        <v>7</v>
      </c>
      <c r="B8" s="37" t="s">
        <v>577</v>
      </c>
      <c r="C8" s="37">
        <v>63</v>
      </c>
      <c r="D8" s="37">
        <v>18.4</v>
      </c>
      <c r="E8" s="38">
        <f t="shared" si="0"/>
        <v>40.48</v>
      </c>
      <c r="F8">
        <v>1</v>
      </c>
    </row>
    <row r="9" spans="1:6">
      <c r="A9" s="37">
        <v>8</v>
      </c>
      <c r="B9" s="37" t="s">
        <v>578</v>
      </c>
      <c r="C9" s="37">
        <v>61</v>
      </c>
      <c r="D9" s="37">
        <v>17.6</v>
      </c>
      <c r="E9" s="38">
        <f t="shared" si="0"/>
        <v>38.72</v>
      </c>
      <c r="F9">
        <v>1</v>
      </c>
    </row>
    <row r="10" spans="1:6">
      <c r="A10" s="37">
        <v>9</v>
      </c>
      <c r="B10" s="37" t="s">
        <v>578</v>
      </c>
      <c r="C10" s="37">
        <v>62</v>
      </c>
      <c r="D10" s="37">
        <v>17.8</v>
      </c>
      <c r="E10" s="38">
        <f t="shared" si="0"/>
        <v>39.16</v>
      </c>
      <c r="F10">
        <v>1</v>
      </c>
    </row>
    <row r="11" spans="1:6">
      <c r="A11" s="37">
        <v>10</v>
      </c>
      <c r="B11" s="37" t="s">
        <v>579</v>
      </c>
      <c r="C11" s="37">
        <v>60</v>
      </c>
      <c r="D11" s="37">
        <v>17.8</v>
      </c>
      <c r="E11" s="38">
        <f t="shared" si="0"/>
        <v>39.16</v>
      </c>
      <c r="F11">
        <v>1</v>
      </c>
    </row>
    <row r="12" spans="1:6">
      <c r="A12" s="37">
        <v>11</v>
      </c>
      <c r="B12" s="37" t="s">
        <v>579</v>
      </c>
      <c r="C12" s="37">
        <v>61</v>
      </c>
      <c r="D12" s="37">
        <v>18.2</v>
      </c>
      <c r="E12" s="38">
        <f t="shared" si="0"/>
        <v>40.04</v>
      </c>
      <c r="F12">
        <v>1</v>
      </c>
    </row>
    <row r="13" spans="1:6">
      <c r="A13" s="37">
        <v>12</v>
      </c>
      <c r="B13" s="37" t="s">
        <v>580</v>
      </c>
      <c r="C13" s="37">
        <v>61</v>
      </c>
      <c r="D13" s="37">
        <v>18.7</v>
      </c>
      <c r="E13" s="38">
        <f t="shared" si="0"/>
        <v>41.14</v>
      </c>
      <c r="F13">
        <v>1</v>
      </c>
    </row>
    <row r="14" spans="1:6">
      <c r="A14" s="37">
        <v>13</v>
      </c>
      <c r="B14" s="37" t="s">
        <v>580</v>
      </c>
      <c r="C14" s="37">
        <v>61</v>
      </c>
      <c r="D14" s="37">
        <v>18.6</v>
      </c>
      <c r="E14" s="38">
        <f t="shared" si="0"/>
        <v>40.92</v>
      </c>
      <c r="F14">
        <v>1</v>
      </c>
    </row>
    <row r="15" spans="1:6">
      <c r="A15" s="37">
        <v>14</v>
      </c>
      <c r="B15" s="37" t="s">
        <v>581</v>
      </c>
      <c r="C15" s="37">
        <v>62</v>
      </c>
      <c r="D15" s="37">
        <v>18.8</v>
      </c>
      <c r="E15" s="38">
        <f t="shared" si="0"/>
        <v>41.36</v>
      </c>
      <c r="F15">
        <v>1</v>
      </c>
    </row>
    <row r="16" spans="1:6">
      <c r="A16" s="37">
        <v>15</v>
      </c>
      <c r="B16" s="37" t="s">
        <v>582</v>
      </c>
      <c r="C16" s="37">
        <v>63</v>
      </c>
      <c r="D16" s="37">
        <v>18.8</v>
      </c>
      <c r="E16" s="38">
        <f t="shared" si="0"/>
        <v>41.36</v>
      </c>
      <c r="F16">
        <v>1</v>
      </c>
    </row>
    <row r="17" spans="1:6">
      <c r="A17" s="37">
        <v>16</v>
      </c>
      <c r="B17" s="37" t="s">
        <v>583</v>
      </c>
      <c r="C17" s="37">
        <v>62</v>
      </c>
      <c r="D17" s="37">
        <v>18.8</v>
      </c>
      <c r="E17" s="38">
        <f t="shared" si="0"/>
        <v>41.36</v>
      </c>
      <c r="F17">
        <v>1</v>
      </c>
    </row>
    <row r="18" spans="1:6">
      <c r="A18" s="37">
        <v>17</v>
      </c>
      <c r="B18" s="37" t="s">
        <v>584</v>
      </c>
      <c r="C18" s="37">
        <v>62</v>
      </c>
      <c r="D18" s="37">
        <v>17.4</v>
      </c>
      <c r="E18" s="38">
        <f t="shared" si="0"/>
        <v>38.28</v>
      </c>
      <c r="F18">
        <v>1</v>
      </c>
    </row>
    <row r="19" spans="1:6">
      <c r="A19" s="37">
        <v>18</v>
      </c>
      <c r="B19" s="37" t="s">
        <v>584</v>
      </c>
      <c r="C19" s="37">
        <v>62</v>
      </c>
      <c r="D19" s="37">
        <v>17.4</v>
      </c>
      <c r="E19" s="38">
        <f t="shared" si="0"/>
        <v>38.28</v>
      </c>
      <c r="F19">
        <v>1</v>
      </c>
    </row>
    <row r="20" spans="1:6">
      <c r="A20" s="37">
        <v>19</v>
      </c>
      <c r="B20" s="37" t="s">
        <v>585</v>
      </c>
      <c r="C20" s="37">
        <v>60</v>
      </c>
      <c r="D20" s="37">
        <v>18.1</v>
      </c>
      <c r="E20" s="38">
        <f t="shared" si="0"/>
        <v>39.82</v>
      </c>
      <c r="F20">
        <v>1</v>
      </c>
    </row>
    <row r="21" spans="1:6">
      <c r="A21" s="37">
        <v>20</v>
      </c>
      <c r="B21" s="37" t="s">
        <v>586</v>
      </c>
      <c r="C21" s="37">
        <v>63</v>
      </c>
      <c r="D21" s="37">
        <v>17.55</v>
      </c>
      <c r="E21" s="38">
        <f t="shared" si="0"/>
        <v>38.61</v>
      </c>
      <c r="F21">
        <v>1</v>
      </c>
    </row>
    <row r="22" spans="1:6">
      <c r="A22" s="37">
        <v>21</v>
      </c>
      <c r="B22" s="37" t="s">
        <v>587</v>
      </c>
      <c r="C22" s="37">
        <v>64</v>
      </c>
      <c r="D22" s="37">
        <v>18.8</v>
      </c>
      <c r="E22" s="38">
        <f t="shared" si="0"/>
        <v>41.36</v>
      </c>
      <c r="F22">
        <v>1</v>
      </c>
    </row>
    <row r="23" spans="1:6">
      <c r="A23" s="37">
        <v>22</v>
      </c>
      <c r="B23" s="37" t="s">
        <v>588</v>
      </c>
      <c r="C23" s="37">
        <v>63</v>
      </c>
      <c r="D23" s="37">
        <v>17.55</v>
      </c>
      <c r="E23" s="38">
        <f t="shared" si="0"/>
        <v>38.61</v>
      </c>
      <c r="F23">
        <v>1</v>
      </c>
    </row>
  </sheetData>
  <conditionalFormatting sqref="A10:D10">
    <cfRule type="expression" dxfId="1" priority="1">
      <formula>IF(MOD($A10,2)=1,1,0)</formula>
    </cfRule>
  </conditionalFormatting>
  <conditionalFormatting sqref="A1:E2 A3:D9 A11:D23 E3:E23">
    <cfRule type="expression" dxfId="1" priority="2">
      <formula>IF(MOD($A1,2)=1,1,0)</formula>
    </cfRule>
  </conditionalFormatting>
  <dataValidations count="2">
    <dataValidation type="list" allowBlank="1" showInputMessage="1" showErrorMessage="1" sqref="B1 B2 B10 B3:B9 B11:B23">
      <formula1>[1]FBA商品SKU!#REF!</formula1>
    </dataValidation>
    <dataValidation type="whole" operator="between" allowBlank="1" showInputMessage="1" showErrorMessage="1" sqref="A10 C10 A1:A2 A3:A9 A11:A23 C1:C2 C3:C9 C11:C23">
      <formula1>1</formula1>
      <formula2>99</formula2>
    </dataValidation>
  </dataValidations>
  <pageMargins left="0.75" right="0.75" top="1" bottom="1" header="0.5" footer="0.5"/>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10"/>
  <dimension ref="A1:S1000"/>
  <sheetViews>
    <sheetView topLeftCell="A39" workbookViewId="0">
      <selection activeCell="C43" sqref="C43"/>
    </sheetView>
  </sheetViews>
  <sheetFormatPr defaultColWidth="9" defaultRowHeight="13.5"/>
  <cols>
    <col min="1" max="1" width="10.375" customWidth="1"/>
    <col min="2" max="2" width="14.75" customWidth="1"/>
    <col min="3" max="3" width="28.25" customWidth="1"/>
    <col min="4" max="4" width="20.125" customWidth="1"/>
    <col min="5" max="5" width="12.875" customWidth="1"/>
    <col min="6" max="6" width="10.5" customWidth="1"/>
    <col min="7" max="7" width="7.375" customWidth="1"/>
    <col min="8" max="8" width="5.375" customWidth="1"/>
    <col min="9" max="9" width="16" customWidth="1"/>
    <col min="10" max="12" width="9.375" customWidth="1"/>
    <col min="13" max="13" width="4.5" customWidth="1"/>
    <col min="14" max="14" width="6.375" customWidth="1"/>
    <col min="18" max="18" width="10.375" customWidth="1"/>
  </cols>
  <sheetData>
    <row r="1" spans="1:19">
      <c r="A1" t="s">
        <v>473</v>
      </c>
      <c r="B1" s="1" t="s">
        <v>589</v>
      </c>
      <c r="C1" s="2" t="s">
        <v>1</v>
      </c>
      <c r="D1" s="2" t="s">
        <v>476</v>
      </c>
      <c r="E1" s="2" t="s">
        <v>2</v>
      </c>
      <c r="F1" s="2" t="s">
        <v>590</v>
      </c>
      <c r="G1" s="2" t="s">
        <v>591</v>
      </c>
      <c r="H1" s="2" t="s">
        <v>474</v>
      </c>
      <c r="I1" s="2" t="s">
        <v>592</v>
      </c>
      <c r="J1" s="2" t="s">
        <v>593</v>
      </c>
      <c r="K1" s="2" t="s">
        <v>594</v>
      </c>
      <c r="L1" s="2" t="s">
        <v>595</v>
      </c>
      <c r="M1" s="2" t="s">
        <v>596</v>
      </c>
      <c r="N1" s="13" t="s">
        <v>597</v>
      </c>
      <c r="O1" t="s">
        <v>598</v>
      </c>
      <c r="P1" t="s">
        <v>599</v>
      </c>
      <c r="Q1" t="s">
        <v>600</v>
      </c>
      <c r="R1" t="s">
        <v>601</v>
      </c>
      <c r="S1" t="s">
        <v>602</v>
      </c>
    </row>
    <row r="2" spans="1:19">
      <c r="A2" t="str">
        <f t="shared" ref="A2:A65" si="0">N2&amp;J2</f>
        <v>d01hs2</v>
      </c>
      <c r="B2" s="3" t="str">
        <f t="shared" ref="B2:B65" si="1">N2&amp;J2&amp;H2</f>
        <v>d01hs265</v>
      </c>
      <c r="C2" s="4" t="s">
        <v>603</v>
      </c>
      <c r="D2" s="4" t="s">
        <v>604</v>
      </c>
      <c r="E2" s="4" t="s">
        <v>605</v>
      </c>
      <c r="F2" s="4" t="s">
        <v>606</v>
      </c>
      <c r="G2" s="5" t="s">
        <v>607</v>
      </c>
      <c r="H2" s="5" t="str">
        <f t="shared" ref="H2:H65" si="2">IF(C2="","",RIGHT(RIGHT($C2,LEN($C2)-FIND("-",$C2)),LEN(RIGHT($C2,LEN($C2)-FIND("-",$C2)))-FIND("-",RIGHT($C2,LEN($C2)-FIND("-",$C2)))))</f>
        <v>65</v>
      </c>
      <c r="I2" s="5" t="str">
        <f t="shared" ref="I2:I65" si="3">IF(C2="","",LEFT(RIGHT(C2,LEN(C2)-FIND("-",C2)),FIND("-",RIGHT(C2,LEN(C2)-FIND("-",C2)))-1))</f>
        <v>HuaSe2</v>
      </c>
      <c r="J2" s="5" t="str">
        <f>IF(I2="","",SUBSTITUTE(I2,LOOKUP(1,0/FIND(R$2:R$19,I2),R$2:R$19),VLOOKUP(LOOKUP(1,0/FIND(R$2:R$19,I2),R$2:R$19),R:S,2,FALSE())))</f>
        <v>hs2</v>
      </c>
      <c r="K2" s="5" t="str">
        <f t="shared" ref="K2:K65" si="4">IF(C2="","",LEFT(C2,FIND("-",C2)-1))</f>
        <v>D001USF</v>
      </c>
      <c r="L2" s="5" t="str">
        <f t="array" ref="L2">IF(K2="","",IF(-LOOKUP(1,-MID(K2,MIN(FIND(ROW($1:$10)-1,K2&amp;1/17)),ROW($1:$9)))&lt;10,"0"&amp;-LOOKUP(1,-MID(K2,MIN(FIND(ROW($1:$10)-1,K2&amp;1/17)),ROW($1:$9))),-LOOKUP(1,-MID(K2,MIN(FIND(ROW($1:$10)-1,K2&amp;1/17)),ROW($1:$9)))))</f>
        <v>01</v>
      </c>
      <c r="M2" s="5" t="str">
        <f>IF(K2="","",IFERROR(_xlfn.XLOOKUP(K2,P:P,Q:Q),LOWER(LEFT(K2,1))))</f>
        <v>d</v>
      </c>
      <c r="N2" s="14" t="str">
        <f t="shared" ref="N2:N65" si="5">IF(AND(M2&lt;&gt;"",L2&lt;&gt;""),M2&amp;L2,"")</f>
        <v>d01</v>
      </c>
      <c r="P2" t="s">
        <v>608</v>
      </c>
      <c r="Q2" t="s">
        <v>609</v>
      </c>
      <c r="R2" s="15" t="s">
        <v>610</v>
      </c>
      <c r="S2" t="s">
        <v>611</v>
      </c>
    </row>
    <row r="3" spans="1:19">
      <c r="A3" t="str">
        <f t="shared" si="0"/>
        <v>d01hs2</v>
      </c>
      <c r="B3" s="6" t="str">
        <f t="shared" si="1"/>
        <v>d01hs270</v>
      </c>
      <c r="C3" s="7" t="s">
        <v>612</v>
      </c>
      <c r="D3" s="7" t="s">
        <v>613</v>
      </c>
      <c r="E3" s="7" t="s">
        <v>614</v>
      </c>
      <c r="F3" s="7" t="s">
        <v>606</v>
      </c>
      <c r="G3" s="8" t="s">
        <v>607</v>
      </c>
      <c r="H3" s="5" t="str">
        <f t="shared" si="2"/>
        <v>70</v>
      </c>
      <c r="I3" s="5" t="str">
        <f t="shared" si="3"/>
        <v>HuaSe2</v>
      </c>
      <c r="J3" s="5" t="str">
        <f>IF(I3="","",SUBSTITUTE(I3,LOOKUP(1,0/FIND(R$2:R$19,I3),R$2:R$19),VLOOKUP(LOOKUP(1,0/FIND(R$2:R$19,I3),R$2:R$19),R:S,2,FALSE())))</f>
        <v>hs2</v>
      </c>
      <c r="K3" s="5" t="str">
        <f t="shared" si="4"/>
        <v>D001USF</v>
      </c>
      <c r="L3" s="5" t="str">
        <f t="array" ref="L3">IF(K3="","",IF(-LOOKUP(1,-MID(K3,MIN(FIND(ROW($1:$10)-1,K3&amp;1/17)),ROW($1:$9)))&lt;10,"0"&amp;-LOOKUP(1,-MID(K3,MIN(FIND(ROW($1:$10)-1,K3&amp;1/17)),ROW($1:$9))),-LOOKUP(1,-MID(K3,MIN(FIND(ROW($1:$10)-1,K3&amp;1/17)),ROW($1:$9)))))</f>
        <v>01</v>
      </c>
      <c r="M3" s="5" t="str">
        <f>IF(K3="","",IFERROR(_xlfn.XLOOKUP(K3,P:P,Q:Q),LOWER(LEFT(K3,1))))</f>
        <v>d</v>
      </c>
      <c r="N3" s="14" t="str">
        <f t="shared" si="5"/>
        <v>d01</v>
      </c>
      <c r="R3" s="15" t="s">
        <v>615</v>
      </c>
      <c r="S3" t="s">
        <v>616</v>
      </c>
    </row>
    <row r="4" spans="1:19">
      <c r="A4" t="str">
        <f t="shared" si="0"/>
        <v>d01hs2</v>
      </c>
      <c r="B4" s="3" t="str">
        <f t="shared" si="1"/>
        <v>d01hs275</v>
      </c>
      <c r="C4" s="4" t="s">
        <v>617</v>
      </c>
      <c r="D4" s="4" t="s">
        <v>618</v>
      </c>
      <c r="E4" s="4" t="s">
        <v>619</v>
      </c>
      <c r="F4" s="4" t="s">
        <v>606</v>
      </c>
      <c r="G4" s="5" t="s">
        <v>607</v>
      </c>
      <c r="H4" s="5" t="str">
        <f t="shared" si="2"/>
        <v>75</v>
      </c>
      <c r="I4" s="5" t="str">
        <f t="shared" si="3"/>
        <v>HuaSe2</v>
      </c>
      <c r="J4" s="5" t="str">
        <f>IF(I4="","",SUBSTITUTE(I4,LOOKUP(1,0/FIND(R$2:R$19,I4),R$2:R$19),VLOOKUP(LOOKUP(1,0/FIND(R$2:R$19,I4),R$2:R$19),R:S,2,FALSE())))</f>
        <v>hs2</v>
      </c>
      <c r="K4" s="5" t="str">
        <f t="shared" si="4"/>
        <v>D001USF</v>
      </c>
      <c r="L4" s="5" t="str">
        <f t="array" ref="L4">IF(K4="","",IF(-LOOKUP(1,-MID(K4,MIN(FIND(ROW($1:$10)-1,K4&amp;1/17)),ROW($1:$9)))&lt;10,"0"&amp;-LOOKUP(1,-MID(K4,MIN(FIND(ROW($1:$10)-1,K4&amp;1/17)),ROW($1:$9))),-LOOKUP(1,-MID(K4,MIN(FIND(ROW($1:$10)-1,K4&amp;1/17)),ROW($1:$9)))))</f>
        <v>01</v>
      </c>
      <c r="M4" s="5" t="str">
        <f>IF(K4="","",IFERROR(_xlfn.XLOOKUP(K4,P:P,Q:Q),LOWER(LEFT(K4,1))))</f>
        <v>d</v>
      </c>
      <c r="N4" s="14" t="str">
        <f t="shared" si="5"/>
        <v>d01</v>
      </c>
      <c r="R4" s="15" t="s">
        <v>620</v>
      </c>
      <c r="S4" t="s">
        <v>616</v>
      </c>
    </row>
    <row r="5" spans="1:19">
      <c r="A5" t="str">
        <f t="shared" si="0"/>
        <v>d01hs2</v>
      </c>
      <c r="B5" s="6" t="str">
        <f t="shared" si="1"/>
        <v>d01hs280</v>
      </c>
      <c r="C5" s="7" t="s">
        <v>621</v>
      </c>
      <c r="D5" s="7" t="s">
        <v>622</v>
      </c>
      <c r="E5" s="7" t="s">
        <v>623</v>
      </c>
      <c r="F5" s="7" t="s">
        <v>606</v>
      </c>
      <c r="G5" s="8" t="s">
        <v>607</v>
      </c>
      <c r="H5" s="5" t="str">
        <f t="shared" si="2"/>
        <v>80</v>
      </c>
      <c r="I5" s="5" t="str">
        <f t="shared" si="3"/>
        <v>HuaSe2</v>
      </c>
      <c r="J5" s="5" t="str">
        <f>IF(I5="","",SUBSTITUTE(I5,LOOKUP(1,0/FIND(R$2:R$19,I5),R$2:R$19),VLOOKUP(LOOKUP(1,0/FIND(R$2:R$19,I5),R$2:R$19),R:S,2,FALSE())))</f>
        <v>hs2</v>
      </c>
      <c r="K5" s="5" t="str">
        <f t="shared" si="4"/>
        <v>D001USF</v>
      </c>
      <c r="L5" s="5" t="str">
        <f t="array" ref="L5">IF(K5="","",IF(-LOOKUP(1,-MID(K5,MIN(FIND(ROW($1:$10)-1,K5&amp;1/17)),ROW($1:$9)))&lt;10,"0"&amp;-LOOKUP(1,-MID(K5,MIN(FIND(ROW($1:$10)-1,K5&amp;1/17)),ROW($1:$9))),-LOOKUP(1,-MID(K5,MIN(FIND(ROW($1:$10)-1,K5&amp;1/17)),ROW($1:$9)))))</f>
        <v>01</v>
      </c>
      <c r="M5" s="5" t="str">
        <f>IF(K5="","",IFERROR(_xlfn.XLOOKUP(K5,P:P,Q:Q),LOWER(LEFT(K5,1))))</f>
        <v>d</v>
      </c>
      <c r="N5" s="14" t="str">
        <f t="shared" si="5"/>
        <v>d01</v>
      </c>
      <c r="R5" s="15" t="s">
        <v>624</v>
      </c>
      <c r="S5" t="s">
        <v>616</v>
      </c>
    </row>
    <row r="6" spans="1:19">
      <c r="A6" t="str">
        <f t="shared" si="0"/>
        <v>d01hs2</v>
      </c>
      <c r="B6" s="3" t="str">
        <f t="shared" si="1"/>
        <v>d01hs285</v>
      </c>
      <c r="C6" s="4" t="s">
        <v>625</v>
      </c>
      <c r="D6" s="4" t="s">
        <v>626</v>
      </c>
      <c r="E6" s="4" t="s">
        <v>627</v>
      </c>
      <c r="F6" s="4" t="s">
        <v>606</v>
      </c>
      <c r="G6" s="5" t="s">
        <v>607</v>
      </c>
      <c r="H6" s="5" t="str">
        <f t="shared" si="2"/>
        <v>85</v>
      </c>
      <c r="I6" s="5" t="str">
        <f t="shared" si="3"/>
        <v>HuaSe2</v>
      </c>
      <c r="J6" s="5" t="str">
        <f>IF(I6="","",SUBSTITUTE(I6,LOOKUP(1,0/FIND(R$2:R$19,I6),R$2:R$19),VLOOKUP(LOOKUP(1,0/FIND(R$2:R$19,I6),R$2:R$19),R:S,2,FALSE())))</f>
        <v>hs2</v>
      </c>
      <c r="K6" s="5" t="str">
        <f t="shared" si="4"/>
        <v>D001USF</v>
      </c>
      <c r="L6" s="5" t="str">
        <f t="array" ref="L6">IF(K6="","",IF(-LOOKUP(1,-MID(K6,MIN(FIND(ROW($1:$10)-1,K6&amp;1/17)),ROW($1:$9)))&lt;10,"0"&amp;-LOOKUP(1,-MID(K6,MIN(FIND(ROW($1:$10)-1,K6&amp;1/17)),ROW($1:$9))),-LOOKUP(1,-MID(K6,MIN(FIND(ROW($1:$10)-1,K6&amp;1/17)),ROW($1:$9)))))</f>
        <v>01</v>
      </c>
      <c r="M6" s="5" t="str">
        <f>IF(K6="","",IFERROR(_xlfn.XLOOKUP(K6,P:P,Q:Q),LOWER(LEFT(K6,1))))</f>
        <v>d</v>
      </c>
      <c r="N6" s="14" t="str">
        <f t="shared" si="5"/>
        <v>d01</v>
      </c>
      <c r="R6" s="15" t="s">
        <v>628</v>
      </c>
      <c r="S6" t="s">
        <v>629</v>
      </c>
    </row>
    <row r="7" spans="1:19">
      <c r="A7" t="str">
        <f t="shared" si="0"/>
        <v>d01hs3</v>
      </c>
      <c r="B7" s="6" t="str">
        <f t="shared" si="1"/>
        <v>d01hs365</v>
      </c>
      <c r="C7" s="7" t="s">
        <v>630</v>
      </c>
      <c r="D7" s="7" t="s">
        <v>631</v>
      </c>
      <c r="E7" s="7" t="s">
        <v>632</v>
      </c>
      <c r="F7" s="7" t="s">
        <v>606</v>
      </c>
      <c r="G7" s="8" t="s">
        <v>633</v>
      </c>
      <c r="H7" s="5" t="str">
        <f t="shared" si="2"/>
        <v>65</v>
      </c>
      <c r="I7" s="5" t="str">
        <f t="shared" si="3"/>
        <v>HuaSe3</v>
      </c>
      <c r="J7" s="5" t="str">
        <f>IF(I7="","",SUBSTITUTE(I7,LOOKUP(1,0/FIND(R$2:R$19,I7),R$2:R$19),VLOOKUP(LOOKUP(1,0/FIND(R$2:R$19,I7),R$2:R$19),R:S,2,FALSE())))</f>
        <v>hs3</v>
      </c>
      <c r="K7" s="5" t="str">
        <f t="shared" si="4"/>
        <v>D001USF</v>
      </c>
      <c r="L7" s="5" t="str">
        <f t="array" ref="L7">IF(K7="","",IF(-LOOKUP(1,-MID(K7,MIN(FIND(ROW($1:$10)-1,K7&amp;1/17)),ROW($1:$9)))&lt;10,"0"&amp;-LOOKUP(1,-MID(K7,MIN(FIND(ROW($1:$10)-1,K7&amp;1/17)),ROW($1:$9))),-LOOKUP(1,-MID(K7,MIN(FIND(ROW($1:$10)-1,K7&amp;1/17)),ROW($1:$9)))))</f>
        <v>01</v>
      </c>
      <c r="M7" s="5" t="str">
        <f>IF(K7="","",IFERROR(_xlfn.XLOOKUP(K7,P:P,Q:Q),LOWER(LEFT(K7,1))))</f>
        <v>d</v>
      </c>
      <c r="N7" s="14" t="str">
        <f t="shared" si="5"/>
        <v>d01</v>
      </c>
      <c r="R7" s="15" t="s">
        <v>634</v>
      </c>
      <c r="S7" t="s">
        <v>635</v>
      </c>
    </row>
    <row r="8" spans="1:19">
      <c r="A8" t="str">
        <f t="shared" si="0"/>
        <v>d01hs3</v>
      </c>
      <c r="B8" s="3" t="str">
        <f t="shared" si="1"/>
        <v>d01hs370</v>
      </c>
      <c r="C8" s="4" t="s">
        <v>636</v>
      </c>
      <c r="D8" s="4" t="s">
        <v>637</v>
      </c>
      <c r="E8" s="4" t="s">
        <v>638</v>
      </c>
      <c r="F8" s="4" t="s">
        <v>606</v>
      </c>
      <c r="G8" s="5" t="s">
        <v>633</v>
      </c>
      <c r="H8" s="5" t="str">
        <f t="shared" si="2"/>
        <v>70</v>
      </c>
      <c r="I8" s="5" t="str">
        <f t="shared" si="3"/>
        <v>HuaSe3</v>
      </c>
      <c r="J8" s="5" t="str">
        <f>IF(I8="","",SUBSTITUTE(I8,LOOKUP(1,0/FIND(R$2:R$19,I8),R$2:R$19),VLOOKUP(LOOKUP(1,0/FIND(R$2:R$19,I8),R$2:R$19),R:S,2,FALSE())))</f>
        <v>hs3</v>
      </c>
      <c r="K8" s="5" t="str">
        <f t="shared" si="4"/>
        <v>D001USF</v>
      </c>
      <c r="L8" s="5" t="str">
        <f t="array" ref="L8">IF(K8="","",IF(-LOOKUP(1,-MID(K8,MIN(FIND(ROW($1:$10)-1,K8&amp;1/17)),ROW($1:$9)))&lt;10,"0"&amp;-LOOKUP(1,-MID(K8,MIN(FIND(ROW($1:$10)-1,K8&amp;1/17)),ROW($1:$9))),-LOOKUP(1,-MID(K8,MIN(FIND(ROW($1:$10)-1,K8&amp;1/17)),ROW($1:$9)))))</f>
        <v>01</v>
      </c>
      <c r="M8" s="5" t="str">
        <f>IF(K8="","",IFERROR(_xlfn.XLOOKUP(K8,P:P,Q:Q),LOWER(LEFT(K8,1))))</f>
        <v>d</v>
      </c>
      <c r="N8" s="14" t="str">
        <f t="shared" si="5"/>
        <v>d01</v>
      </c>
      <c r="R8" s="15" t="s">
        <v>639</v>
      </c>
      <c r="S8" t="s">
        <v>640</v>
      </c>
    </row>
    <row r="9" spans="1:19">
      <c r="A9" t="str">
        <f t="shared" si="0"/>
        <v>d01hs3</v>
      </c>
      <c r="B9" s="6" t="str">
        <f t="shared" si="1"/>
        <v>d01hs375</v>
      </c>
      <c r="C9" s="7" t="s">
        <v>641</v>
      </c>
      <c r="D9" s="7" t="s">
        <v>642</v>
      </c>
      <c r="E9" s="7" t="s">
        <v>643</v>
      </c>
      <c r="F9" s="7" t="s">
        <v>606</v>
      </c>
      <c r="G9" s="8" t="s">
        <v>633</v>
      </c>
      <c r="H9" s="5" t="str">
        <f t="shared" si="2"/>
        <v>75</v>
      </c>
      <c r="I9" s="5" t="str">
        <f t="shared" si="3"/>
        <v>HuaSe3</v>
      </c>
      <c r="J9" s="5" t="str">
        <f>IF(I9="","",SUBSTITUTE(I9,LOOKUP(1,0/FIND(R$2:R$19,I9),R$2:R$19),VLOOKUP(LOOKUP(1,0/FIND(R$2:R$19,I9),R$2:R$19),R:S,2,FALSE())))</f>
        <v>hs3</v>
      </c>
      <c r="K9" s="5" t="str">
        <f t="shared" si="4"/>
        <v>D001USF</v>
      </c>
      <c r="L9" s="5" t="str">
        <f t="array" ref="L9">IF(K9="","",IF(-LOOKUP(1,-MID(K9,MIN(FIND(ROW($1:$10)-1,K9&amp;1/17)),ROW($1:$9)))&lt;10,"0"&amp;-LOOKUP(1,-MID(K9,MIN(FIND(ROW($1:$10)-1,K9&amp;1/17)),ROW($1:$9))),-LOOKUP(1,-MID(K9,MIN(FIND(ROW($1:$10)-1,K9&amp;1/17)),ROW($1:$9)))))</f>
        <v>01</v>
      </c>
      <c r="M9" s="5" t="str">
        <f>IF(K9="","",IFERROR(_xlfn.XLOOKUP(K9,P:P,Q:Q),LOWER(LEFT(K9,1))))</f>
        <v>d</v>
      </c>
      <c r="N9" s="14" t="str">
        <f t="shared" si="5"/>
        <v>d01</v>
      </c>
      <c r="R9" s="15" t="s">
        <v>644</v>
      </c>
      <c r="S9" t="s">
        <v>645</v>
      </c>
    </row>
    <row r="10" spans="1:19">
      <c r="A10" t="str">
        <f t="shared" si="0"/>
        <v>d01hs3</v>
      </c>
      <c r="B10" s="3" t="str">
        <f t="shared" si="1"/>
        <v>d01hs380</v>
      </c>
      <c r="C10" s="4" t="s">
        <v>646</v>
      </c>
      <c r="D10" s="4" t="s">
        <v>647</v>
      </c>
      <c r="E10" s="4" t="s">
        <v>648</v>
      </c>
      <c r="F10" s="4" t="s">
        <v>606</v>
      </c>
      <c r="G10" s="5" t="s">
        <v>633</v>
      </c>
      <c r="H10" s="5" t="str">
        <f t="shared" si="2"/>
        <v>80</v>
      </c>
      <c r="I10" s="5" t="str">
        <f t="shared" si="3"/>
        <v>HuaSe3</v>
      </c>
      <c r="J10" s="5" t="str">
        <f>IF(I10="","",SUBSTITUTE(I10,LOOKUP(1,0/FIND(R$2:R$19,I10),R$2:R$19),VLOOKUP(LOOKUP(1,0/FIND(R$2:R$19,I10),R$2:R$19),R:S,2,FALSE())))</f>
        <v>hs3</v>
      </c>
      <c r="K10" s="5" t="str">
        <f t="shared" si="4"/>
        <v>D001USF</v>
      </c>
      <c r="L10" s="5" t="str">
        <f t="array" ref="L10">IF(K10="","",IF(-LOOKUP(1,-MID(K10,MIN(FIND(ROW($1:$10)-1,K10&amp;1/17)),ROW($1:$9)))&lt;10,"0"&amp;-LOOKUP(1,-MID(K10,MIN(FIND(ROW($1:$10)-1,K10&amp;1/17)),ROW($1:$9))),-LOOKUP(1,-MID(K10,MIN(FIND(ROW($1:$10)-1,K10&amp;1/17)),ROW($1:$9)))))</f>
        <v>01</v>
      </c>
      <c r="M10" s="5" t="str">
        <f>IF(K10="","",IFERROR(_xlfn.XLOOKUP(K10,P:P,Q:Q),LOWER(LEFT(K10,1))))</f>
        <v>d</v>
      </c>
      <c r="N10" s="14" t="str">
        <f t="shared" si="5"/>
        <v>d01</v>
      </c>
      <c r="R10" s="15" t="s">
        <v>649</v>
      </c>
      <c r="S10" t="s">
        <v>629</v>
      </c>
    </row>
    <row r="11" spans="1:19">
      <c r="A11" t="str">
        <f t="shared" si="0"/>
        <v>d01hs3</v>
      </c>
      <c r="B11" s="6" t="str">
        <f t="shared" si="1"/>
        <v>d01hs385</v>
      </c>
      <c r="C11" s="7" t="s">
        <v>650</v>
      </c>
      <c r="D11" s="7" t="s">
        <v>651</v>
      </c>
      <c r="E11" s="7" t="s">
        <v>652</v>
      </c>
      <c r="F11" s="7" t="s">
        <v>606</v>
      </c>
      <c r="G11" s="8" t="s">
        <v>633</v>
      </c>
      <c r="H11" s="5" t="str">
        <f t="shared" si="2"/>
        <v>85</v>
      </c>
      <c r="I11" s="5" t="str">
        <f t="shared" si="3"/>
        <v>HuaSe3</v>
      </c>
      <c r="J11" s="5" t="str">
        <f>IF(I11="","",SUBSTITUTE(I11,LOOKUP(1,0/FIND(R$2:R$19,I11),R$2:R$19),VLOOKUP(LOOKUP(1,0/FIND(R$2:R$19,I11),R$2:R$19),R:S,2,FALSE())))</f>
        <v>hs3</v>
      </c>
      <c r="K11" s="5" t="str">
        <f t="shared" si="4"/>
        <v>D001USF</v>
      </c>
      <c r="L11" s="5" t="str">
        <f t="array" ref="L11">IF(K11="","",IF(-LOOKUP(1,-MID(K11,MIN(FIND(ROW($1:$10)-1,K11&amp;1/17)),ROW($1:$9)))&lt;10,"0"&amp;-LOOKUP(1,-MID(K11,MIN(FIND(ROW($1:$10)-1,K11&amp;1/17)),ROW($1:$9))),-LOOKUP(1,-MID(K11,MIN(FIND(ROW($1:$10)-1,K11&amp;1/17)),ROW($1:$9)))))</f>
        <v>01</v>
      </c>
      <c r="M11" s="5" t="str">
        <f>IF(K11="","",IFERROR(_xlfn.XLOOKUP(K11,P:P,Q:Q),LOWER(LEFT(K11,1))))</f>
        <v>d</v>
      </c>
      <c r="N11" s="14" t="str">
        <f t="shared" si="5"/>
        <v>d01</v>
      </c>
      <c r="R11" s="15" t="s">
        <v>653</v>
      </c>
      <c r="S11" t="s">
        <v>654</v>
      </c>
    </row>
    <row r="12" spans="1:19">
      <c r="A12" t="str">
        <f t="shared" si="0"/>
        <v>d01hs4</v>
      </c>
      <c r="B12" s="3" t="str">
        <f t="shared" si="1"/>
        <v>d01hs465</v>
      </c>
      <c r="C12" s="4" t="s">
        <v>655</v>
      </c>
      <c r="D12" s="4" t="s">
        <v>656</v>
      </c>
      <c r="E12" s="4" t="s">
        <v>657</v>
      </c>
      <c r="F12" s="4" t="s">
        <v>606</v>
      </c>
      <c r="G12" s="5" t="s">
        <v>658</v>
      </c>
      <c r="H12" s="5" t="str">
        <f t="shared" si="2"/>
        <v>65</v>
      </c>
      <c r="I12" s="5" t="str">
        <f t="shared" si="3"/>
        <v>HuaSe4</v>
      </c>
      <c r="J12" s="5" t="str">
        <f>IF(I12="","",SUBSTITUTE(I12,LOOKUP(1,0/FIND(R$2:R$19,I12),R$2:R$19),VLOOKUP(LOOKUP(1,0/FIND(R$2:R$19,I12),R$2:R$19),R:S,2,FALSE())))</f>
        <v>hs4</v>
      </c>
      <c r="K12" s="5" t="str">
        <f t="shared" si="4"/>
        <v>D001USF</v>
      </c>
      <c r="L12" s="5" t="str">
        <f t="array" ref="L12">IF(K12="","",IF(-LOOKUP(1,-MID(K12,MIN(FIND(ROW($1:$10)-1,K12&amp;1/17)),ROW($1:$9)))&lt;10,"0"&amp;-LOOKUP(1,-MID(K12,MIN(FIND(ROW($1:$10)-1,K12&amp;1/17)),ROW($1:$9))),-LOOKUP(1,-MID(K12,MIN(FIND(ROW($1:$10)-1,K12&amp;1/17)),ROW($1:$9)))))</f>
        <v>01</v>
      </c>
      <c r="M12" s="5" t="str">
        <f>IF(K12="","",IFERROR(_xlfn.XLOOKUP(K12,P:P,Q:Q),LOWER(LEFT(K12,1))))</f>
        <v>d</v>
      </c>
      <c r="N12" s="14" t="str">
        <f t="shared" si="5"/>
        <v>d01</v>
      </c>
      <c r="R12" s="15" t="s">
        <v>659</v>
      </c>
      <c r="S12" t="s">
        <v>660</v>
      </c>
    </row>
    <row r="13" spans="1:19">
      <c r="A13" t="str">
        <f t="shared" si="0"/>
        <v>d01hs4</v>
      </c>
      <c r="B13" s="6" t="str">
        <f t="shared" si="1"/>
        <v>d01hs470</v>
      </c>
      <c r="C13" s="7" t="s">
        <v>661</v>
      </c>
      <c r="D13" s="7" t="s">
        <v>662</v>
      </c>
      <c r="E13" s="7" t="s">
        <v>663</v>
      </c>
      <c r="F13" s="7" t="s">
        <v>606</v>
      </c>
      <c r="G13" s="8" t="s">
        <v>658</v>
      </c>
      <c r="H13" s="5" t="str">
        <f t="shared" si="2"/>
        <v>70</v>
      </c>
      <c r="I13" s="5" t="str">
        <f t="shared" si="3"/>
        <v>HuaSe4</v>
      </c>
      <c r="J13" s="5" t="str">
        <f>IF(I13="","",SUBSTITUTE(I13,LOOKUP(1,0/FIND(R$2:R$19,I13),R$2:R$19),VLOOKUP(LOOKUP(1,0/FIND(R$2:R$19,I13),R$2:R$19),R:S,2,FALSE())))</f>
        <v>hs4</v>
      </c>
      <c r="K13" s="5" t="str">
        <f t="shared" si="4"/>
        <v>D001USF</v>
      </c>
      <c r="L13" s="5" t="str">
        <f t="array" ref="L13">IF(K13="","",IF(-LOOKUP(1,-MID(K13,MIN(FIND(ROW($1:$10)-1,K13&amp;1/17)),ROW($1:$9)))&lt;10,"0"&amp;-LOOKUP(1,-MID(K13,MIN(FIND(ROW($1:$10)-1,K13&amp;1/17)),ROW($1:$9))),-LOOKUP(1,-MID(K13,MIN(FIND(ROW($1:$10)-1,K13&amp;1/17)),ROW($1:$9)))))</f>
        <v>01</v>
      </c>
      <c r="M13" s="5" t="str">
        <f>IF(K13="","",IFERROR(_xlfn.XLOOKUP(K13,P:P,Q:Q),LOWER(LEFT(K13,1))))</f>
        <v>d</v>
      </c>
      <c r="N13" s="14" t="str">
        <f t="shared" si="5"/>
        <v>d01</v>
      </c>
      <c r="R13" s="15" t="s">
        <v>664</v>
      </c>
      <c r="S13" t="s">
        <v>665</v>
      </c>
    </row>
    <row r="14" spans="1:19">
      <c r="A14" t="str">
        <f t="shared" si="0"/>
        <v>d01hs4</v>
      </c>
      <c r="B14" s="3" t="str">
        <f t="shared" si="1"/>
        <v>d01hs475</v>
      </c>
      <c r="C14" s="4" t="s">
        <v>666</v>
      </c>
      <c r="D14" s="4" t="s">
        <v>667</v>
      </c>
      <c r="E14" s="4" t="s">
        <v>668</v>
      </c>
      <c r="F14" s="4" t="s">
        <v>606</v>
      </c>
      <c r="G14" s="5" t="s">
        <v>658</v>
      </c>
      <c r="H14" s="5" t="str">
        <f t="shared" si="2"/>
        <v>75</v>
      </c>
      <c r="I14" s="5" t="str">
        <f t="shared" si="3"/>
        <v>HuaSe4</v>
      </c>
      <c r="J14" s="5" t="str">
        <f>IF(I14="","",SUBSTITUTE(I14,LOOKUP(1,0/FIND(R$2:R$19,I14),R$2:R$19),VLOOKUP(LOOKUP(1,0/FIND(R$2:R$19,I14),R$2:R$19),R:S,2,FALSE())))</f>
        <v>hs4</v>
      </c>
      <c r="K14" s="5" t="str">
        <f t="shared" si="4"/>
        <v>D001USF</v>
      </c>
      <c r="L14" s="5" t="str">
        <f t="array" ref="L14">IF(K14="","",IF(-LOOKUP(1,-MID(K14,MIN(FIND(ROW($1:$10)-1,K14&amp;1/17)),ROW($1:$9)))&lt;10,"0"&amp;-LOOKUP(1,-MID(K14,MIN(FIND(ROW($1:$10)-1,K14&amp;1/17)),ROW($1:$9))),-LOOKUP(1,-MID(K14,MIN(FIND(ROW($1:$10)-1,K14&amp;1/17)),ROW($1:$9)))))</f>
        <v>01</v>
      </c>
      <c r="M14" s="5" t="str">
        <f>IF(K14="","",IFERROR(_xlfn.XLOOKUP(K14,P:P,Q:Q),LOWER(LEFT(K14,1))))</f>
        <v>d</v>
      </c>
      <c r="N14" s="14" t="str">
        <f t="shared" si="5"/>
        <v>d01</v>
      </c>
      <c r="R14" s="15" t="s">
        <v>669</v>
      </c>
      <c r="S14" t="s">
        <v>670</v>
      </c>
    </row>
    <row r="15" spans="1:19">
      <c r="A15" t="str">
        <f t="shared" si="0"/>
        <v>d01hs4</v>
      </c>
      <c r="B15" s="6" t="str">
        <f t="shared" si="1"/>
        <v>d01hs480</v>
      </c>
      <c r="C15" s="7" t="s">
        <v>671</v>
      </c>
      <c r="D15" s="7" t="s">
        <v>672</v>
      </c>
      <c r="E15" s="7" t="s">
        <v>673</v>
      </c>
      <c r="F15" s="7" t="s">
        <v>606</v>
      </c>
      <c r="G15" s="8" t="s">
        <v>658</v>
      </c>
      <c r="H15" s="5" t="str">
        <f t="shared" si="2"/>
        <v>80</v>
      </c>
      <c r="I15" s="5" t="str">
        <f t="shared" si="3"/>
        <v>HuaSe4</v>
      </c>
      <c r="J15" s="5" t="str">
        <f>IF(I15="","",SUBSTITUTE(I15,LOOKUP(1,0/FIND(R$2:R$19,I15),R$2:R$19),VLOOKUP(LOOKUP(1,0/FIND(R$2:R$19,I15),R$2:R$19),R:S,2,FALSE())))</f>
        <v>hs4</v>
      </c>
      <c r="K15" s="5" t="str">
        <f t="shared" si="4"/>
        <v>D001USF</v>
      </c>
      <c r="L15" s="5" t="str">
        <f t="array" ref="L15">IF(K15="","",IF(-LOOKUP(1,-MID(K15,MIN(FIND(ROW($1:$10)-1,K15&amp;1/17)),ROW($1:$9)))&lt;10,"0"&amp;-LOOKUP(1,-MID(K15,MIN(FIND(ROW($1:$10)-1,K15&amp;1/17)),ROW($1:$9))),-LOOKUP(1,-MID(K15,MIN(FIND(ROW($1:$10)-1,K15&amp;1/17)),ROW($1:$9)))))</f>
        <v>01</v>
      </c>
      <c r="M15" s="5" t="str">
        <f>IF(K15="","",IFERROR(_xlfn.XLOOKUP(K15,P:P,Q:Q),LOWER(LEFT(K15,1))))</f>
        <v>d</v>
      </c>
      <c r="N15" s="14" t="str">
        <f t="shared" si="5"/>
        <v>d01</v>
      </c>
      <c r="R15" s="15" t="s">
        <v>674</v>
      </c>
      <c r="S15" t="s">
        <v>675</v>
      </c>
    </row>
    <row r="16" spans="1:19">
      <c r="A16" t="str">
        <f t="shared" si="0"/>
        <v>d01hs4</v>
      </c>
      <c r="B16" s="3" t="str">
        <f t="shared" si="1"/>
        <v>d01hs485</v>
      </c>
      <c r="C16" s="4" t="s">
        <v>676</v>
      </c>
      <c r="D16" s="4" t="s">
        <v>677</v>
      </c>
      <c r="E16" s="4" t="s">
        <v>678</v>
      </c>
      <c r="F16" s="4" t="s">
        <v>606</v>
      </c>
      <c r="G16" s="5" t="s">
        <v>658</v>
      </c>
      <c r="H16" s="5" t="str">
        <f t="shared" si="2"/>
        <v>85</v>
      </c>
      <c r="I16" s="5" t="str">
        <f t="shared" si="3"/>
        <v>HuaSe4</v>
      </c>
      <c r="J16" s="5" t="str">
        <f>IF(I16="","",SUBSTITUTE(I16,LOOKUP(1,0/FIND(R$2:R$19,I16),R$2:R$19),VLOOKUP(LOOKUP(1,0/FIND(R$2:R$19,I16),R$2:R$19),R:S,2,FALSE())))</f>
        <v>hs4</v>
      </c>
      <c r="K16" s="5" t="str">
        <f t="shared" si="4"/>
        <v>D001USF</v>
      </c>
      <c r="L16" s="5" t="str">
        <f t="array" ref="L16">IF(K16="","",IF(-LOOKUP(1,-MID(K16,MIN(FIND(ROW($1:$10)-1,K16&amp;1/17)),ROW($1:$9)))&lt;10,"0"&amp;-LOOKUP(1,-MID(K16,MIN(FIND(ROW($1:$10)-1,K16&amp;1/17)),ROW($1:$9))),-LOOKUP(1,-MID(K16,MIN(FIND(ROW($1:$10)-1,K16&amp;1/17)),ROW($1:$9)))))</f>
        <v>01</v>
      </c>
      <c r="M16" s="5" t="str">
        <f>IF(K16="","",IFERROR(_xlfn.XLOOKUP(K16,P:P,Q:Q),LOWER(LEFT(K16,1))))</f>
        <v>d</v>
      </c>
      <c r="N16" s="14" t="str">
        <f t="shared" si="5"/>
        <v>d01</v>
      </c>
      <c r="R16" s="15" t="s">
        <v>679</v>
      </c>
      <c r="S16" t="s">
        <v>680</v>
      </c>
    </row>
    <row r="17" spans="1:19">
      <c r="A17" t="str">
        <f t="shared" si="0"/>
        <v>d01hs5</v>
      </c>
      <c r="B17" s="6" t="str">
        <f t="shared" si="1"/>
        <v>d01hs565</v>
      </c>
      <c r="C17" s="7" t="s">
        <v>681</v>
      </c>
      <c r="D17" s="7" t="s">
        <v>682</v>
      </c>
      <c r="E17" s="7" t="s">
        <v>683</v>
      </c>
      <c r="F17" s="7" t="s">
        <v>606</v>
      </c>
      <c r="G17" s="8" t="s">
        <v>684</v>
      </c>
      <c r="H17" s="5" t="str">
        <f t="shared" si="2"/>
        <v>65</v>
      </c>
      <c r="I17" s="5" t="str">
        <f t="shared" si="3"/>
        <v>HuaSe5</v>
      </c>
      <c r="J17" s="5" t="str">
        <f>IF(I17="","",SUBSTITUTE(I17,LOOKUP(1,0/FIND(R$2:R$19,I17),R$2:R$19),VLOOKUP(LOOKUP(1,0/FIND(R$2:R$19,I17),R$2:R$19),R:S,2,FALSE())))</f>
        <v>hs5</v>
      </c>
      <c r="K17" s="5" t="str">
        <f t="shared" si="4"/>
        <v>D001USF</v>
      </c>
      <c r="L17" s="5" t="str">
        <f t="array" ref="L17">IF(K17="","",IF(-LOOKUP(1,-MID(K17,MIN(FIND(ROW($1:$10)-1,K17&amp;1/17)),ROW($1:$9)))&lt;10,"0"&amp;-LOOKUP(1,-MID(K17,MIN(FIND(ROW($1:$10)-1,K17&amp;1/17)),ROW($1:$9))),-LOOKUP(1,-MID(K17,MIN(FIND(ROW($1:$10)-1,K17&amp;1/17)),ROW($1:$9)))))</f>
        <v>01</v>
      </c>
      <c r="M17" s="5" t="str">
        <f>IF(K17="","",IFERROR(_xlfn.XLOOKUP(K17,P:P,Q:Q),LOWER(LEFT(K17,1))))</f>
        <v>d</v>
      </c>
      <c r="N17" s="14" t="str">
        <f t="shared" si="5"/>
        <v>d01</v>
      </c>
      <c r="R17" s="15" t="s">
        <v>685</v>
      </c>
      <c r="S17" t="s">
        <v>635</v>
      </c>
    </row>
    <row r="18" spans="1:19">
      <c r="A18" t="str">
        <f t="shared" si="0"/>
        <v>d01hs5</v>
      </c>
      <c r="B18" s="3" t="str">
        <f t="shared" si="1"/>
        <v>d01hs570</v>
      </c>
      <c r="C18" s="4" t="s">
        <v>686</v>
      </c>
      <c r="D18" s="4" t="s">
        <v>687</v>
      </c>
      <c r="E18" s="4" t="s">
        <v>688</v>
      </c>
      <c r="F18" s="4" t="s">
        <v>606</v>
      </c>
      <c r="G18" s="5" t="s">
        <v>684</v>
      </c>
      <c r="H18" s="5" t="str">
        <f t="shared" si="2"/>
        <v>70</v>
      </c>
      <c r="I18" s="5" t="str">
        <f t="shared" si="3"/>
        <v>HuaSe5</v>
      </c>
      <c r="J18" s="5" t="str">
        <f>IF(I18="","",SUBSTITUTE(I18,LOOKUP(1,0/FIND(R$2:R$19,I18),R$2:R$19),VLOOKUP(LOOKUP(1,0/FIND(R$2:R$19,I18),R$2:R$19),R:S,2,FALSE())))</f>
        <v>hs5</v>
      </c>
      <c r="K18" s="5" t="str">
        <f t="shared" si="4"/>
        <v>D001USF</v>
      </c>
      <c r="L18" s="5" t="str">
        <f t="array" ref="L18">IF(K18="","",IF(-LOOKUP(1,-MID(K18,MIN(FIND(ROW($1:$10)-1,K18&amp;1/17)),ROW($1:$9)))&lt;10,"0"&amp;-LOOKUP(1,-MID(K18,MIN(FIND(ROW($1:$10)-1,K18&amp;1/17)),ROW($1:$9))),-LOOKUP(1,-MID(K18,MIN(FIND(ROW($1:$10)-1,K18&amp;1/17)),ROW($1:$9)))))</f>
        <v>01</v>
      </c>
      <c r="M18" s="5" t="str">
        <f>IF(K18="","",IFERROR(_xlfn.XLOOKUP(K18,P:P,Q:Q),LOWER(LEFT(K18,1))))</f>
        <v>d</v>
      </c>
      <c r="N18" s="14" t="str">
        <f t="shared" si="5"/>
        <v>d01</v>
      </c>
      <c r="R18" s="15" t="s">
        <v>689</v>
      </c>
      <c r="S18" t="s">
        <v>645</v>
      </c>
    </row>
    <row r="19" spans="1:19">
      <c r="A19" t="str">
        <f t="shared" si="0"/>
        <v>d01hs5</v>
      </c>
      <c r="B19" s="6" t="str">
        <f t="shared" si="1"/>
        <v>d01hs575</v>
      </c>
      <c r="C19" s="7" t="s">
        <v>690</v>
      </c>
      <c r="D19" s="7" t="s">
        <v>691</v>
      </c>
      <c r="E19" s="7" t="s">
        <v>692</v>
      </c>
      <c r="F19" s="7" t="s">
        <v>606</v>
      </c>
      <c r="G19" s="8" t="s">
        <v>684</v>
      </c>
      <c r="H19" s="5" t="str">
        <f t="shared" si="2"/>
        <v>75</v>
      </c>
      <c r="I19" s="5" t="str">
        <f t="shared" si="3"/>
        <v>HuaSe5</v>
      </c>
      <c r="J19" s="5" t="str">
        <f>IF(I19="","",SUBSTITUTE(I19,LOOKUP(1,0/FIND(R$2:R$19,I19),R$2:R$19),VLOOKUP(LOOKUP(1,0/FIND(R$2:R$19,I19),R$2:R$19),R:S,2,FALSE())))</f>
        <v>hs5</v>
      </c>
      <c r="K19" s="5" t="str">
        <f t="shared" si="4"/>
        <v>D001USF</v>
      </c>
      <c r="L19" s="5" t="str">
        <f t="array" ref="L19">IF(K19="","",IF(-LOOKUP(1,-MID(K19,MIN(FIND(ROW($1:$10)-1,K19&amp;1/17)),ROW($1:$9)))&lt;10,"0"&amp;-LOOKUP(1,-MID(K19,MIN(FIND(ROW($1:$10)-1,K19&amp;1/17)),ROW($1:$9))),-LOOKUP(1,-MID(K19,MIN(FIND(ROW($1:$10)-1,K19&amp;1/17)),ROW($1:$9)))))</f>
        <v>01</v>
      </c>
      <c r="M19" s="5" t="str">
        <f>IF(K19="","",IFERROR(_xlfn.XLOOKUP(K19,P:P,Q:Q),LOWER(LEFT(K19,1))))</f>
        <v>d</v>
      </c>
      <c r="N19" s="14" t="str">
        <f t="shared" si="5"/>
        <v>d01</v>
      </c>
      <c r="R19" s="15" t="s">
        <v>693</v>
      </c>
      <c r="S19" t="s">
        <v>660</v>
      </c>
    </row>
    <row r="20" spans="1:19">
      <c r="A20" t="str">
        <f t="shared" si="0"/>
        <v>d01hs5</v>
      </c>
      <c r="B20" s="3" t="str">
        <f t="shared" si="1"/>
        <v>d01hs580</v>
      </c>
      <c r="C20" s="4" t="s">
        <v>694</v>
      </c>
      <c r="D20" s="4" t="s">
        <v>695</v>
      </c>
      <c r="E20" s="4" t="s">
        <v>696</v>
      </c>
      <c r="F20" s="4" t="s">
        <v>606</v>
      </c>
      <c r="G20" s="5" t="s">
        <v>684</v>
      </c>
      <c r="H20" s="5" t="str">
        <f t="shared" si="2"/>
        <v>80</v>
      </c>
      <c r="I20" s="5" t="str">
        <f t="shared" si="3"/>
        <v>HuaSe5</v>
      </c>
      <c r="J20" s="5" t="str">
        <f>IF(I20="","",SUBSTITUTE(I20,LOOKUP(1,0/FIND(R$2:R$19,I20),R$2:R$19),VLOOKUP(LOOKUP(1,0/FIND(R$2:R$19,I20),R$2:R$19),R:S,2,FALSE())))</f>
        <v>hs5</v>
      </c>
      <c r="K20" s="5" t="str">
        <f t="shared" si="4"/>
        <v>D001USF</v>
      </c>
      <c r="L20" s="5" t="str">
        <f t="array" ref="L20">IF(K20="","",IF(-LOOKUP(1,-MID(K20,MIN(FIND(ROW($1:$10)-1,K20&amp;1/17)),ROW($1:$9)))&lt;10,"0"&amp;-LOOKUP(1,-MID(K20,MIN(FIND(ROW($1:$10)-1,K20&amp;1/17)),ROW($1:$9))),-LOOKUP(1,-MID(K20,MIN(FIND(ROW($1:$10)-1,K20&amp;1/17)),ROW($1:$9)))))</f>
        <v>01</v>
      </c>
      <c r="M20" s="5" t="str">
        <f>IF(K20="","",IFERROR(_xlfn.XLOOKUP(K20,P:P,Q:Q),LOWER(LEFT(K20,1))))</f>
        <v>d</v>
      </c>
      <c r="N20" s="14" t="str">
        <f t="shared" si="5"/>
        <v>d01</v>
      </c>
      <c r="R20" s="15" t="s">
        <v>697</v>
      </c>
      <c r="S20" t="s">
        <v>645</v>
      </c>
    </row>
    <row r="21" spans="1:14">
      <c r="A21" t="str">
        <f t="shared" si="0"/>
        <v>d01hs5</v>
      </c>
      <c r="B21" s="6" t="str">
        <f t="shared" si="1"/>
        <v>d01hs585</v>
      </c>
      <c r="C21" s="7" t="s">
        <v>698</v>
      </c>
      <c r="D21" s="7" t="s">
        <v>699</v>
      </c>
      <c r="E21" s="7" t="s">
        <v>700</v>
      </c>
      <c r="F21" s="7" t="s">
        <v>606</v>
      </c>
      <c r="G21" s="8" t="s">
        <v>684</v>
      </c>
      <c r="H21" s="5" t="str">
        <f t="shared" si="2"/>
        <v>85</v>
      </c>
      <c r="I21" s="5" t="str">
        <f t="shared" si="3"/>
        <v>HuaSe5</v>
      </c>
      <c r="J21" s="5" t="str">
        <f>IF(I21="","",SUBSTITUTE(I21,LOOKUP(1,0/FIND(R$2:R$19,I21),R$2:R$19),VLOOKUP(LOOKUP(1,0/FIND(R$2:R$19,I21),R$2:R$19),R:S,2,FALSE())))</f>
        <v>hs5</v>
      </c>
      <c r="K21" s="5" t="str">
        <f t="shared" si="4"/>
        <v>D001USF</v>
      </c>
      <c r="L21" s="5" t="str">
        <f t="array" ref="L21">IF(K21="","",IF(-LOOKUP(1,-MID(K21,MIN(FIND(ROW($1:$10)-1,K21&amp;1/17)),ROW($1:$9)))&lt;10,"0"&amp;-LOOKUP(1,-MID(K21,MIN(FIND(ROW($1:$10)-1,K21&amp;1/17)),ROW($1:$9))),-LOOKUP(1,-MID(K21,MIN(FIND(ROW($1:$10)-1,K21&amp;1/17)),ROW($1:$9)))))</f>
        <v>01</v>
      </c>
      <c r="M21" s="5" t="str">
        <f>IF(K21="","",IFERROR(_xlfn.XLOOKUP(K21,P:P,Q:Q),LOWER(LEFT(K21,1))))</f>
        <v>d</v>
      </c>
      <c r="N21" s="14" t="str">
        <f t="shared" si="5"/>
        <v>d01</v>
      </c>
    </row>
    <row r="22" spans="1:14">
      <c r="A22" t="str">
        <f t="shared" si="0"/>
        <v>d01s1(1)</v>
      </c>
      <c r="B22" s="3" t="str">
        <f t="shared" si="1"/>
        <v>d01s1(1)65</v>
      </c>
      <c r="C22" s="5" t="s">
        <v>493</v>
      </c>
      <c r="D22" s="4" t="s">
        <v>492</v>
      </c>
      <c r="E22" s="5" t="s">
        <v>701</v>
      </c>
      <c r="F22" s="4" t="s">
        <v>606</v>
      </c>
      <c r="G22" s="5" t="s">
        <v>702</v>
      </c>
      <c r="H22" s="5" t="str">
        <f t="shared" si="2"/>
        <v>65</v>
      </c>
      <c r="I22" s="5" t="str">
        <f t="shared" si="3"/>
        <v>taozhuang1(1)</v>
      </c>
      <c r="J22" s="5" t="str">
        <f>IF(I22="","",SUBSTITUTE(I22,LOOKUP(1,0/FIND(R$2:R$19,I22),R$2:R$19),VLOOKUP(LOOKUP(1,0/FIND(R$2:R$19,I22),R$2:R$19),R:S,2,FALSE())))</f>
        <v>s1(1)</v>
      </c>
      <c r="K22" s="5" t="str">
        <f t="shared" si="4"/>
        <v>D001USF</v>
      </c>
      <c r="L22" s="5" t="str">
        <f t="array" ref="L22">IF(K22="","",IF(-LOOKUP(1,-MID(K22,MIN(FIND(ROW($1:$10)-1,K22&amp;1/17)),ROW($1:$9)))&lt;10,"0"&amp;-LOOKUP(1,-MID(K22,MIN(FIND(ROW($1:$10)-1,K22&amp;1/17)),ROW($1:$9))),-LOOKUP(1,-MID(K22,MIN(FIND(ROW($1:$10)-1,K22&amp;1/17)),ROW($1:$9)))))</f>
        <v>01</v>
      </c>
      <c r="M22" s="5" t="str">
        <f>IF(K22="","",IFERROR(_xlfn.XLOOKUP(K22,P:P,Q:Q),LOWER(LEFT(K22,1))))</f>
        <v>d</v>
      </c>
      <c r="N22" s="14" t="str">
        <f t="shared" si="5"/>
        <v>d01</v>
      </c>
    </row>
    <row r="23" spans="1:14">
      <c r="A23" t="str">
        <f t="shared" si="0"/>
        <v>d01s1(1)</v>
      </c>
      <c r="B23" s="6" t="str">
        <f t="shared" si="1"/>
        <v>d01s1(1)70</v>
      </c>
      <c r="C23" s="8" t="s">
        <v>497</v>
      </c>
      <c r="D23" s="7" t="s">
        <v>496</v>
      </c>
      <c r="E23" s="8" t="s">
        <v>703</v>
      </c>
      <c r="F23" s="7" t="s">
        <v>606</v>
      </c>
      <c r="G23" s="8" t="s">
        <v>702</v>
      </c>
      <c r="H23" s="5" t="str">
        <f t="shared" si="2"/>
        <v>70</v>
      </c>
      <c r="I23" s="5" t="str">
        <f t="shared" si="3"/>
        <v>taozhuang1(1)</v>
      </c>
      <c r="J23" s="5" t="str">
        <f>IF(I23="","",SUBSTITUTE(I23,LOOKUP(1,0/FIND(R$2:R$19,I23),R$2:R$19),VLOOKUP(LOOKUP(1,0/FIND(R$2:R$19,I23),R$2:R$19),R:S,2,FALSE())))</f>
        <v>s1(1)</v>
      </c>
      <c r="K23" s="5" t="str">
        <f t="shared" si="4"/>
        <v>D001USF</v>
      </c>
      <c r="L23" s="5" t="str">
        <f t="array" ref="L23">IF(K23="","",IF(-LOOKUP(1,-MID(K23,MIN(FIND(ROW($1:$10)-1,K23&amp;1/17)),ROW($1:$9)))&lt;10,"0"&amp;-LOOKUP(1,-MID(K23,MIN(FIND(ROW($1:$10)-1,K23&amp;1/17)),ROW($1:$9))),-LOOKUP(1,-MID(K23,MIN(FIND(ROW($1:$10)-1,K23&amp;1/17)),ROW($1:$9)))))</f>
        <v>01</v>
      </c>
      <c r="M23" s="5" t="str">
        <f>IF(K23="","",IFERROR(_xlfn.XLOOKUP(K23,P:P,Q:Q),LOWER(LEFT(K23,1))))</f>
        <v>d</v>
      </c>
      <c r="N23" s="14" t="str">
        <f t="shared" si="5"/>
        <v>d01</v>
      </c>
    </row>
    <row r="24" spans="1:14">
      <c r="A24" t="str">
        <f t="shared" si="0"/>
        <v>d01s1(1)</v>
      </c>
      <c r="B24" s="3" t="str">
        <f t="shared" si="1"/>
        <v>d01s1(1)75</v>
      </c>
      <c r="C24" s="5" t="s">
        <v>145</v>
      </c>
      <c r="D24" s="4" t="s">
        <v>704</v>
      </c>
      <c r="E24" s="5" t="s">
        <v>705</v>
      </c>
      <c r="F24" s="4" t="s">
        <v>606</v>
      </c>
      <c r="G24" s="5" t="s">
        <v>702</v>
      </c>
      <c r="H24" s="5" t="str">
        <f t="shared" si="2"/>
        <v>75</v>
      </c>
      <c r="I24" s="5" t="str">
        <f t="shared" si="3"/>
        <v>taozhuang1(1)</v>
      </c>
      <c r="J24" s="5" t="str">
        <f>IF(I24="","",SUBSTITUTE(I24,LOOKUP(1,0/FIND(R$2:R$19,I24),R$2:R$19),VLOOKUP(LOOKUP(1,0/FIND(R$2:R$19,I24),R$2:R$19),R:S,2,FALSE())))</f>
        <v>s1(1)</v>
      </c>
      <c r="K24" s="5" t="str">
        <f t="shared" si="4"/>
        <v>D001USF</v>
      </c>
      <c r="L24" s="5" t="str">
        <f t="array" ref="L24">IF(K24="","",IF(-LOOKUP(1,-MID(K24,MIN(FIND(ROW($1:$10)-1,K24&amp;1/17)),ROW($1:$9)))&lt;10,"0"&amp;-LOOKUP(1,-MID(K24,MIN(FIND(ROW($1:$10)-1,K24&amp;1/17)),ROW($1:$9))),-LOOKUP(1,-MID(K24,MIN(FIND(ROW($1:$10)-1,K24&amp;1/17)),ROW($1:$9)))))</f>
        <v>01</v>
      </c>
      <c r="M24" s="5" t="str">
        <f>IF(K24="","",IFERROR(_xlfn.XLOOKUP(K24,P:P,Q:Q),LOWER(LEFT(K24,1))))</f>
        <v>d</v>
      </c>
      <c r="N24" s="14" t="str">
        <f t="shared" si="5"/>
        <v>d01</v>
      </c>
    </row>
    <row r="25" spans="1:14">
      <c r="A25" t="str">
        <f t="shared" si="0"/>
        <v>d01s1(1)</v>
      </c>
      <c r="B25" s="6" t="str">
        <f t="shared" si="1"/>
        <v>d01s1(1)80</v>
      </c>
      <c r="C25" s="8" t="s">
        <v>502</v>
      </c>
      <c r="D25" s="7" t="s">
        <v>501</v>
      </c>
      <c r="E25" s="8" t="s">
        <v>706</v>
      </c>
      <c r="F25" s="7" t="s">
        <v>606</v>
      </c>
      <c r="G25" s="8" t="s">
        <v>702</v>
      </c>
      <c r="H25" s="5" t="str">
        <f t="shared" si="2"/>
        <v>80</v>
      </c>
      <c r="I25" s="5" t="str">
        <f t="shared" si="3"/>
        <v>taozhuang1(1)</v>
      </c>
      <c r="J25" s="5" t="str">
        <f>IF(I25="","",SUBSTITUTE(I25,LOOKUP(1,0/FIND(R$2:R$19,I25),R$2:R$19),VLOOKUP(LOOKUP(1,0/FIND(R$2:R$19,I25),R$2:R$19),R:S,2,FALSE())))</f>
        <v>s1(1)</v>
      </c>
      <c r="K25" s="5" t="str">
        <f t="shared" si="4"/>
        <v>D001USF</v>
      </c>
      <c r="L25" s="5" t="str">
        <f t="array" ref="L25">IF(K25="","",IF(-LOOKUP(1,-MID(K25,MIN(FIND(ROW($1:$10)-1,K25&amp;1/17)),ROW($1:$9)))&lt;10,"0"&amp;-LOOKUP(1,-MID(K25,MIN(FIND(ROW($1:$10)-1,K25&amp;1/17)),ROW($1:$9))),-LOOKUP(1,-MID(K25,MIN(FIND(ROW($1:$10)-1,K25&amp;1/17)),ROW($1:$9)))))</f>
        <v>01</v>
      </c>
      <c r="M25" s="5" t="str">
        <f>IF(K25="","",IFERROR(_xlfn.XLOOKUP(K25,P:P,Q:Q),LOWER(LEFT(K25,1))))</f>
        <v>d</v>
      </c>
      <c r="N25" s="14" t="str">
        <f t="shared" si="5"/>
        <v>d01</v>
      </c>
    </row>
    <row r="26" spans="1:14">
      <c r="A26" t="str">
        <f t="shared" si="0"/>
        <v>d01s1(1)</v>
      </c>
      <c r="B26" s="3" t="str">
        <f t="shared" si="1"/>
        <v>d01s1(1)85</v>
      </c>
      <c r="C26" s="5" t="s">
        <v>143</v>
      </c>
      <c r="D26" s="4" t="s">
        <v>489</v>
      </c>
      <c r="E26" s="5" t="s">
        <v>144</v>
      </c>
      <c r="F26" s="4" t="s">
        <v>606</v>
      </c>
      <c r="G26" s="5" t="s">
        <v>702</v>
      </c>
      <c r="H26" s="5" t="str">
        <f t="shared" si="2"/>
        <v>85</v>
      </c>
      <c r="I26" s="5" t="str">
        <f t="shared" si="3"/>
        <v>taozhuang1(1)</v>
      </c>
      <c r="J26" s="5" t="str">
        <f>IF(I26="","",SUBSTITUTE(I26,LOOKUP(1,0/FIND(R$2:R$19,I26),R$2:R$19),VLOOKUP(LOOKUP(1,0/FIND(R$2:R$19,I26),R$2:R$19),R:S,2,FALSE())))</f>
        <v>s1(1)</v>
      </c>
      <c r="K26" s="5" t="str">
        <f t="shared" si="4"/>
        <v>D001USF</v>
      </c>
      <c r="L26" s="5" t="str">
        <f t="array" ref="L26">IF(K26="","",IF(-LOOKUP(1,-MID(K26,MIN(FIND(ROW($1:$10)-1,K26&amp;1/17)),ROW($1:$9)))&lt;10,"0"&amp;-LOOKUP(1,-MID(K26,MIN(FIND(ROW($1:$10)-1,K26&amp;1/17)),ROW($1:$9))),-LOOKUP(1,-MID(K26,MIN(FIND(ROW($1:$10)-1,K26&amp;1/17)),ROW($1:$9)))))</f>
        <v>01</v>
      </c>
      <c r="M26" s="5" t="str">
        <f>IF(K26="","",IFERROR(_xlfn.XLOOKUP(K26,P:P,Q:Q),LOWER(LEFT(K26,1))))</f>
        <v>d</v>
      </c>
      <c r="N26" s="14" t="str">
        <f t="shared" si="5"/>
        <v>d01</v>
      </c>
    </row>
    <row r="27" spans="1:14">
      <c r="A27" t="str">
        <f t="shared" si="0"/>
        <v>d01s10</v>
      </c>
      <c r="B27" s="6" t="str">
        <f t="shared" si="1"/>
        <v>d01s1065</v>
      </c>
      <c r="C27" s="7" t="s">
        <v>707</v>
      </c>
      <c r="D27" s="7" t="s">
        <v>708</v>
      </c>
      <c r="E27" s="7" t="s">
        <v>709</v>
      </c>
      <c r="F27" s="7" t="s">
        <v>606</v>
      </c>
      <c r="G27" s="8" t="s">
        <v>710</v>
      </c>
      <c r="H27" s="5" t="str">
        <f t="shared" si="2"/>
        <v>65</v>
      </c>
      <c r="I27" s="5" t="str">
        <f t="shared" si="3"/>
        <v>taozhuang10</v>
      </c>
      <c r="J27" s="5" t="str">
        <f>IF(I27="","",SUBSTITUTE(I27,LOOKUP(1,0/FIND(R$2:R$19,I27),R$2:R$19),VLOOKUP(LOOKUP(1,0/FIND(R$2:R$19,I27),R$2:R$19),R:S,2,FALSE())))</f>
        <v>s10</v>
      </c>
      <c r="K27" s="5" t="str">
        <f t="shared" si="4"/>
        <v>D001USF</v>
      </c>
      <c r="L27" s="5" t="str">
        <f t="array" ref="L27">IF(K27="","",IF(-LOOKUP(1,-MID(K27,MIN(FIND(ROW($1:$10)-1,K27&amp;1/17)),ROW($1:$9)))&lt;10,"0"&amp;-LOOKUP(1,-MID(K27,MIN(FIND(ROW($1:$10)-1,K27&amp;1/17)),ROW($1:$9))),-LOOKUP(1,-MID(K27,MIN(FIND(ROW($1:$10)-1,K27&amp;1/17)),ROW($1:$9)))))</f>
        <v>01</v>
      </c>
      <c r="M27" s="5" t="str">
        <f>IF(K27="","",IFERROR(_xlfn.XLOOKUP(K27,P:P,Q:Q),LOWER(LEFT(K27,1))))</f>
        <v>d</v>
      </c>
      <c r="N27" s="14" t="str">
        <f t="shared" si="5"/>
        <v>d01</v>
      </c>
    </row>
    <row r="28" spans="1:14">
      <c r="A28" t="str">
        <f t="shared" si="0"/>
        <v>d01s10</v>
      </c>
      <c r="B28" s="3" t="str">
        <f t="shared" si="1"/>
        <v>d01s1070</v>
      </c>
      <c r="C28" s="4" t="s">
        <v>711</v>
      </c>
      <c r="D28" s="4" t="s">
        <v>712</v>
      </c>
      <c r="E28" s="4" t="s">
        <v>713</v>
      </c>
      <c r="F28" s="4" t="s">
        <v>606</v>
      </c>
      <c r="G28" s="5" t="s">
        <v>710</v>
      </c>
      <c r="H28" s="5" t="str">
        <f t="shared" si="2"/>
        <v>70</v>
      </c>
      <c r="I28" s="5" t="str">
        <f t="shared" si="3"/>
        <v>taozhuang10</v>
      </c>
      <c r="J28" s="5" t="str">
        <f>IF(I28="","",SUBSTITUTE(I28,LOOKUP(1,0/FIND(R$2:R$19,I28),R$2:R$19),VLOOKUP(LOOKUP(1,0/FIND(R$2:R$19,I28),R$2:R$19),R:S,2,FALSE())))</f>
        <v>s10</v>
      </c>
      <c r="K28" s="5" t="str">
        <f t="shared" si="4"/>
        <v>D001USF</v>
      </c>
      <c r="L28" s="5" t="str">
        <f t="array" ref="L28">IF(K28="","",IF(-LOOKUP(1,-MID(K28,MIN(FIND(ROW($1:$10)-1,K28&amp;1/17)),ROW($1:$9)))&lt;10,"0"&amp;-LOOKUP(1,-MID(K28,MIN(FIND(ROW($1:$10)-1,K28&amp;1/17)),ROW($1:$9))),-LOOKUP(1,-MID(K28,MIN(FIND(ROW($1:$10)-1,K28&amp;1/17)),ROW($1:$9)))))</f>
        <v>01</v>
      </c>
      <c r="M28" s="5" t="str">
        <f>IF(K28="","",IFERROR(_xlfn.XLOOKUP(K28,P:P,Q:Q),LOWER(LEFT(K28,1))))</f>
        <v>d</v>
      </c>
      <c r="N28" s="14" t="str">
        <f t="shared" si="5"/>
        <v>d01</v>
      </c>
    </row>
    <row r="29" spans="1:14">
      <c r="A29" t="str">
        <f t="shared" si="0"/>
        <v>d01s10</v>
      </c>
      <c r="B29" s="6" t="str">
        <f t="shared" si="1"/>
        <v>d01s1075</v>
      </c>
      <c r="C29" s="7" t="s">
        <v>714</v>
      </c>
      <c r="D29" s="7" t="s">
        <v>715</v>
      </c>
      <c r="E29" s="7" t="s">
        <v>716</v>
      </c>
      <c r="F29" s="7" t="s">
        <v>606</v>
      </c>
      <c r="G29" s="8" t="s">
        <v>710</v>
      </c>
      <c r="H29" s="5" t="str">
        <f t="shared" si="2"/>
        <v>75</v>
      </c>
      <c r="I29" s="5" t="str">
        <f t="shared" si="3"/>
        <v>taozhuang10</v>
      </c>
      <c r="J29" s="5" t="str">
        <f>IF(I29="","",SUBSTITUTE(I29,LOOKUP(1,0/FIND(R$2:R$19,I29),R$2:R$19),VLOOKUP(LOOKUP(1,0/FIND(R$2:R$19,I29),R$2:R$19),R:S,2,FALSE())))</f>
        <v>s10</v>
      </c>
      <c r="K29" s="5" t="str">
        <f t="shared" si="4"/>
        <v>D001USF</v>
      </c>
      <c r="L29" s="5" t="str">
        <f t="array" ref="L29">IF(K29="","",IF(-LOOKUP(1,-MID(K29,MIN(FIND(ROW($1:$10)-1,K29&amp;1/17)),ROW($1:$9)))&lt;10,"0"&amp;-LOOKUP(1,-MID(K29,MIN(FIND(ROW($1:$10)-1,K29&amp;1/17)),ROW($1:$9))),-LOOKUP(1,-MID(K29,MIN(FIND(ROW($1:$10)-1,K29&amp;1/17)),ROW($1:$9)))))</f>
        <v>01</v>
      </c>
      <c r="M29" s="5" t="str">
        <f>IF(K29="","",IFERROR(_xlfn.XLOOKUP(K29,P:P,Q:Q),LOWER(LEFT(K29,1))))</f>
        <v>d</v>
      </c>
      <c r="N29" s="14" t="str">
        <f t="shared" si="5"/>
        <v>d01</v>
      </c>
    </row>
    <row r="30" spans="1:14">
      <c r="A30" t="str">
        <f t="shared" si="0"/>
        <v>d01s10</v>
      </c>
      <c r="B30" s="3" t="str">
        <f t="shared" si="1"/>
        <v>d01s1080</v>
      </c>
      <c r="C30" s="4" t="s">
        <v>717</v>
      </c>
      <c r="D30" s="4" t="s">
        <v>718</v>
      </c>
      <c r="E30" s="4" t="s">
        <v>719</v>
      </c>
      <c r="F30" s="4" t="s">
        <v>606</v>
      </c>
      <c r="G30" s="5" t="s">
        <v>710</v>
      </c>
      <c r="H30" s="5" t="str">
        <f t="shared" si="2"/>
        <v>80</v>
      </c>
      <c r="I30" s="5" t="str">
        <f t="shared" si="3"/>
        <v>taozhuang10</v>
      </c>
      <c r="J30" s="5" t="str">
        <f>IF(I30="","",SUBSTITUTE(I30,LOOKUP(1,0/FIND(R$2:R$19,I30),R$2:R$19),VLOOKUP(LOOKUP(1,0/FIND(R$2:R$19,I30),R$2:R$19),R:S,2,FALSE())))</f>
        <v>s10</v>
      </c>
      <c r="K30" s="5" t="str">
        <f t="shared" si="4"/>
        <v>D001USF</v>
      </c>
      <c r="L30" s="5" t="str">
        <f t="array" ref="L30">IF(K30="","",IF(-LOOKUP(1,-MID(K30,MIN(FIND(ROW($1:$10)-1,K30&amp;1/17)),ROW($1:$9)))&lt;10,"0"&amp;-LOOKUP(1,-MID(K30,MIN(FIND(ROW($1:$10)-1,K30&amp;1/17)),ROW($1:$9))),-LOOKUP(1,-MID(K30,MIN(FIND(ROW($1:$10)-1,K30&amp;1/17)),ROW($1:$9)))))</f>
        <v>01</v>
      </c>
      <c r="M30" s="5" t="str">
        <f>IF(K30="","",IFERROR(_xlfn.XLOOKUP(K30,P:P,Q:Q),LOWER(LEFT(K30,1))))</f>
        <v>d</v>
      </c>
      <c r="N30" s="14" t="str">
        <f t="shared" si="5"/>
        <v>d01</v>
      </c>
    </row>
    <row r="31" spans="1:14">
      <c r="A31" t="str">
        <f t="shared" si="0"/>
        <v>d01s10</v>
      </c>
      <c r="B31" s="6" t="str">
        <f t="shared" si="1"/>
        <v>d01s1085</v>
      </c>
      <c r="C31" s="7" t="s">
        <v>720</v>
      </c>
      <c r="D31" s="7" t="s">
        <v>721</v>
      </c>
      <c r="E31" s="7" t="s">
        <v>722</v>
      </c>
      <c r="F31" s="7" t="s">
        <v>606</v>
      </c>
      <c r="G31" s="8" t="s">
        <v>710</v>
      </c>
      <c r="H31" s="5" t="str">
        <f t="shared" si="2"/>
        <v>85</v>
      </c>
      <c r="I31" s="5" t="str">
        <f t="shared" si="3"/>
        <v>taozhuang10</v>
      </c>
      <c r="J31" s="5" t="str">
        <f>IF(I31="","",SUBSTITUTE(I31,LOOKUP(1,0/FIND(R$2:R$19,I31),R$2:R$19),VLOOKUP(LOOKUP(1,0/FIND(R$2:R$19,I31),R$2:R$19),R:S,2,FALSE())))</f>
        <v>s10</v>
      </c>
      <c r="K31" s="5" t="str">
        <f t="shared" si="4"/>
        <v>D001USF</v>
      </c>
      <c r="L31" s="5" t="str">
        <f t="array" ref="L31">IF(K31="","",IF(-LOOKUP(1,-MID(K31,MIN(FIND(ROW($1:$10)-1,K31&amp;1/17)),ROW($1:$9)))&lt;10,"0"&amp;-LOOKUP(1,-MID(K31,MIN(FIND(ROW($1:$10)-1,K31&amp;1/17)),ROW($1:$9))),-LOOKUP(1,-MID(K31,MIN(FIND(ROW($1:$10)-1,K31&amp;1/17)),ROW($1:$9)))))</f>
        <v>01</v>
      </c>
      <c r="M31" s="5" t="str">
        <f>IF(K31="","",IFERROR(_xlfn.XLOOKUP(K31,P:P,Q:Q),LOWER(LEFT(K31,1))))</f>
        <v>d</v>
      </c>
      <c r="N31" s="14" t="str">
        <f t="shared" si="5"/>
        <v>d01</v>
      </c>
    </row>
    <row r="32" spans="1:14">
      <c r="A32" t="str">
        <f t="shared" si="0"/>
        <v>d01s11</v>
      </c>
      <c r="B32" s="3" t="str">
        <f t="shared" si="1"/>
        <v>d01s1165</v>
      </c>
      <c r="C32" s="4" t="s">
        <v>723</v>
      </c>
      <c r="D32" s="4" t="s">
        <v>724</v>
      </c>
      <c r="E32" s="4" t="s">
        <v>725</v>
      </c>
      <c r="F32" s="4" t="s">
        <v>606</v>
      </c>
      <c r="G32" s="5" t="s">
        <v>726</v>
      </c>
      <c r="H32" s="5" t="str">
        <f t="shared" si="2"/>
        <v>65</v>
      </c>
      <c r="I32" s="5" t="str">
        <f t="shared" si="3"/>
        <v>taozhuang11</v>
      </c>
      <c r="J32" s="5" t="str">
        <f>IF(I32="","",SUBSTITUTE(I32,LOOKUP(1,0/FIND(R$2:R$19,I32),R$2:R$19),VLOOKUP(LOOKUP(1,0/FIND(R$2:R$19,I32),R$2:R$19),R:S,2,FALSE())))</f>
        <v>s11</v>
      </c>
      <c r="K32" s="5" t="str">
        <f t="shared" si="4"/>
        <v>D001USF</v>
      </c>
      <c r="L32" s="5" t="str">
        <f t="array" ref="L32">IF(K32="","",IF(-LOOKUP(1,-MID(K32,MIN(FIND(ROW($1:$10)-1,K32&amp;1/17)),ROW($1:$9)))&lt;10,"0"&amp;-LOOKUP(1,-MID(K32,MIN(FIND(ROW($1:$10)-1,K32&amp;1/17)),ROW($1:$9))),-LOOKUP(1,-MID(K32,MIN(FIND(ROW($1:$10)-1,K32&amp;1/17)),ROW($1:$9)))))</f>
        <v>01</v>
      </c>
      <c r="M32" s="5" t="str">
        <f>IF(K32="","",IFERROR(_xlfn.XLOOKUP(K32,P:P,Q:Q),LOWER(LEFT(K32,1))))</f>
        <v>d</v>
      </c>
      <c r="N32" s="14" t="str">
        <f t="shared" si="5"/>
        <v>d01</v>
      </c>
    </row>
    <row r="33" spans="1:14">
      <c r="A33" t="str">
        <f t="shared" si="0"/>
        <v>d01s11</v>
      </c>
      <c r="B33" s="6" t="str">
        <f t="shared" si="1"/>
        <v>d01s1170</v>
      </c>
      <c r="C33" s="7" t="s">
        <v>727</v>
      </c>
      <c r="D33" s="7" t="s">
        <v>728</v>
      </c>
      <c r="E33" s="7" t="s">
        <v>729</v>
      </c>
      <c r="F33" s="7" t="s">
        <v>606</v>
      </c>
      <c r="G33" s="8" t="s">
        <v>726</v>
      </c>
      <c r="H33" s="5" t="str">
        <f t="shared" si="2"/>
        <v>70</v>
      </c>
      <c r="I33" s="5" t="str">
        <f t="shared" si="3"/>
        <v>taozhuang11</v>
      </c>
      <c r="J33" s="5" t="str">
        <f>IF(I33="","",SUBSTITUTE(I33,LOOKUP(1,0/FIND(R$2:R$19,I33),R$2:R$19),VLOOKUP(LOOKUP(1,0/FIND(R$2:R$19,I33),R$2:R$19),R:S,2,FALSE())))</f>
        <v>s11</v>
      </c>
      <c r="K33" s="5" t="str">
        <f t="shared" si="4"/>
        <v>D001USF</v>
      </c>
      <c r="L33" s="5" t="str">
        <f t="array" ref="L33">IF(K33="","",IF(-LOOKUP(1,-MID(K33,MIN(FIND(ROW($1:$10)-1,K33&amp;1/17)),ROW($1:$9)))&lt;10,"0"&amp;-LOOKUP(1,-MID(K33,MIN(FIND(ROW($1:$10)-1,K33&amp;1/17)),ROW($1:$9))),-LOOKUP(1,-MID(K33,MIN(FIND(ROW($1:$10)-1,K33&amp;1/17)),ROW($1:$9)))))</f>
        <v>01</v>
      </c>
      <c r="M33" s="5" t="str">
        <f>IF(K33="","",IFERROR(_xlfn.XLOOKUP(K33,P:P,Q:Q),LOWER(LEFT(K33,1))))</f>
        <v>d</v>
      </c>
      <c r="N33" s="14" t="str">
        <f t="shared" si="5"/>
        <v>d01</v>
      </c>
    </row>
    <row r="34" spans="1:14">
      <c r="A34" t="str">
        <f t="shared" si="0"/>
        <v>d01s11</v>
      </c>
      <c r="B34" s="3" t="str">
        <f t="shared" si="1"/>
        <v>d01s1175</v>
      </c>
      <c r="C34" s="4" t="s">
        <v>730</v>
      </c>
      <c r="D34" s="4" t="s">
        <v>731</v>
      </c>
      <c r="E34" s="4" t="s">
        <v>732</v>
      </c>
      <c r="F34" s="4" t="s">
        <v>606</v>
      </c>
      <c r="G34" s="5" t="s">
        <v>726</v>
      </c>
      <c r="H34" s="5" t="str">
        <f t="shared" si="2"/>
        <v>75</v>
      </c>
      <c r="I34" s="5" t="str">
        <f t="shared" si="3"/>
        <v>taozhuang11</v>
      </c>
      <c r="J34" s="5" t="str">
        <f>IF(I34="","",SUBSTITUTE(I34,LOOKUP(1,0/FIND(R$2:R$19,I34),R$2:R$19),VLOOKUP(LOOKUP(1,0/FIND(R$2:R$19,I34),R$2:R$19),R:S,2,FALSE())))</f>
        <v>s11</v>
      </c>
      <c r="K34" s="5" t="str">
        <f t="shared" si="4"/>
        <v>D001USF</v>
      </c>
      <c r="L34" s="5" t="str">
        <f t="array" ref="L34">IF(K34="","",IF(-LOOKUP(1,-MID(K34,MIN(FIND(ROW($1:$10)-1,K34&amp;1/17)),ROW($1:$9)))&lt;10,"0"&amp;-LOOKUP(1,-MID(K34,MIN(FIND(ROW($1:$10)-1,K34&amp;1/17)),ROW($1:$9))),-LOOKUP(1,-MID(K34,MIN(FIND(ROW($1:$10)-1,K34&amp;1/17)),ROW($1:$9)))))</f>
        <v>01</v>
      </c>
      <c r="M34" s="5" t="str">
        <f>IF(K34="","",IFERROR(_xlfn.XLOOKUP(K34,P:P,Q:Q),LOWER(LEFT(K34,1))))</f>
        <v>d</v>
      </c>
      <c r="N34" s="14" t="str">
        <f t="shared" si="5"/>
        <v>d01</v>
      </c>
    </row>
    <row r="35" spans="1:14">
      <c r="A35" t="str">
        <f t="shared" si="0"/>
        <v>d01s11</v>
      </c>
      <c r="B35" s="6" t="str">
        <f t="shared" si="1"/>
        <v>d01s1180</v>
      </c>
      <c r="C35" s="7" t="s">
        <v>733</v>
      </c>
      <c r="D35" s="7" t="s">
        <v>734</v>
      </c>
      <c r="E35" s="7" t="s">
        <v>735</v>
      </c>
      <c r="F35" s="7" t="s">
        <v>606</v>
      </c>
      <c r="G35" s="8" t="s">
        <v>726</v>
      </c>
      <c r="H35" s="5" t="str">
        <f t="shared" si="2"/>
        <v>80</v>
      </c>
      <c r="I35" s="5" t="str">
        <f t="shared" si="3"/>
        <v>taozhuang11</v>
      </c>
      <c r="J35" s="5" t="str">
        <f>IF(I35="","",SUBSTITUTE(I35,LOOKUP(1,0/FIND(R$2:R$19,I35),R$2:R$19),VLOOKUP(LOOKUP(1,0/FIND(R$2:R$19,I35),R$2:R$19),R:S,2,FALSE())))</f>
        <v>s11</v>
      </c>
      <c r="K35" s="5" t="str">
        <f t="shared" si="4"/>
        <v>D001USF</v>
      </c>
      <c r="L35" s="5" t="str">
        <f t="array" ref="L35">IF(K35="","",IF(-LOOKUP(1,-MID(K35,MIN(FIND(ROW($1:$10)-1,K35&amp;1/17)),ROW($1:$9)))&lt;10,"0"&amp;-LOOKUP(1,-MID(K35,MIN(FIND(ROW($1:$10)-1,K35&amp;1/17)),ROW($1:$9))),-LOOKUP(1,-MID(K35,MIN(FIND(ROW($1:$10)-1,K35&amp;1/17)),ROW($1:$9)))))</f>
        <v>01</v>
      </c>
      <c r="M35" s="5" t="str">
        <f>IF(K35="","",IFERROR(_xlfn.XLOOKUP(K35,P:P,Q:Q),LOWER(LEFT(K35,1))))</f>
        <v>d</v>
      </c>
      <c r="N35" s="14" t="str">
        <f t="shared" si="5"/>
        <v>d01</v>
      </c>
    </row>
    <row r="36" spans="1:14">
      <c r="A36" t="str">
        <f t="shared" si="0"/>
        <v>d01s11</v>
      </c>
      <c r="B36" s="3" t="str">
        <f t="shared" si="1"/>
        <v>d01s1185</v>
      </c>
      <c r="C36" s="4" t="s">
        <v>736</v>
      </c>
      <c r="D36" s="4" t="s">
        <v>737</v>
      </c>
      <c r="E36" s="4" t="s">
        <v>738</v>
      </c>
      <c r="F36" s="4" t="s">
        <v>606</v>
      </c>
      <c r="G36" s="5" t="s">
        <v>726</v>
      </c>
      <c r="H36" s="5" t="str">
        <f t="shared" si="2"/>
        <v>85</v>
      </c>
      <c r="I36" s="5" t="str">
        <f t="shared" si="3"/>
        <v>taozhuang11</v>
      </c>
      <c r="J36" s="5" t="str">
        <f>IF(I36="","",SUBSTITUTE(I36,LOOKUP(1,0/FIND(R$2:R$19,I36),R$2:R$19),VLOOKUP(LOOKUP(1,0/FIND(R$2:R$19,I36),R$2:R$19),R:S,2,FALSE())))</f>
        <v>s11</v>
      </c>
      <c r="K36" s="5" t="str">
        <f t="shared" si="4"/>
        <v>D001USF</v>
      </c>
      <c r="L36" s="5" t="str">
        <f t="array" ref="L36">IF(K36="","",IF(-LOOKUP(1,-MID(K36,MIN(FIND(ROW($1:$10)-1,K36&amp;1/17)),ROW($1:$9)))&lt;10,"0"&amp;-LOOKUP(1,-MID(K36,MIN(FIND(ROW($1:$10)-1,K36&amp;1/17)),ROW($1:$9))),-LOOKUP(1,-MID(K36,MIN(FIND(ROW($1:$10)-1,K36&amp;1/17)),ROW($1:$9)))))</f>
        <v>01</v>
      </c>
      <c r="M36" s="5" t="str">
        <f>IF(K36="","",IFERROR(_xlfn.XLOOKUP(K36,P:P,Q:Q),LOWER(LEFT(K36,1))))</f>
        <v>d</v>
      </c>
      <c r="N36" s="14" t="str">
        <f t="shared" si="5"/>
        <v>d01</v>
      </c>
    </row>
    <row r="37" spans="1:14">
      <c r="A37" t="str">
        <f t="shared" si="0"/>
        <v>d01s12</v>
      </c>
      <c r="B37" s="6" t="str">
        <f t="shared" si="1"/>
        <v>d01s1265</v>
      </c>
      <c r="C37" s="8" t="s">
        <v>739</v>
      </c>
      <c r="D37" s="7" t="s">
        <v>740</v>
      </c>
      <c r="E37" s="8" t="s">
        <v>741</v>
      </c>
      <c r="F37" s="7" t="s">
        <v>606</v>
      </c>
      <c r="G37" s="8" t="s">
        <v>742</v>
      </c>
      <c r="H37" s="5" t="str">
        <f t="shared" si="2"/>
        <v>65</v>
      </c>
      <c r="I37" s="5" t="str">
        <f t="shared" si="3"/>
        <v>taozhuang12</v>
      </c>
      <c r="J37" s="5" t="str">
        <f>IF(I37="","",SUBSTITUTE(I37,LOOKUP(1,0/FIND(R$2:R$19,I37),R$2:R$19),VLOOKUP(LOOKUP(1,0/FIND(R$2:R$19,I37),R$2:R$19),R:S,2,FALSE())))</f>
        <v>s12</v>
      </c>
      <c r="K37" s="5" t="str">
        <f t="shared" si="4"/>
        <v>D001usf</v>
      </c>
      <c r="L37" s="5" t="str">
        <f t="array" ref="L37">IF(K37="","",IF(-LOOKUP(1,-MID(K37,MIN(FIND(ROW($1:$10)-1,K37&amp;1/17)),ROW($1:$9)))&lt;10,"0"&amp;-LOOKUP(1,-MID(K37,MIN(FIND(ROW($1:$10)-1,K37&amp;1/17)),ROW($1:$9))),-LOOKUP(1,-MID(K37,MIN(FIND(ROW($1:$10)-1,K37&amp;1/17)),ROW($1:$9)))))</f>
        <v>01</v>
      </c>
      <c r="M37" s="5" t="str">
        <f>IF(K37="","",IFERROR(_xlfn.XLOOKUP(K37,P:P,Q:Q),LOWER(LEFT(K37,1))))</f>
        <v>d</v>
      </c>
      <c r="N37" s="14" t="str">
        <f t="shared" si="5"/>
        <v>d01</v>
      </c>
    </row>
    <row r="38" spans="1:14">
      <c r="A38" t="str">
        <f t="shared" si="0"/>
        <v>d01s12</v>
      </c>
      <c r="B38" s="3" t="str">
        <f t="shared" si="1"/>
        <v>d01s1270</v>
      </c>
      <c r="C38" s="4" t="s">
        <v>743</v>
      </c>
      <c r="D38" s="4" t="s">
        <v>744</v>
      </c>
      <c r="E38" s="4" t="s">
        <v>745</v>
      </c>
      <c r="F38" s="4" t="s">
        <v>606</v>
      </c>
      <c r="G38" s="5" t="s">
        <v>742</v>
      </c>
      <c r="H38" s="5" t="str">
        <f t="shared" si="2"/>
        <v>70</v>
      </c>
      <c r="I38" s="5" t="str">
        <f t="shared" si="3"/>
        <v>taozhuang12</v>
      </c>
      <c r="J38" s="5" t="str">
        <f>IF(I38="","",SUBSTITUTE(I38,LOOKUP(1,0/FIND(R$2:R$19,I38),R$2:R$19),VLOOKUP(LOOKUP(1,0/FIND(R$2:R$19,I38),R$2:R$19),R:S,2,FALSE())))</f>
        <v>s12</v>
      </c>
      <c r="K38" s="5" t="str">
        <f t="shared" si="4"/>
        <v>D001USF</v>
      </c>
      <c r="L38" s="5" t="str">
        <f t="array" ref="L38">IF(K38="","",IF(-LOOKUP(1,-MID(K38,MIN(FIND(ROW($1:$10)-1,K38&amp;1/17)),ROW($1:$9)))&lt;10,"0"&amp;-LOOKUP(1,-MID(K38,MIN(FIND(ROW($1:$10)-1,K38&amp;1/17)),ROW($1:$9))),-LOOKUP(1,-MID(K38,MIN(FIND(ROW($1:$10)-1,K38&amp;1/17)),ROW($1:$9)))))</f>
        <v>01</v>
      </c>
      <c r="M38" s="5" t="str">
        <f>IF(K38="","",IFERROR(_xlfn.XLOOKUP(K38,P:P,Q:Q),LOWER(LEFT(K38,1))))</f>
        <v>d</v>
      </c>
      <c r="N38" s="14" t="str">
        <f t="shared" si="5"/>
        <v>d01</v>
      </c>
    </row>
    <row r="39" spans="1:14">
      <c r="A39" t="str">
        <f t="shared" si="0"/>
        <v>d01s12</v>
      </c>
      <c r="B39" s="6" t="str">
        <f t="shared" si="1"/>
        <v>d01s1275</v>
      </c>
      <c r="C39" s="7" t="s">
        <v>746</v>
      </c>
      <c r="D39" s="7" t="s">
        <v>747</v>
      </c>
      <c r="E39" s="7" t="s">
        <v>748</v>
      </c>
      <c r="F39" s="7" t="s">
        <v>606</v>
      </c>
      <c r="G39" s="8" t="s">
        <v>742</v>
      </c>
      <c r="H39" s="5" t="str">
        <f t="shared" si="2"/>
        <v>75</v>
      </c>
      <c r="I39" s="5" t="str">
        <f t="shared" si="3"/>
        <v>taozhuang12</v>
      </c>
      <c r="J39" s="5" t="str">
        <f>IF(I39="","",SUBSTITUTE(I39,LOOKUP(1,0/FIND(R$2:R$19,I39),R$2:R$19),VLOOKUP(LOOKUP(1,0/FIND(R$2:R$19,I39),R$2:R$19),R:S,2,FALSE())))</f>
        <v>s12</v>
      </c>
      <c r="K39" s="5" t="str">
        <f t="shared" si="4"/>
        <v>D001USF</v>
      </c>
      <c r="L39" s="5" t="str">
        <f t="array" ref="L39">IF(K39="","",IF(-LOOKUP(1,-MID(K39,MIN(FIND(ROW($1:$10)-1,K39&amp;1/17)),ROW($1:$9)))&lt;10,"0"&amp;-LOOKUP(1,-MID(K39,MIN(FIND(ROW($1:$10)-1,K39&amp;1/17)),ROW($1:$9))),-LOOKUP(1,-MID(K39,MIN(FIND(ROW($1:$10)-1,K39&amp;1/17)),ROW($1:$9)))))</f>
        <v>01</v>
      </c>
      <c r="M39" s="5" t="str">
        <f>IF(K39="","",IFERROR(_xlfn.XLOOKUP(K39,P:P,Q:Q),LOWER(LEFT(K39,1))))</f>
        <v>d</v>
      </c>
      <c r="N39" s="14" t="str">
        <f t="shared" si="5"/>
        <v>d01</v>
      </c>
    </row>
    <row r="40" spans="1:14">
      <c r="A40" t="str">
        <f t="shared" si="0"/>
        <v>d01s12</v>
      </c>
      <c r="B40" s="3" t="str">
        <f t="shared" si="1"/>
        <v>d01s1280</v>
      </c>
      <c r="C40" s="4" t="s">
        <v>749</v>
      </c>
      <c r="D40" s="4" t="s">
        <v>750</v>
      </c>
      <c r="E40" s="4" t="s">
        <v>751</v>
      </c>
      <c r="F40" s="4" t="s">
        <v>606</v>
      </c>
      <c r="G40" s="5" t="s">
        <v>742</v>
      </c>
      <c r="H40" s="5" t="str">
        <f t="shared" si="2"/>
        <v>80</v>
      </c>
      <c r="I40" s="5" t="str">
        <f t="shared" si="3"/>
        <v>taozhuang12</v>
      </c>
      <c r="J40" s="5" t="str">
        <f>IF(I40="","",SUBSTITUTE(I40,LOOKUP(1,0/FIND(R$2:R$19,I40),R$2:R$19),VLOOKUP(LOOKUP(1,0/FIND(R$2:R$19,I40),R$2:R$19),R:S,2,FALSE())))</f>
        <v>s12</v>
      </c>
      <c r="K40" s="5" t="str">
        <f t="shared" si="4"/>
        <v>D001USF</v>
      </c>
      <c r="L40" s="5" t="str">
        <f t="array" ref="L40">IF(K40="","",IF(-LOOKUP(1,-MID(K40,MIN(FIND(ROW($1:$10)-1,K40&amp;1/17)),ROW($1:$9)))&lt;10,"0"&amp;-LOOKUP(1,-MID(K40,MIN(FIND(ROW($1:$10)-1,K40&amp;1/17)),ROW($1:$9))),-LOOKUP(1,-MID(K40,MIN(FIND(ROW($1:$10)-1,K40&amp;1/17)),ROW($1:$9)))))</f>
        <v>01</v>
      </c>
      <c r="M40" s="5" t="str">
        <f>IF(K40="","",IFERROR(_xlfn.XLOOKUP(K40,P:P,Q:Q),LOWER(LEFT(K40,1))))</f>
        <v>d</v>
      </c>
      <c r="N40" s="14" t="str">
        <f t="shared" si="5"/>
        <v>d01</v>
      </c>
    </row>
    <row r="41" spans="1:14">
      <c r="A41" t="str">
        <f t="shared" si="0"/>
        <v>d01s13</v>
      </c>
      <c r="B41" s="6" t="str">
        <f t="shared" si="1"/>
        <v>d01s1365</v>
      </c>
      <c r="C41" s="9" t="s">
        <v>752</v>
      </c>
      <c r="D41" s="10" t="s">
        <v>753</v>
      </c>
      <c r="E41" s="10" t="s">
        <v>754</v>
      </c>
      <c r="F41" s="7" t="s">
        <v>606</v>
      </c>
      <c r="G41" s="8" t="s">
        <v>755</v>
      </c>
      <c r="H41" s="5" t="str">
        <f t="shared" si="2"/>
        <v>65</v>
      </c>
      <c r="I41" s="5" t="str">
        <f t="shared" si="3"/>
        <v>taozhuang13</v>
      </c>
      <c r="J41" s="5" t="str">
        <f>IF(I41="","",SUBSTITUTE(I41,LOOKUP(1,0/FIND(R$2:R$19,I41),R$2:R$19),VLOOKUP(LOOKUP(1,0/FIND(R$2:R$19,I41),R$2:R$19),R:S,2,FALSE())))</f>
        <v>s13</v>
      </c>
      <c r="K41" s="5" t="str">
        <f t="shared" si="4"/>
        <v>D001USF</v>
      </c>
      <c r="L41" s="5" t="str">
        <f t="array" ref="L41">IF(K41="","",IF(-LOOKUP(1,-MID(K41,MIN(FIND(ROW($1:$10)-1,K41&amp;1/17)),ROW($1:$9)))&lt;10,"0"&amp;-LOOKUP(1,-MID(K41,MIN(FIND(ROW($1:$10)-1,K41&amp;1/17)),ROW($1:$9))),-LOOKUP(1,-MID(K41,MIN(FIND(ROW($1:$10)-1,K41&amp;1/17)),ROW($1:$9)))))</f>
        <v>01</v>
      </c>
      <c r="M41" s="5" t="str">
        <f>IF(K41="","",IFERROR(_xlfn.XLOOKUP(K41,P:P,Q:Q),LOWER(LEFT(K41,1))))</f>
        <v>d</v>
      </c>
      <c r="N41" s="14" t="str">
        <f t="shared" si="5"/>
        <v>d01</v>
      </c>
    </row>
    <row r="42" spans="1:14">
      <c r="A42" t="str">
        <f t="shared" si="0"/>
        <v>d01s13</v>
      </c>
      <c r="B42" s="3" t="str">
        <f t="shared" si="1"/>
        <v>d01s1370</v>
      </c>
      <c r="C42" s="11" t="s">
        <v>756</v>
      </c>
      <c r="D42" s="12" t="s">
        <v>757</v>
      </c>
      <c r="E42" s="12" t="s">
        <v>758</v>
      </c>
      <c r="F42" s="4" t="s">
        <v>606</v>
      </c>
      <c r="G42" s="5" t="s">
        <v>755</v>
      </c>
      <c r="H42" s="5" t="str">
        <f t="shared" si="2"/>
        <v>70</v>
      </c>
      <c r="I42" s="5" t="str">
        <f t="shared" si="3"/>
        <v>taozhuang13</v>
      </c>
      <c r="J42" s="5" t="str">
        <f>IF(I42="","",SUBSTITUTE(I42,LOOKUP(1,0/FIND(R$2:R$19,I42),R$2:R$19),VLOOKUP(LOOKUP(1,0/FIND(R$2:R$19,I42),R$2:R$19),R:S,2,FALSE())))</f>
        <v>s13</v>
      </c>
      <c r="K42" s="5" t="str">
        <f t="shared" si="4"/>
        <v>D001usf</v>
      </c>
      <c r="L42" s="5" t="str">
        <f t="array" ref="L42">IF(K42="","",IF(-LOOKUP(1,-MID(K42,MIN(FIND(ROW($1:$10)-1,K42&amp;1/17)),ROW($1:$9)))&lt;10,"0"&amp;-LOOKUP(1,-MID(K42,MIN(FIND(ROW($1:$10)-1,K42&amp;1/17)),ROW($1:$9))),-LOOKUP(1,-MID(K42,MIN(FIND(ROW($1:$10)-1,K42&amp;1/17)),ROW($1:$9)))))</f>
        <v>01</v>
      </c>
      <c r="M42" s="5" t="str">
        <f>IF(K42="","",IFERROR(_xlfn.XLOOKUP(K42,P:P,Q:Q),LOWER(LEFT(K42,1))))</f>
        <v>d</v>
      </c>
      <c r="N42" s="14" t="str">
        <f t="shared" si="5"/>
        <v>d01</v>
      </c>
    </row>
    <row r="43" spans="1:14">
      <c r="A43" t="str">
        <f t="shared" si="0"/>
        <v>d01s13</v>
      </c>
      <c r="B43" s="6" t="str">
        <f t="shared" si="1"/>
        <v>d01s1375</v>
      </c>
      <c r="C43" s="9" t="s">
        <v>63</v>
      </c>
      <c r="D43" s="10" t="s">
        <v>759</v>
      </c>
      <c r="E43" s="10" t="s">
        <v>64</v>
      </c>
      <c r="F43" s="7" t="s">
        <v>606</v>
      </c>
      <c r="G43" s="8" t="s">
        <v>755</v>
      </c>
      <c r="H43" s="5" t="str">
        <f t="shared" si="2"/>
        <v>75</v>
      </c>
      <c r="I43" s="5" t="str">
        <f t="shared" si="3"/>
        <v>taozhuang13</v>
      </c>
      <c r="J43" s="5" t="str">
        <f>IF(I43="","",SUBSTITUTE(I43,LOOKUP(1,0/FIND(R$2:R$19,I43),R$2:R$19),VLOOKUP(LOOKUP(1,0/FIND(R$2:R$19,I43),R$2:R$19),R:S,2,FALSE())))</f>
        <v>s13</v>
      </c>
      <c r="K43" s="5" t="str">
        <f t="shared" si="4"/>
        <v>D001USF</v>
      </c>
      <c r="L43" s="5" t="str">
        <f t="array" ref="L43">IF(K43="","",IF(-LOOKUP(1,-MID(K43,MIN(FIND(ROW($1:$10)-1,K43&amp;1/17)),ROW($1:$9)))&lt;10,"0"&amp;-LOOKUP(1,-MID(K43,MIN(FIND(ROW($1:$10)-1,K43&amp;1/17)),ROW($1:$9))),-LOOKUP(1,-MID(K43,MIN(FIND(ROW($1:$10)-1,K43&amp;1/17)),ROW($1:$9)))))</f>
        <v>01</v>
      </c>
      <c r="M43" s="5" t="str">
        <f>IF(K43="","",IFERROR(_xlfn.XLOOKUP(K43,P:P,Q:Q),LOWER(LEFT(K43,1))))</f>
        <v>d</v>
      </c>
      <c r="N43" s="14" t="str">
        <f t="shared" si="5"/>
        <v>d01</v>
      </c>
    </row>
    <row r="44" spans="1:14">
      <c r="A44" t="str">
        <f t="shared" si="0"/>
        <v>d01s13</v>
      </c>
      <c r="B44" s="3" t="str">
        <f t="shared" si="1"/>
        <v>d01s1380</v>
      </c>
      <c r="C44" s="5" t="s">
        <v>418</v>
      </c>
      <c r="D44" s="4" t="s">
        <v>760</v>
      </c>
      <c r="E44" s="5" t="s">
        <v>761</v>
      </c>
      <c r="F44" s="4" t="s">
        <v>606</v>
      </c>
      <c r="G44" s="5" t="s">
        <v>755</v>
      </c>
      <c r="H44" s="5" t="str">
        <f t="shared" si="2"/>
        <v>80</v>
      </c>
      <c r="I44" s="5" t="str">
        <f t="shared" si="3"/>
        <v>taozhuang13</v>
      </c>
      <c r="J44" s="5" t="str">
        <f>IF(I44="","",SUBSTITUTE(I44,LOOKUP(1,0/FIND(R$2:R$19,I44),R$2:R$19),VLOOKUP(LOOKUP(1,0/FIND(R$2:R$19,I44),R$2:R$19),R:S,2,FALSE())))</f>
        <v>s13</v>
      </c>
      <c r="K44" s="5" t="str">
        <f t="shared" si="4"/>
        <v>D001usf</v>
      </c>
      <c r="L44" s="5" t="str">
        <f t="array" ref="L44">IF(K44="","",IF(-LOOKUP(1,-MID(K44,MIN(FIND(ROW($1:$10)-1,K44&amp;1/17)),ROW($1:$9)))&lt;10,"0"&amp;-LOOKUP(1,-MID(K44,MIN(FIND(ROW($1:$10)-1,K44&amp;1/17)),ROW($1:$9))),-LOOKUP(1,-MID(K44,MIN(FIND(ROW($1:$10)-1,K44&amp;1/17)),ROW($1:$9)))))</f>
        <v>01</v>
      </c>
      <c r="M44" s="5" t="str">
        <f>IF(K44="","",IFERROR(_xlfn.XLOOKUP(K44,P:P,Q:Q),LOWER(LEFT(K44,1))))</f>
        <v>d</v>
      </c>
      <c r="N44" s="14" t="str">
        <f t="shared" si="5"/>
        <v>d01</v>
      </c>
    </row>
    <row r="45" spans="1:14">
      <c r="A45" t="str">
        <f t="shared" si="0"/>
        <v>d01s13</v>
      </c>
      <c r="B45" s="6" t="str">
        <f t="shared" si="1"/>
        <v>d01s1385_1</v>
      </c>
      <c r="C45" s="9" t="s">
        <v>67</v>
      </c>
      <c r="D45" s="10" t="s">
        <v>762</v>
      </c>
      <c r="E45" s="10" t="s">
        <v>68</v>
      </c>
      <c r="F45" s="7" t="s">
        <v>606</v>
      </c>
      <c r="G45" s="8" t="s">
        <v>755</v>
      </c>
      <c r="H45" s="5" t="str">
        <f t="shared" si="2"/>
        <v>85_1</v>
      </c>
      <c r="I45" s="5" t="str">
        <f t="shared" si="3"/>
        <v>taozhuang13</v>
      </c>
      <c r="J45" s="5" t="str">
        <f>IF(I45="","",SUBSTITUTE(I45,LOOKUP(1,0/FIND(R$2:R$19,I45),R$2:R$19),VLOOKUP(LOOKUP(1,0/FIND(R$2:R$19,I45),R$2:R$19),R:S,2,FALSE())))</f>
        <v>s13</v>
      </c>
      <c r="K45" s="5" t="str">
        <f t="shared" si="4"/>
        <v>D001USF</v>
      </c>
      <c r="L45" s="5" t="str">
        <f t="array" ref="L45">IF(K45="","",IF(-LOOKUP(1,-MID(K45,MIN(FIND(ROW($1:$10)-1,K45&amp;1/17)),ROW($1:$9)))&lt;10,"0"&amp;-LOOKUP(1,-MID(K45,MIN(FIND(ROW($1:$10)-1,K45&amp;1/17)),ROW($1:$9))),-LOOKUP(1,-MID(K45,MIN(FIND(ROW($1:$10)-1,K45&amp;1/17)),ROW($1:$9)))))</f>
        <v>01</v>
      </c>
      <c r="M45" s="5" t="str">
        <f>IF(K45="","",IFERROR(_xlfn.XLOOKUP(K45,P:P,Q:Q),LOWER(LEFT(K45,1))))</f>
        <v>d</v>
      </c>
      <c r="N45" s="14" t="str">
        <f t="shared" si="5"/>
        <v>d01</v>
      </c>
    </row>
    <row r="46" spans="1:14">
      <c r="A46" t="str">
        <f t="shared" si="0"/>
        <v>d01s14</v>
      </c>
      <c r="B46" s="3" t="str">
        <f t="shared" si="1"/>
        <v>d01s1460</v>
      </c>
      <c r="C46" s="4" t="s">
        <v>763</v>
      </c>
      <c r="D46" s="4" t="s">
        <v>764</v>
      </c>
      <c r="E46" s="4" t="s">
        <v>765</v>
      </c>
      <c r="F46" s="4" t="s">
        <v>606</v>
      </c>
      <c r="G46" s="5" t="s">
        <v>766</v>
      </c>
      <c r="H46" s="5" t="str">
        <f t="shared" si="2"/>
        <v>60</v>
      </c>
      <c r="I46" s="5" t="str">
        <f t="shared" si="3"/>
        <v>taozhuang14</v>
      </c>
      <c r="J46" s="5" t="str">
        <f>IF(I46="","",SUBSTITUTE(I46,LOOKUP(1,0/FIND(R$2:R$19,I46),R$2:R$19),VLOOKUP(LOOKUP(1,0/FIND(R$2:R$19,I46),R$2:R$19),R:S,2,FALSE())))</f>
        <v>s14</v>
      </c>
      <c r="K46" s="5" t="str">
        <f t="shared" si="4"/>
        <v>D001USF</v>
      </c>
      <c r="L46" s="5" t="str">
        <f t="array" ref="L46">IF(K46="","",IF(-LOOKUP(1,-MID(K46,MIN(FIND(ROW($1:$10)-1,K46&amp;1/17)),ROW($1:$9)))&lt;10,"0"&amp;-LOOKUP(1,-MID(K46,MIN(FIND(ROW($1:$10)-1,K46&amp;1/17)),ROW($1:$9))),-LOOKUP(1,-MID(K46,MIN(FIND(ROW($1:$10)-1,K46&amp;1/17)),ROW($1:$9)))))</f>
        <v>01</v>
      </c>
      <c r="M46" s="5" t="str">
        <f>IF(K46="","",IFERROR(_xlfn.XLOOKUP(K46,P:P,Q:Q),LOWER(LEFT(K46,1))))</f>
        <v>d</v>
      </c>
      <c r="N46" s="14" t="str">
        <f t="shared" si="5"/>
        <v>d01</v>
      </c>
    </row>
    <row r="47" spans="1:14">
      <c r="A47" t="str">
        <f t="shared" si="0"/>
        <v>d01s14</v>
      </c>
      <c r="B47" s="6" t="str">
        <f t="shared" si="1"/>
        <v>d01s1465</v>
      </c>
      <c r="C47" s="7" t="s">
        <v>767</v>
      </c>
      <c r="D47" s="7" t="s">
        <v>768</v>
      </c>
      <c r="E47" s="7" t="s">
        <v>769</v>
      </c>
      <c r="F47" s="7" t="s">
        <v>606</v>
      </c>
      <c r="G47" s="8" t="s">
        <v>766</v>
      </c>
      <c r="H47" s="5" t="str">
        <f t="shared" si="2"/>
        <v>65</v>
      </c>
      <c r="I47" s="5" t="str">
        <f t="shared" si="3"/>
        <v>taozhuang14</v>
      </c>
      <c r="J47" s="5" t="str">
        <f>IF(I47="","",SUBSTITUTE(I47,LOOKUP(1,0/FIND(R$2:R$19,I47),R$2:R$19),VLOOKUP(LOOKUP(1,0/FIND(R$2:R$19,I47),R$2:R$19),R:S,2,FALSE())))</f>
        <v>s14</v>
      </c>
      <c r="K47" s="5" t="str">
        <f t="shared" si="4"/>
        <v>D001USF</v>
      </c>
      <c r="L47" s="5" t="str">
        <f t="array" ref="L47">IF(K47="","",IF(-LOOKUP(1,-MID(K47,MIN(FIND(ROW($1:$10)-1,K47&amp;1/17)),ROW($1:$9)))&lt;10,"0"&amp;-LOOKUP(1,-MID(K47,MIN(FIND(ROW($1:$10)-1,K47&amp;1/17)),ROW($1:$9))),-LOOKUP(1,-MID(K47,MIN(FIND(ROW($1:$10)-1,K47&amp;1/17)),ROW($1:$9)))))</f>
        <v>01</v>
      </c>
      <c r="M47" s="5" t="str">
        <f>IF(K47="","",IFERROR(_xlfn.XLOOKUP(K47,P:P,Q:Q),LOWER(LEFT(K47,1))))</f>
        <v>d</v>
      </c>
      <c r="N47" s="14" t="str">
        <f t="shared" si="5"/>
        <v>d01</v>
      </c>
    </row>
    <row r="48" spans="1:14">
      <c r="A48" t="str">
        <f t="shared" si="0"/>
        <v>d01s14</v>
      </c>
      <c r="B48" s="3" t="str">
        <f t="shared" si="1"/>
        <v>d01s1470</v>
      </c>
      <c r="C48" s="4" t="s">
        <v>770</v>
      </c>
      <c r="D48" s="4" t="s">
        <v>771</v>
      </c>
      <c r="E48" s="4" t="s">
        <v>772</v>
      </c>
      <c r="F48" s="4" t="s">
        <v>606</v>
      </c>
      <c r="G48" s="5" t="s">
        <v>766</v>
      </c>
      <c r="H48" s="5" t="str">
        <f t="shared" si="2"/>
        <v>70</v>
      </c>
      <c r="I48" s="5" t="str">
        <f t="shared" si="3"/>
        <v>taozhuang14</v>
      </c>
      <c r="J48" s="5" t="str">
        <f>IF(I48="","",SUBSTITUTE(I48,LOOKUP(1,0/FIND(R$2:R$19,I48),R$2:R$19),VLOOKUP(LOOKUP(1,0/FIND(R$2:R$19,I48),R$2:R$19),R:S,2,FALSE())))</f>
        <v>s14</v>
      </c>
      <c r="K48" s="5" t="str">
        <f t="shared" si="4"/>
        <v>D001USF</v>
      </c>
      <c r="L48" s="5" t="str">
        <f t="array" ref="L48">IF(K48="","",IF(-LOOKUP(1,-MID(K48,MIN(FIND(ROW($1:$10)-1,K48&amp;1/17)),ROW($1:$9)))&lt;10,"0"&amp;-LOOKUP(1,-MID(K48,MIN(FIND(ROW($1:$10)-1,K48&amp;1/17)),ROW($1:$9))),-LOOKUP(1,-MID(K48,MIN(FIND(ROW($1:$10)-1,K48&amp;1/17)),ROW($1:$9)))))</f>
        <v>01</v>
      </c>
      <c r="M48" s="5" t="str">
        <f>IF(K48="","",IFERROR(_xlfn.XLOOKUP(K48,P:P,Q:Q),LOWER(LEFT(K48,1))))</f>
        <v>d</v>
      </c>
      <c r="N48" s="14" t="str">
        <f t="shared" si="5"/>
        <v>d01</v>
      </c>
    </row>
    <row r="49" spans="1:14">
      <c r="A49" t="str">
        <f t="shared" si="0"/>
        <v>d01s14</v>
      </c>
      <c r="B49" s="6" t="str">
        <f t="shared" si="1"/>
        <v>d01s1475</v>
      </c>
      <c r="C49" s="7" t="s">
        <v>773</v>
      </c>
      <c r="D49" s="7" t="s">
        <v>774</v>
      </c>
      <c r="E49" s="7" t="s">
        <v>775</v>
      </c>
      <c r="F49" s="7" t="s">
        <v>606</v>
      </c>
      <c r="G49" s="8" t="s">
        <v>766</v>
      </c>
      <c r="H49" s="5" t="str">
        <f t="shared" si="2"/>
        <v>75</v>
      </c>
      <c r="I49" s="5" t="str">
        <f t="shared" si="3"/>
        <v>taozhuang14</v>
      </c>
      <c r="J49" s="5" t="str">
        <f>IF(I49="","",SUBSTITUTE(I49,LOOKUP(1,0/FIND(R$2:R$19,I49),R$2:R$19),VLOOKUP(LOOKUP(1,0/FIND(R$2:R$19,I49),R$2:R$19),R:S,2,FALSE())))</f>
        <v>s14</v>
      </c>
      <c r="K49" s="5" t="str">
        <f t="shared" si="4"/>
        <v>D001USF</v>
      </c>
      <c r="L49" s="5" t="str">
        <f t="array" ref="L49">IF(K49="","",IF(-LOOKUP(1,-MID(K49,MIN(FIND(ROW($1:$10)-1,K49&amp;1/17)),ROW($1:$9)))&lt;10,"0"&amp;-LOOKUP(1,-MID(K49,MIN(FIND(ROW($1:$10)-1,K49&amp;1/17)),ROW($1:$9))),-LOOKUP(1,-MID(K49,MIN(FIND(ROW($1:$10)-1,K49&amp;1/17)),ROW($1:$9)))))</f>
        <v>01</v>
      </c>
      <c r="M49" s="5" t="str">
        <f>IF(K49="","",IFERROR(_xlfn.XLOOKUP(K49,P:P,Q:Q),LOWER(LEFT(K49,1))))</f>
        <v>d</v>
      </c>
      <c r="N49" s="14" t="str">
        <f t="shared" si="5"/>
        <v>d01</v>
      </c>
    </row>
    <row r="50" spans="1:14">
      <c r="A50" t="str">
        <f t="shared" si="0"/>
        <v>d01s14</v>
      </c>
      <c r="B50" s="3" t="str">
        <f t="shared" si="1"/>
        <v>d01s1480</v>
      </c>
      <c r="C50" s="4" t="s">
        <v>776</v>
      </c>
      <c r="D50" s="4" t="s">
        <v>777</v>
      </c>
      <c r="E50" s="4" t="s">
        <v>778</v>
      </c>
      <c r="F50" s="4" t="s">
        <v>606</v>
      </c>
      <c r="G50" s="5" t="s">
        <v>766</v>
      </c>
      <c r="H50" s="5" t="str">
        <f t="shared" si="2"/>
        <v>80</v>
      </c>
      <c r="I50" s="5" t="str">
        <f t="shared" si="3"/>
        <v>taozhuang14</v>
      </c>
      <c r="J50" s="5" t="str">
        <f>IF(I50="","",SUBSTITUTE(I50,LOOKUP(1,0/FIND(R$2:R$19,I50),R$2:R$19),VLOOKUP(LOOKUP(1,0/FIND(R$2:R$19,I50),R$2:R$19),R:S,2,FALSE())))</f>
        <v>s14</v>
      </c>
      <c r="K50" s="5" t="str">
        <f t="shared" si="4"/>
        <v>D001USF</v>
      </c>
      <c r="L50" s="5" t="str">
        <f t="array" ref="L50">IF(K50="","",IF(-LOOKUP(1,-MID(K50,MIN(FIND(ROW($1:$10)-1,K50&amp;1/17)),ROW($1:$9)))&lt;10,"0"&amp;-LOOKUP(1,-MID(K50,MIN(FIND(ROW($1:$10)-1,K50&amp;1/17)),ROW($1:$9))),-LOOKUP(1,-MID(K50,MIN(FIND(ROW($1:$10)-1,K50&amp;1/17)),ROW($1:$9)))))</f>
        <v>01</v>
      </c>
      <c r="M50" s="5" t="str">
        <f>IF(K50="","",IFERROR(_xlfn.XLOOKUP(K50,P:P,Q:Q),LOWER(LEFT(K50,1))))</f>
        <v>d</v>
      </c>
      <c r="N50" s="14" t="str">
        <f t="shared" si="5"/>
        <v>d01</v>
      </c>
    </row>
    <row r="51" spans="1:14">
      <c r="A51" t="str">
        <f t="shared" si="0"/>
        <v>d01s14</v>
      </c>
      <c r="B51" s="6" t="str">
        <f t="shared" si="1"/>
        <v>d01s1485</v>
      </c>
      <c r="C51" s="7" t="s">
        <v>779</v>
      </c>
      <c r="D51" s="7" t="s">
        <v>780</v>
      </c>
      <c r="E51" s="7" t="s">
        <v>781</v>
      </c>
      <c r="F51" s="7" t="s">
        <v>606</v>
      </c>
      <c r="G51" s="8" t="s">
        <v>766</v>
      </c>
      <c r="H51" s="5" t="str">
        <f t="shared" si="2"/>
        <v>85</v>
      </c>
      <c r="I51" s="5" t="str">
        <f t="shared" si="3"/>
        <v>taozhuang14</v>
      </c>
      <c r="J51" s="5" t="str">
        <f>IF(I51="","",SUBSTITUTE(I51,LOOKUP(1,0/FIND(R$2:R$19,I51),R$2:R$19),VLOOKUP(LOOKUP(1,0/FIND(R$2:R$19,I51),R$2:R$19),R:S,2,FALSE())))</f>
        <v>s14</v>
      </c>
      <c r="K51" s="5" t="str">
        <f t="shared" si="4"/>
        <v>D001USF</v>
      </c>
      <c r="L51" s="5" t="str">
        <f t="array" ref="L51">IF(K51="","",IF(-LOOKUP(1,-MID(K51,MIN(FIND(ROW($1:$10)-1,K51&amp;1/17)),ROW($1:$9)))&lt;10,"0"&amp;-LOOKUP(1,-MID(K51,MIN(FIND(ROW($1:$10)-1,K51&amp;1/17)),ROW($1:$9))),-LOOKUP(1,-MID(K51,MIN(FIND(ROW($1:$10)-1,K51&amp;1/17)),ROW($1:$9)))))</f>
        <v>01</v>
      </c>
      <c r="M51" s="5" t="str">
        <f>IF(K51="","",IFERROR(_xlfn.XLOOKUP(K51,P:P,Q:Q),LOWER(LEFT(K51,1))))</f>
        <v>d</v>
      </c>
      <c r="N51" s="14" t="str">
        <f t="shared" si="5"/>
        <v>d01</v>
      </c>
    </row>
    <row r="52" spans="1:14">
      <c r="A52" t="str">
        <f t="shared" si="0"/>
        <v>d01s15</v>
      </c>
      <c r="B52" s="3" t="str">
        <f t="shared" si="1"/>
        <v>d01s1560</v>
      </c>
      <c r="C52" s="4" t="s">
        <v>782</v>
      </c>
      <c r="D52" s="4" t="s">
        <v>783</v>
      </c>
      <c r="E52" s="4" t="s">
        <v>784</v>
      </c>
      <c r="F52" s="4" t="s">
        <v>606</v>
      </c>
      <c r="G52" s="5" t="s">
        <v>785</v>
      </c>
      <c r="H52" s="5" t="str">
        <f t="shared" si="2"/>
        <v>60</v>
      </c>
      <c r="I52" s="5" t="str">
        <f t="shared" si="3"/>
        <v>taozhuang15</v>
      </c>
      <c r="J52" s="5" t="str">
        <f>IF(I52="","",SUBSTITUTE(I52,LOOKUP(1,0/FIND(R$2:R$19,I52),R$2:R$19),VLOOKUP(LOOKUP(1,0/FIND(R$2:R$19,I52),R$2:R$19),R:S,2,FALSE())))</f>
        <v>s15</v>
      </c>
      <c r="K52" s="5" t="str">
        <f t="shared" si="4"/>
        <v>D001USF</v>
      </c>
      <c r="L52" s="5" t="str">
        <f t="array" ref="L52">IF(K52="","",IF(-LOOKUP(1,-MID(K52,MIN(FIND(ROW($1:$10)-1,K52&amp;1/17)),ROW($1:$9)))&lt;10,"0"&amp;-LOOKUP(1,-MID(K52,MIN(FIND(ROW($1:$10)-1,K52&amp;1/17)),ROW($1:$9))),-LOOKUP(1,-MID(K52,MIN(FIND(ROW($1:$10)-1,K52&amp;1/17)),ROW($1:$9)))))</f>
        <v>01</v>
      </c>
      <c r="M52" s="5" t="str">
        <f>IF(K52="","",IFERROR(_xlfn.XLOOKUP(K52,P:P,Q:Q),LOWER(LEFT(K52,1))))</f>
        <v>d</v>
      </c>
      <c r="N52" s="14" t="str">
        <f t="shared" si="5"/>
        <v>d01</v>
      </c>
    </row>
    <row r="53" spans="1:14">
      <c r="A53" t="str">
        <f t="shared" si="0"/>
        <v>d01s15</v>
      </c>
      <c r="B53" s="6" t="str">
        <f t="shared" si="1"/>
        <v>d01s1565</v>
      </c>
      <c r="C53" s="7" t="s">
        <v>786</v>
      </c>
      <c r="D53" s="7" t="s">
        <v>787</v>
      </c>
      <c r="E53" s="7" t="s">
        <v>788</v>
      </c>
      <c r="F53" s="7" t="s">
        <v>606</v>
      </c>
      <c r="G53" s="8" t="s">
        <v>785</v>
      </c>
      <c r="H53" s="5" t="str">
        <f t="shared" si="2"/>
        <v>65</v>
      </c>
      <c r="I53" s="5" t="str">
        <f t="shared" si="3"/>
        <v>taozhuang15</v>
      </c>
      <c r="J53" s="5" t="str">
        <f>IF(I53="","",SUBSTITUTE(I53,LOOKUP(1,0/FIND(R$2:R$19,I53),R$2:R$19),VLOOKUP(LOOKUP(1,0/FIND(R$2:R$19,I53),R$2:R$19),R:S,2,FALSE())))</f>
        <v>s15</v>
      </c>
      <c r="K53" s="5" t="str">
        <f t="shared" si="4"/>
        <v>D001USF</v>
      </c>
      <c r="L53" s="5" t="str">
        <f t="array" ref="L53">IF(K53="","",IF(-LOOKUP(1,-MID(K53,MIN(FIND(ROW($1:$10)-1,K53&amp;1/17)),ROW($1:$9)))&lt;10,"0"&amp;-LOOKUP(1,-MID(K53,MIN(FIND(ROW($1:$10)-1,K53&amp;1/17)),ROW($1:$9))),-LOOKUP(1,-MID(K53,MIN(FIND(ROW($1:$10)-1,K53&amp;1/17)),ROW($1:$9)))))</f>
        <v>01</v>
      </c>
      <c r="M53" s="5" t="str">
        <f>IF(K53="","",IFERROR(_xlfn.XLOOKUP(K53,P:P,Q:Q),LOWER(LEFT(K53,1))))</f>
        <v>d</v>
      </c>
      <c r="N53" s="14" t="str">
        <f t="shared" si="5"/>
        <v>d01</v>
      </c>
    </row>
    <row r="54" spans="1:14">
      <c r="A54" t="str">
        <f t="shared" si="0"/>
        <v>d01s15</v>
      </c>
      <c r="B54" s="3" t="str">
        <f t="shared" si="1"/>
        <v>d01s1570</v>
      </c>
      <c r="C54" s="4" t="s">
        <v>789</v>
      </c>
      <c r="D54" s="4" t="s">
        <v>790</v>
      </c>
      <c r="E54" s="4" t="s">
        <v>791</v>
      </c>
      <c r="F54" s="4" t="s">
        <v>606</v>
      </c>
      <c r="G54" s="5" t="s">
        <v>785</v>
      </c>
      <c r="H54" s="5" t="str">
        <f t="shared" si="2"/>
        <v>70</v>
      </c>
      <c r="I54" s="5" t="str">
        <f t="shared" si="3"/>
        <v>taozhuang15</v>
      </c>
      <c r="J54" s="5" t="str">
        <f>IF(I54="","",SUBSTITUTE(I54,LOOKUP(1,0/FIND(R$2:R$19,I54),R$2:R$19),VLOOKUP(LOOKUP(1,0/FIND(R$2:R$19,I54),R$2:R$19),R:S,2,FALSE())))</f>
        <v>s15</v>
      </c>
      <c r="K54" s="5" t="str">
        <f t="shared" si="4"/>
        <v>D001USF</v>
      </c>
      <c r="L54" s="5" t="str">
        <f t="array" ref="L54">IF(K54="","",IF(-LOOKUP(1,-MID(K54,MIN(FIND(ROW($1:$10)-1,K54&amp;1/17)),ROW($1:$9)))&lt;10,"0"&amp;-LOOKUP(1,-MID(K54,MIN(FIND(ROW($1:$10)-1,K54&amp;1/17)),ROW($1:$9))),-LOOKUP(1,-MID(K54,MIN(FIND(ROW($1:$10)-1,K54&amp;1/17)),ROW($1:$9)))))</f>
        <v>01</v>
      </c>
      <c r="M54" s="5" t="str">
        <f>IF(K54="","",IFERROR(_xlfn.XLOOKUP(K54,P:P,Q:Q),LOWER(LEFT(K54,1))))</f>
        <v>d</v>
      </c>
      <c r="N54" s="14" t="str">
        <f t="shared" si="5"/>
        <v>d01</v>
      </c>
    </row>
    <row r="55" spans="1:14">
      <c r="A55" t="str">
        <f t="shared" si="0"/>
        <v>d01s15</v>
      </c>
      <c r="B55" s="6" t="str">
        <f t="shared" si="1"/>
        <v>d01s1575</v>
      </c>
      <c r="C55" s="7" t="s">
        <v>792</v>
      </c>
      <c r="D55" s="7" t="s">
        <v>793</v>
      </c>
      <c r="E55" s="7" t="s">
        <v>794</v>
      </c>
      <c r="F55" s="7" t="s">
        <v>606</v>
      </c>
      <c r="G55" s="8" t="s">
        <v>785</v>
      </c>
      <c r="H55" s="5" t="str">
        <f t="shared" si="2"/>
        <v>75</v>
      </c>
      <c r="I55" s="5" t="str">
        <f t="shared" si="3"/>
        <v>taozhuang15</v>
      </c>
      <c r="J55" s="5" t="str">
        <f>IF(I55="","",SUBSTITUTE(I55,LOOKUP(1,0/FIND(R$2:R$19,I55),R$2:R$19),VLOOKUP(LOOKUP(1,0/FIND(R$2:R$19,I55),R$2:R$19),R:S,2,FALSE())))</f>
        <v>s15</v>
      </c>
      <c r="K55" s="5" t="str">
        <f t="shared" si="4"/>
        <v>D001USF</v>
      </c>
      <c r="L55" s="5" t="str">
        <f t="array" ref="L55">IF(K55="","",IF(-LOOKUP(1,-MID(K55,MIN(FIND(ROW($1:$10)-1,K55&amp;1/17)),ROW($1:$9)))&lt;10,"0"&amp;-LOOKUP(1,-MID(K55,MIN(FIND(ROW($1:$10)-1,K55&amp;1/17)),ROW($1:$9))),-LOOKUP(1,-MID(K55,MIN(FIND(ROW($1:$10)-1,K55&amp;1/17)),ROW($1:$9)))))</f>
        <v>01</v>
      </c>
      <c r="M55" s="5" t="str">
        <f>IF(K55="","",IFERROR(_xlfn.XLOOKUP(K55,P:P,Q:Q),LOWER(LEFT(K55,1))))</f>
        <v>d</v>
      </c>
      <c r="N55" s="14" t="str">
        <f t="shared" si="5"/>
        <v>d01</v>
      </c>
    </row>
    <row r="56" spans="1:14">
      <c r="A56" t="str">
        <f t="shared" si="0"/>
        <v>d01s15</v>
      </c>
      <c r="B56" s="3" t="str">
        <f t="shared" si="1"/>
        <v>d01s1580</v>
      </c>
      <c r="C56" s="4" t="s">
        <v>795</v>
      </c>
      <c r="D56" s="4" t="s">
        <v>796</v>
      </c>
      <c r="E56" s="4" t="s">
        <v>797</v>
      </c>
      <c r="F56" s="4" t="s">
        <v>606</v>
      </c>
      <c r="G56" s="5" t="s">
        <v>785</v>
      </c>
      <c r="H56" s="5" t="str">
        <f t="shared" si="2"/>
        <v>80</v>
      </c>
      <c r="I56" s="5" t="str">
        <f t="shared" si="3"/>
        <v>taozhuang15</v>
      </c>
      <c r="J56" s="5" t="str">
        <f>IF(I56="","",SUBSTITUTE(I56,LOOKUP(1,0/FIND(R$2:R$19,I56),R$2:R$19),VLOOKUP(LOOKUP(1,0/FIND(R$2:R$19,I56),R$2:R$19),R:S,2,FALSE())))</f>
        <v>s15</v>
      </c>
      <c r="K56" s="5" t="str">
        <f t="shared" si="4"/>
        <v>D001USF</v>
      </c>
      <c r="L56" s="5" t="str">
        <f t="array" ref="L56">IF(K56="","",IF(-LOOKUP(1,-MID(K56,MIN(FIND(ROW($1:$10)-1,K56&amp;1/17)),ROW($1:$9)))&lt;10,"0"&amp;-LOOKUP(1,-MID(K56,MIN(FIND(ROW($1:$10)-1,K56&amp;1/17)),ROW($1:$9))),-LOOKUP(1,-MID(K56,MIN(FIND(ROW($1:$10)-1,K56&amp;1/17)),ROW($1:$9)))))</f>
        <v>01</v>
      </c>
      <c r="M56" s="5" t="str">
        <f>IF(K56="","",IFERROR(_xlfn.XLOOKUP(K56,P:P,Q:Q),LOWER(LEFT(K56,1))))</f>
        <v>d</v>
      </c>
      <c r="N56" s="14" t="str">
        <f t="shared" si="5"/>
        <v>d01</v>
      </c>
    </row>
    <row r="57" spans="1:14">
      <c r="A57" t="str">
        <f t="shared" si="0"/>
        <v>d01s15</v>
      </c>
      <c r="B57" s="6" t="str">
        <f t="shared" si="1"/>
        <v>d01s1585</v>
      </c>
      <c r="C57" s="7" t="s">
        <v>798</v>
      </c>
      <c r="D57" s="7" t="s">
        <v>799</v>
      </c>
      <c r="E57" s="7" t="s">
        <v>800</v>
      </c>
      <c r="F57" s="7" t="s">
        <v>606</v>
      </c>
      <c r="G57" s="8" t="s">
        <v>785</v>
      </c>
      <c r="H57" s="5" t="str">
        <f t="shared" si="2"/>
        <v>85</v>
      </c>
      <c r="I57" s="5" t="str">
        <f t="shared" si="3"/>
        <v>taozhuang15</v>
      </c>
      <c r="J57" s="5" t="str">
        <f>IF(I57="","",SUBSTITUTE(I57,LOOKUP(1,0/FIND(R$2:R$19,I57),R$2:R$19),VLOOKUP(LOOKUP(1,0/FIND(R$2:R$19,I57),R$2:R$19),R:S,2,FALSE())))</f>
        <v>s15</v>
      </c>
      <c r="K57" s="5" t="str">
        <f t="shared" si="4"/>
        <v>D001USF</v>
      </c>
      <c r="L57" s="5" t="str">
        <f t="array" ref="L57">IF(K57="","",IF(-LOOKUP(1,-MID(K57,MIN(FIND(ROW($1:$10)-1,K57&amp;1/17)),ROW($1:$9)))&lt;10,"0"&amp;-LOOKUP(1,-MID(K57,MIN(FIND(ROW($1:$10)-1,K57&amp;1/17)),ROW($1:$9))),-LOOKUP(1,-MID(K57,MIN(FIND(ROW($1:$10)-1,K57&amp;1/17)),ROW($1:$9)))))</f>
        <v>01</v>
      </c>
      <c r="M57" s="5" t="str">
        <f>IF(K57="","",IFERROR(_xlfn.XLOOKUP(K57,P:P,Q:Q),LOWER(LEFT(K57,1))))</f>
        <v>d</v>
      </c>
      <c r="N57" s="14" t="str">
        <f t="shared" si="5"/>
        <v>d01</v>
      </c>
    </row>
    <row r="58" spans="1:14">
      <c r="A58" t="str">
        <f t="shared" si="0"/>
        <v>d01s16</v>
      </c>
      <c r="B58" s="3" t="str">
        <f t="shared" si="1"/>
        <v>d01s1660</v>
      </c>
      <c r="C58" s="4" t="s">
        <v>801</v>
      </c>
      <c r="D58" s="4" t="s">
        <v>802</v>
      </c>
      <c r="E58" s="4" t="s">
        <v>803</v>
      </c>
      <c r="F58" s="4" t="s">
        <v>606</v>
      </c>
      <c r="G58" s="5" t="s">
        <v>804</v>
      </c>
      <c r="H58" s="5" t="str">
        <f t="shared" si="2"/>
        <v>60</v>
      </c>
      <c r="I58" s="5" t="str">
        <f t="shared" si="3"/>
        <v>taozhuang16</v>
      </c>
      <c r="J58" s="5" t="str">
        <f>IF(I58="","",SUBSTITUTE(I58,LOOKUP(1,0/FIND(R$2:R$19,I58),R$2:R$19),VLOOKUP(LOOKUP(1,0/FIND(R$2:R$19,I58),R$2:R$19),R:S,2,FALSE())))</f>
        <v>s16</v>
      </c>
      <c r="K58" s="5" t="str">
        <f t="shared" si="4"/>
        <v>D001USF</v>
      </c>
      <c r="L58" s="5" t="str">
        <f t="array" ref="L58">IF(K58="","",IF(-LOOKUP(1,-MID(K58,MIN(FIND(ROW($1:$10)-1,K58&amp;1/17)),ROW($1:$9)))&lt;10,"0"&amp;-LOOKUP(1,-MID(K58,MIN(FIND(ROW($1:$10)-1,K58&amp;1/17)),ROW($1:$9))),-LOOKUP(1,-MID(K58,MIN(FIND(ROW($1:$10)-1,K58&amp;1/17)),ROW($1:$9)))))</f>
        <v>01</v>
      </c>
      <c r="M58" s="5" t="str">
        <f>IF(K58="","",IFERROR(_xlfn.XLOOKUP(K58,P:P,Q:Q),LOWER(LEFT(K58,1))))</f>
        <v>d</v>
      </c>
      <c r="N58" s="14" t="str">
        <f t="shared" si="5"/>
        <v>d01</v>
      </c>
    </row>
    <row r="59" spans="1:14">
      <c r="A59" t="str">
        <f t="shared" si="0"/>
        <v>d01s16</v>
      </c>
      <c r="B59" s="6" t="str">
        <f t="shared" si="1"/>
        <v>d01s1665</v>
      </c>
      <c r="C59" s="7" t="s">
        <v>805</v>
      </c>
      <c r="D59" s="7" t="s">
        <v>806</v>
      </c>
      <c r="E59" s="7" t="s">
        <v>807</v>
      </c>
      <c r="F59" s="7" t="s">
        <v>606</v>
      </c>
      <c r="G59" s="8" t="s">
        <v>804</v>
      </c>
      <c r="H59" s="5" t="str">
        <f t="shared" si="2"/>
        <v>65</v>
      </c>
      <c r="I59" s="5" t="str">
        <f t="shared" si="3"/>
        <v>taozhuang16</v>
      </c>
      <c r="J59" s="5" t="str">
        <f>IF(I59="","",SUBSTITUTE(I59,LOOKUP(1,0/FIND(R$2:R$19,I59),R$2:R$19),VLOOKUP(LOOKUP(1,0/FIND(R$2:R$19,I59),R$2:R$19),R:S,2,FALSE())))</f>
        <v>s16</v>
      </c>
      <c r="K59" s="5" t="str">
        <f t="shared" si="4"/>
        <v>D001USF</v>
      </c>
      <c r="L59" s="5" t="str">
        <f t="array" ref="L59">IF(K59="","",IF(-LOOKUP(1,-MID(K59,MIN(FIND(ROW($1:$10)-1,K59&amp;1/17)),ROW($1:$9)))&lt;10,"0"&amp;-LOOKUP(1,-MID(K59,MIN(FIND(ROW($1:$10)-1,K59&amp;1/17)),ROW($1:$9))),-LOOKUP(1,-MID(K59,MIN(FIND(ROW($1:$10)-1,K59&amp;1/17)),ROW($1:$9)))))</f>
        <v>01</v>
      </c>
      <c r="M59" s="5" t="str">
        <f>IF(K59="","",IFERROR(_xlfn.XLOOKUP(K59,P:P,Q:Q),LOWER(LEFT(K59,1))))</f>
        <v>d</v>
      </c>
      <c r="N59" s="14" t="str">
        <f t="shared" si="5"/>
        <v>d01</v>
      </c>
    </row>
    <row r="60" spans="1:14">
      <c r="A60" t="str">
        <f t="shared" si="0"/>
        <v>d01s16</v>
      </c>
      <c r="B60" s="3" t="str">
        <f t="shared" si="1"/>
        <v>d01s1670</v>
      </c>
      <c r="C60" s="4" t="s">
        <v>808</v>
      </c>
      <c r="D60" s="4" t="s">
        <v>809</v>
      </c>
      <c r="E60" s="4" t="s">
        <v>810</v>
      </c>
      <c r="F60" s="4" t="s">
        <v>606</v>
      </c>
      <c r="G60" s="5" t="s">
        <v>804</v>
      </c>
      <c r="H60" s="5" t="str">
        <f t="shared" si="2"/>
        <v>70</v>
      </c>
      <c r="I60" s="5" t="str">
        <f t="shared" si="3"/>
        <v>taozhuang16</v>
      </c>
      <c r="J60" s="5" t="str">
        <f>IF(I60="","",SUBSTITUTE(I60,LOOKUP(1,0/FIND(R$2:R$19,I60),R$2:R$19),VLOOKUP(LOOKUP(1,0/FIND(R$2:R$19,I60),R$2:R$19),R:S,2,FALSE())))</f>
        <v>s16</v>
      </c>
      <c r="K60" s="5" t="str">
        <f t="shared" si="4"/>
        <v>D001USF</v>
      </c>
      <c r="L60" s="5" t="str">
        <f t="array" ref="L60">IF(K60="","",IF(-LOOKUP(1,-MID(K60,MIN(FIND(ROW($1:$10)-1,K60&amp;1/17)),ROW($1:$9)))&lt;10,"0"&amp;-LOOKUP(1,-MID(K60,MIN(FIND(ROW($1:$10)-1,K60&amp;1/17)),ROW($1:$9))),-LOOKUP(1,-MID(K60,MIN(FIND(ROW($1:$10)-1,K60&amp;1/17)),ROW($1:$9)))))</f>
        <v>01</v>
      </c>
      <c r="M60" s="5" t="str">
        <f>IF(K60="","",IFERROR(_xlfn.XLOOKUP(K60,P:P,Q:Q),LOWER(LEFT(K60,1))))</f>
        <v>d</v>
      </c>
      <c r="N60" s="14" t="str">
        <f t="shared" si="5"/>
        <v>d01</v>
      </c>
    </row>
    <row r="61" spans="1:14">
      <c r="A61" t="str">
        <f t="shared" si="0"/>
        <v>d01s16</v>
      </c>
      <c r="B61" s="6" t="str">
        <f t="shared" si="1"/>
        <v>d01s1675</v>
      </c>
      <c r="C61" s="7" t="s">
        <v>811</v>
      </c>
      <c r="D61" s="7" t="s">
        <v>812</v>
      </c>
      <c r="E61" s="7" t="s">
        <v>813</v>
      </c>
      <c r="F61" s="7" t="s">
        <v>606</v>
      </c>
      <c r="G61" s="8" t="s">
        <v>804</v>
      </c>
      <c r="H61" s="5" t="str">
        <f t="shared" si="2"/>
        <v>75</v>
      </c>
      <c r="I61" s="5" t="str">
        <f t="shared" si="3"/>
        <v>taozhuang16</v>
      </c>
      <c r="J61" s="5" t="str">
        <f>IF(I61="","",SUBSTITUTE(I61,LOOKUP(1,0/FIND(R$2:R$19,I61),R$2:R$19),VLOOKUP(LOOKUP(1,0/FIND(R$2:R$19,I61),R$2:R$19),R:S,2,FALSE())))</f>
        <v>s16</v>
      </c>
      <c r="K61" s="5" t="str">
        <f t="shared" si="4"/>
        <v>D001USF</v>
      </c>
      <c r="L61" s="5" t="str">
        <f t="array" ref="L61">IF(K61="","",IF(-LOOKUP(1,-MID(K61,MIN(FIND(ROW($1:$10)-1,K61&amp;1/17)),ROW($1:$9)))&lt;10,"0"&amp;-LOOKUP(1,-MID(K61,MIN(FIND(ROW($1:$10)-1,K61&amp;1/17)),ROW($1:$9))),-LOOKUP(1,-MID(K61,MIN(FIND(ROW($1:$10)-1,K61&amp;1/17)),ROW($1:$9)))))</f>
        <v>01</v>
      </c>
      <c r="M61" s="5" t="str">
        <f>IF(K61="","",IFERROR(_xlfn.XLOOKUP(K61,P:P,Q:Q),LOWER(LEFT(K61,1))))</f>
        <v>d</v>
      </c>
      <c r="N61" s="14" t="str">
        <f t="shared" si="5"/>
        <v>d01</v>
      </c>
    </row>
    <row r="62" spans="1:14">
      <c r="A62" t="str">
        <f t="shared" si="0"/>
        <v>d01s16</v>
      </c>
      <c r="B62" s="3" t="str">
        <f t="shared" si="1"/>
        <v>d01s1680</v>
      </c>
      <c r="C62" s="5" t="s">
        <v>814</v>
      </c>
      <c r="D62" s="4" t="s">
        <v>815</v>
      </c>
      <c r="E62" s="5" t="s">
        <v>816</v>
      </c>
      <c r="F62" s="4" t="s">
        <v>606</v>
      </c>
      <c r="G62" s="5" t="s">
        <v>804</v>
      </c>
      <c r="H62" s="5" t="str">
        <f t="shared" si="2"/>
        <v>80</v>
      </c>
      <c r="I62" s="5" t="str">
        <f t="shared" si="3"/>
        <v>taozhuang16</v>
      </c>
      <c r="J62" s="5" t="str">
        <f>IF(I62="","",SUBSTITUTE(I62,LOOKUP(1,0/FIND(R$2:R$19,I62),R$2:R$19),VLOOKUP(LOOKUP(1,0/FIND(R$2:R$19,I62),R$2:R$19),R:S,2,FALSE())))</f>
        <v>s16</v>
      </c>
      <c r="K62" s="5" t="str">
        <f t="shared" si="4"/>
        <v>D001usf</v>
      </c>
      <c r="L62" s="5" t="str">
        <f t="array" ref="L62">IF(K62="","",IF(-LOOKUP(1,-MID(K62,MIN(FIND(ROW($1:$10)-1,K62&amp;1/17)),ROW($1:$9)))&lt;10,"0"&amp;-LOOKUP(1,-MID(K62,MIN(FIND(ROW($1:$10)-1,K62&amp;1/17)),ROW($1:$9))),-LOOKUP(1,-MID(K62,MIN(FIND(ROW($1:$10)-1,K62&amp;1/17)),ROW($1:$9)))))</f>
        <v>01</v>
      </c>
      <c r="M62" s="5" t="str">
        <f>IF(K62="","",IFERROR(_xlfn.XLOOKUP(K62,P:P,Q:Q),LOWER(LEFT(K62,1))))</f>
        <v>d</v>
      </c>
      <c r="N62" s="14" t="str">
        <f t="shared" si="5"/>
        <v>d01</v>
      </c>
    </row>
    <row r="63" spans="1:14">
      <c r="A63" t="str">
        <f t="shared" si="0"/>
        <v>d01s16</v>
      </c>
      <c r="B63" s="6" t="str">
        <f t="shared" si="1"/>
        <v>d01s1685</v>
      </c>
      <c r="C63" s="7" t="s">
        <v>817</v>
      </c>
      <c r="D63" s="7" t="s">
        <v>818</v>
      </c>
      <c r="E63" s="7" t="s">
        <v>819</v>
      </c>
      <c r="F63" s="7" t="s">
        <v>606</v>
      </c>
      <c r="G63" s="8" t="s">
        <v>804</v>
      </c>
      <c r="H63" s="5" t="str">
        <f t="shared" si="2"/>
        <v>85</v>
      </c>
      <c r="I63" s="5" t="str">
        <f t="shared" si="3"/>
        <v>taozhuang16</v>
      </c>
      <c r="J63" s="5" t="str">
        <f>IF(I63="","",SUBSTITUTE(I63,LOOKUP(1,0/FIND(R$2:R$19,I63),R$2:R$19),VLOOKUP(LOOKUP(1,0/FIND(R$2:R$19,I63),R$2:R$19),R:S,2,FALSE())))</f>
        <v>s16</v>
      </c>
      <c r="K63" s="5" t="str">
        <f t="shared" si="4"/>
        <v>D001USF</v>
      </c>
      <c r="L63" s="5" t="str">
        <f t="array" ref="L63">IF(K63="","",IF(-LOOKUP(1,-MID(K63,MIN(FIND(ROW($1:$10)-1,K63&amp;1/17)),ROW($1:$9)))&lt;10,"0"&amp;-LOOKUP(1,-MID(K63,MIN(FIND(ROW($1:$10)-1,K63&amp;1/17)),ROW($1:$9))),-LOOKUP(1,-MID(K63,MIN(FIND(ROW($1:$10)-1,K63&amp;1/17)),ROW($1:$9)))))</f>
        <v>01</v>
      </c>
      <c r="M63" s="5" t="str">
        <f>IF(K63="","",IFERROR(_xlfn.XLOOKUP(K63,P:P,Q:Q),LOWER(LEFT(K63,1))))</f>
        <v>d</v>
      </c>
      <c r="N63" s="14" t="str">
        <f t="shared" si="5"/>
        <v>d01</v>
      </c>
    </row>
    <row r="64" spans="1:14">
      <c r="A64" t="str">
        <f t="shared" si="0"/>
        <v>d01s17(1)</v>
      </c>
      <c r="B64" s="3" t="str">
        <f t="shared" si="1"/>
        <v>d01s17(1)65</v>
      </c>
      <c r="C64" s="4" t="s">
        <v>820</v>
      </c>
      <c r="D64" s="4" t="s">
        <v>821</v>
      </c>
      <c r="E64" s="4" t="s">
        <v>822</v>
      </c>
      <c r="F64" s="4" t="s">
        <v>606</v>
      </c>
      <c r="G64" s="5" t="s">
        <v>823</v>
      </c>
      <c r="H64" s="5" t="str">
        <f t="shared" si="2"/>
        <v>65</v>
      </c>
      <c r="I64" s="5" t="str">
        <f t="shared" si="3"/>
        <v>taozhuang17(1)</v>
      </c>
      <c r="J64" s="5" t="str">
        <f>IF(I64="","",SUBSTITUTE(I64,LOOKUP(1,0/FIND(R$2:R$19,I64),R$2:R$19),VLOOKUP(LOOKUP(1,0/FIND(R$2:R$19,I64),R$2:R$19),R:S,2,FALSE())))</f>
        <v>s17(1)</v>
      </c>
      <c r="K64" s="5" t="str">
        <f t="shared" si="4"/>
        <v>D001USF</v>
      </c>
      <c r="L64" s="5" t="str">
        <f t="array" ref="L64">IF(K64="","",IF(-LOOKUP(1,-MID(K64,MIN(FIND(ROW($1:$10)-1,K64&amp;1/17)),ROW($1:$9)))&lt;10,"0"&amp;-LOOKUP(1,-MID(K64,MIN(FIND(ROW($1:$10)-1,K64&amp;1/17)),ROW($1:$9))),-LOOKUP(1,-MID(K64,MIN(FIND(ROW($1:$10)-1,K64&amp;1/17)),ROW($1:$9)))))</f>
        <v>01</v>
      </c>
      <c r="M64" s="5" t="str">
        <f>IF(K64="","",IFERROR(_xlfn.XLOOKUP(K64,P:P,Q:Q),LOWER(LEFT(K64,1))))</f>
        <v>d</v>
      </c>
      <c r="N64" s="14" t="str">
        <f t="shared" si="5"/>
        <v>d01</v>
      </c>
    </row>
    <row r="65" spans="1:14">
      <c r="A65" t="str">
        <f t="shared" si="0"/>
        <v>d01s17(1)</v>
      </c>
      <c r="B65" s="6" t="str">
        <f t="shared" si="1"/>
        <v>d01s17(1)70</v>
      </c>
      <c r="C65" s="7" t="s">
        <v>824</v>
      </c>
      <c r="D65" s="7" t="s">
        <v>825</v>
      </c>
      <c r="E65" s="7" t="s">
        <v>826</v>
      </c>
      <c r="F65" s="7" t="s">
        <v>606</v>
      </c>
      <c r="G65" s="8" t="s">
        <v>823</v>
      </c>
      <c r="H65" s="5" t="str">
        <f t="shared" si="2"/>
        <v>70</v>
      </c>
      <c r="I65" s="5" t="str">
        <f t="shared" si="3"/>
        <v>taozhuang17(1)</v>
      </c>
      <c r="J65" s="5" t="str">
        <f>IF(I65="","",SUBSTITUTE(I65,LOOKUP(1,0/FIND(R$2:R$19,I65),R$2:R$19),VLOOKUP(LOOKUP(1,0/FIND(R$2:R$19,I65),R$2:R$19),R:S,2,FALSE())))</f>
        <v>s17(1)</v>
      </c>
      <c r="K65" s="5" t="str">
        <f t="shared" si="4"/>
        <v>D001USF</v>
      </c>
      <c r="L65" s="5" t="str">
        <f t="array" ref="L65">IF(K65="","",IF(-LOOKUP(1,-MID(K65,MIN(FIND(ROW($1:$10)-1,K65&amp;1/17)),ROW($1:$9)))&lt;10,"0"&amp;-LOOKUP(1,-MID(K65,MIN(FIND(ROW($1:$10)-1,K65&amp;1/17)),ROW($1:$9))),-LOOKUP(1,-MID(K65,MIN(FIND(ROW($1:$10)-1,K65&amp;1/17)),ROW($1:$9)))))</f>
        <v>01</v>
      </c>
      <c r="M65" s="5" t="str">
        <f>IF(K65="","",IFERROR(_xlfn.XLOOKUP(K65,P:P,Q:Q),LOWER(LEFT(K65,1))))</f>
        <v>d</v>
      </c>
      <c r="N65" s="14" t="str">
        <f t="shared" si="5"/>
        <v>d01</v>
      </c>
    </row>
    <row r="66" spans="1:14">
      <c r="A66" t="str">
        <f t="shared" ref="A66:A129" si="6">N66&amp;J66</f>
        <v>d01s17(1)</v>
      </c>
      <c r="B66" s="3" t="str">
        <f t="shared" ref="B66:B129" si="7">N66&amp;J66&amp;H66</f>
        <v>d01s17(1)75</v>
      </c>
      <c r="C66" s="4" t="s">
        <v>827</v>
      </c>
      <c r="D66" s="4" t="s">
        <v>828</v>
      </c>
      <c r="E66" s="4" t="s">
        <v>829</v>
      </c>
      <c r="F66" s="4" t="s">
        <v>606</v>
      </c>
      <c r="G66" s="5" t="s">
        <v>823</v>
      </c>
      <c r="H66" s="5" t="str">
        <f t="shared" ref="H66:H129" si="8">IF(C66="","",RIGHT(RIGHT($C66,LEN($C66)-FIND("-",$C66)),LEN(RIGHT($C66,LEN($C66)-FIND("-",$C66)))-FIND("-",RIGHT($C66,LEN($C66)-FIND("-",$C66)))))</f>
        <v>75</v>
      </c>
      <c r="I66" s="5" t="str">
        <f t="shared" ref="I66:I129" si="9">IF(C66="","",LEFT(RIGHT(C66,LEN(C66)-FIND("-",C66)),FIND("-",RIGHT(C66,LEN(C66)-FIND("-",C66)))-1))</f>
        <v>taozhuang17(1)</v>
      </c>
      <c r="J66" s="5" t="str">
        <f>IF(I66="","",SUBSTITUTE(I66,LOOKUP(1,0/FIND(R$2:R$19,I66),R$2:R$19),VLOOKUP(LOOKUP(1,0/FIND(R$2:R$19,I66),R$2:R$19),R:S,2,FALSE())))</f>
        <v>s17(1)</v>
      </c>
      <c r="K66" s="5" t="str">
        <f t="shared" ref="K66:K129" si="10">IF(C66="","",LEFT(C66,FIND("-",C66)-1))</f>
        <v>D001USF</v>
      </c>
      <c r="L66" s="5" t="str">
        <f t="array" ref="L66">IF(K66="","",IF(-LOOKUP(1,-MID(K66,MIN(FIND(ROW($1:$10)-1,K66&amp;1/17)),ROW($1:$9)))&lt;10,"0"&amp;-LOOKUP(1,-MID(K66,MIN(FIND(ROW($1:$10)-1,K66&amp;1/17)),ROW($1:$9))),-LOOKUP(1,-MID(K66,MIN(FIND(ROW($1:$10)-1,K66&amp;1/17)),ROW($1:$9)))))</f>
        <v>01</v>
      </c>
      <c r="M66" s="5" t="str">
        <f>IF(K66="","",IFERROR(_xlfn.XLOOKUP(K66,P:P,Q:Q),LOWER(LEFT(K66,1))))</f>
        <v>d</v>
      </c>
      <c r="N66" s="14" t="str">
        <f t="shared" ref="N66:N129" si="11">IF(AND(M66&lt;&gt;"",L66&lt;&gt;""),M66&amp;L66,"")</f>
        <v>d01</v>
      </c>
    </row>
    <row r="67" spans="1:14">
      <c r="A67" t="str">
        <f t="shared" si="6"/>
        <v>d01s17(1)</v>
      </c>
      <c r="B67" s="6" t="str">
        <f t="shared" si="7"/>
        <v>d01s17(1)80</v>
      </c>
      <c r="C67" s="7" t="s">
        <v>830</v>
      </c>
      <c r="D67" s="7" t="s">
        <v>831</v>
      </c>
      <c r="E67" s="7" t="s">
        <v>832</v>
      </c>
      <c r="F67" s="7" t="s">
        <v>606</v>
      </c>
      <c r="G67" s="8" t="s">
        <v>823</v>
      </c>
      <c r="H67" s="5" t="str">
        <f t="shared" si="8"/>
        <v>80</v>
      </c>
      <c r="I67" s="5" t="str">
        <f t="shared" si="9"/>
        <v>taozhuang17(1)</v>
      </c>
      <c r="J67" s="5" t="str">
        <f>IF(I67="","",SUBSTITUTE(I67,LOOKUP(1,0/FIND(R$2:R$19,I67),R$2:R$19),VLOOKUP(LOOKUP(1,0/FIND(R$2:R$19,I67),R$2:R$19),R:S,2,FALSE())))</f>
        <v>s17(1)</v>
      </c>
      <c r="K67" s="5" t="str">
        <f t="shared" si="10"/>
        <v>D001USF</v>
      </c>
      <c r="L67" s="5" t="str">
        <f t="array" ref="L67">IF(K67="","",IF(-LOOKUP(1,-MID(K67,MIN(FIND(ROW($1:$10)-1,K67&amp;1/17)),ROW($1:$9)))&lt;10,"0"&amp;-LOOKUP(1,-MID(K67,MIN(FIND(ROW($1:$10)-1,K67&amp;1/17)),ROW($1:$9))),-LOOKUP(1,-MID(K67,MIN(FIND(ROW($1:$10)-1,K67&amp;1/17)),ROW($1:$9)))))</f>
        <v>01</v>
      </c>
      <c r="M67" s="5" t="str">
        <f>IF(K67="","",IFERROR(_xlfn.XLOOKUP(K67,P:P,Q:Q),LOWER(LEFT(K67,1))))</f>
        <v>d</v>
      </c>
      <c r="N67" s="14" t="str">
        <f t="shared" si="11"/>
        <v>d01</v>
      </c>
    </row>
    <row r="68" spans="1:14">
      <c r="A68" t="str">
        <f t="shared" si="6"/>
        <v>d01s17(1)</v>
      </c>
      <c r="B68" s="3" t="str">
        <f t="shared" si="7"/>
        <v>d01s17(1)85</v>
      </c>
      <c r="C68" s="4" t="s">
        <v>833</v>
      </c>
      <c r="D68" s="4" t="s">
        <v>834</v>
      </c>
      <c r="E68" s="4" t="s">
        <v>835</v>
      </c>
      <c r="F68" s="4" t="s">
        <v>606</v>
      </c>
      <c r="G68" s="5" t="s">
        <v>823</v>
      </c>
      <c r="H68" s="5" t="str">
        <f t="shared" si="8"/>
        <v>85</v>
      </c>
      <c r="I68" s="5" t="str">
        <f t="shared" si="9"/>
        <v>taozhuang17(1)</v>
      </c>
      <c r="J68" s="5" t="str">
        <f>IF(I68="","",SUBSTITUTE(I68,LOOKUP(1,0/FIND(R$2:R$19,I68),R$2:R$19),VLOOKUP(LOOKUP(1,0/FIND(R$2:R$19,I68),R$2:R$19),R:S,2,FALSE())))</f>
        <v>s17(1)</v>
      </c>
      <c r="K68" s="5" t="str">
        <f t="shared" si="10"/>
        <v>D001USF</v>
      </c>
      <c r="L68" s="5" t="str">
        <f t="array" ref="L68">IF(K68="","",IF(-LOOKUP(1,-MID(K68,MIN(FIND(ROW($1:$10)-1,K68&amp;1/17)),ROW($1:$9)))&lt;10,"0"&amp;-LOOKUP(1,-MID(K68,MIN(FIND(ROW($1:$10)-1,K68&amp;1/17)),ROW($1:$9))),-LOOKUP(1,-MID(K68,MIN(FIND(ROW($1:$10)-1,K68&amp;1/17)),ROW($1:$9)))))</f>
        <v>01</v>
      </c>
      <c r="M68" s="5" t="str">
        <f>IF(K68="","",IFERROR(_xlfn.XLOOKUP(K68,P:P,Q:Q),LOWER(LEFT(K68,1))))</f>
        <v>d</v>
      </c>
      <c r="N68" s="14" t="str">
        <f t="shared" si="11"/>
        <v>d01</v>
      </c>
    </row>
    <row r="69" spans="1:14">
      <c r="A69" t="str">
        <f t="shared" si="6"/>
        <v>d01s17</v>
      </c>
      <c r="B69" s="6" t="str">
        <f t="shared" si="7"/>
        <v>d01s1760</v>
      </c>
      <c r="C69" s="7" t="s">
        <v>836</v>
      </c>
      <c r="D69" s="7" t="s">
        <v>837</v>
      </c>
      <c r="E69" s="7" t="s">
        <v>838</v>
      </c>
      <c r="F69" s="7" t="s">
        <v>606</v>
      </c>
      <c r="G69" s="8" t="s">
        <v>839</v>
      </c>
      <c r="H69" s="5" t="str">
        <f t="shared" si="8"/>
        <v>60</v>
      </c>
      <c r="I69" s="5" t="str">
        <f t="shared" si="9"/>
        <v>taozhuang17</v>
      </c>
      <c r="J69" s="5" t="str">
        <f>IF(I69="","",SUBSTITUTE(I69,LOOKUP(1,0/FIND(R$2:R$19,I69),R$2:R$19),VLOOKUP(LOOKUP(1,0/FIND(R$2:R$19,I69),R$2:R$19),R:S,2,FALSE())))</f>
        <v>s17</v>
      </c>
      <c r="K69" s="5" t="str">
        <f t="shared" si="10"/>
        <v>D001USF</v>
      </c>
      <c r="L69" s="5" t="str">
        <f t="array" ref="L69">IF(K69="","",IF(-LOOKUP(1,-MID(K69,MIN(FIND(ROW($1:$10)-1,K69&amp;1/17)),ROW($1:$9)))&lt;10,"0"&amp;-LOOKUP(1,-MID(K69,MIN(FIND(ROW($1:$10)-1,K69&amp;1/17)),ROW($1:$9))),-LOOKUP(1,-MID(K69,MIN(FIND(ROW($1:$10)-1,K69&amp;1/17)),ROW($1:$9)))))</f>
        <v>01</v>
      </c>
      <c r="M69" s="5" t="str">
        <f>IF(K69="","",IFERROR(_xlfn.XLOOKUP(K69,P:P,Q:Q),LOWER(LEFT(K69,1))))</f>
        <v>d</v>
      </c>
      <c r="N69" s="14" t="str">
        <f t="shared" si="11"/>
        <v>d01</v>
      </c>
    </row>
    <row r="70" spans="1:14">
      <c r="A70" t="str">
        <f t="shared" si="6"/>
        <v>d01s18(1)</v>
      </c>
      <c r="B70" s="3" t="str">
        <f t="shared" si="7"/>
        <v>d01s18(1)65</v>
      </c>
      <c r="C70" s="4" t="s">
        <v>840</v>
      </c>
      <c r="D70" s="4" t="s">
        <v>841</v>
      </c>
      <c r="E70" s="4" t="s">
        <v>842</v>
      </c>
      <c r="F70" s="4" t="s">
        <v>606</v>
      </c>
      <c r="G70" s="5" t="s">
        <v>843</v>
      </c>
      <c r="H70" s="5" t="str">
        <f t="shared" si="8"/>
        <v>65</v>
      </c>
      <c r="I70" s="5" t="str">
        <f t="shared" si="9"/>
        <v>taozhuang18(1)</v>
      </c>
      <c r="J70" s="5" t="str">
        <f>IF(I70="","",SUBSTITUTE(I70,LOOKUP(1,0/FIND(R$2:R$19,I70),R$2:R$19),VLOOKUP(LOOKUP(1,0/FIND(R$2:R$19,I70),R$2:R$19),R:S,2,FALSE())))</f>
        <v>s18(1)</v>
      </c>
      <c r="K70" s="5" t="str">
        <f t="shared" si="10"/>
        <v>D001USF</v>
      </c>
      <c r="L70" s="5" t="str">
        <f t="array" ref="L70">IF(K70="","",IF(-LOOKUP(1,-MID(K70,MIN(FIND(ROW($1:$10)-1,K70&amp;1/17)),ROW($1:$9)))&lt;10,"0"&amp;-LOOKUP(1,-MID(K70,MIN(FIND(ROW($1:$10)-1,K70&amp;1/17)),ROW($1:$9))),-LOOKUP(1,-MID(K70,MIN(FIND(ROW($1:$10)-1,K70&amp;1/17)),ROW($1:$9)))))</f>
        <v>01</v>
      </c>
      <c r="M70" s="5" t="str">
        <f>IF(K70="","",IFERROR(_xlfn.XLOOKUP(K70,P:P,Q:Q),LOWER(LEFT(K70,1))))</f>
        <v>d</v>
      </c>
      <c r="N70" s="14" t="str">
        <f t="shared" si="11"/>
        <v>d01</v>
      </c>
    </row>
    <row r="71" spans="1:14">
      <c r="A71" t="str">
        <f t="shared" si="6"/>
        <v>d01s18(1)</v>
      </c>
      <c r="B71" s="6" t="str">
        <f t="shared" si="7"/>
        <v>d01s18(1)70</v>
      </c>
      <c r="C71" s="7" t="s">
        <v>844</v>
      </c>
      <c r="D71" s="7" t="s">
        <v>845</v>
      </c>
      <c r="E71" s="7" t="s">
        <v>846</v>
      </c>
      <c r="F71" s="7" t="s">
        <v>606</v>
      </c>
      <c r="G71" s="8" t="s">
        <v>843</v>
      </c>
      <c r="H71" s="5" t="str">
        <f t="shared" si="8"/>
        <v>70</v>
      </c>
      <c r="I71" s="5" t="str">
        <f t="shared" si="9"/>
        <v>taozhuang18(1)</v>
      </c>
      <c r="J71" s="5" t="str">
        <f>IF(I71="","",SUBSTITUTE(I71,LOOKUP(1,0/FIND(R$2:R$19,I71),R$2:R$19),VLOOKUP(LOOKUP(1,0/FIND(R$2:R$19,I71),R$2:R$19),R:S,2,FALSE())))</f>
        <v>s18(1)</v>
      </c>
      <c r="K71" s="5" t="str">
        <f t="shared" si="10"/>
        <v>D001USF</v>
      </c>
      <c r="L71" s="5" t="str">
        <f t="array" ref="L71">IF(K71="","",IF(-LOOKUP(1,-MID(K71,MIN(FIND(ROW($1:$10)-1,K71&amp;1/17)),ROW($1:$9)))&lt;10,"0"&amp;-LOOKUP(1,-MID(K71,MIN(FIND(ROW($1:$10)-1,K71&amp;1/17)),ROW($1:$9))),-LOOKUP(1,-MID(K71,MIN(FIND(ROW($1:$10)-1,K71&amp;1/17)),ROW($1:$9)))))</f>
        <v>01</v>
      </c>
      <c r="M71" s="5" t="str">
        <f>IF(K71="","",IFERROR(_xlfn.XLOOKUP(K71,P:P,Q:Q),LOWER(LEFT(K71,1))))</f>
        <v>d</v>
      </c>
      <c r="N71" s="14" t="str">
        <f t="shared" si="11"/>
        <v>d01</v>
      </c>
    </row>
    <row r="72" spans="1:14">
      <c r="A72" t="str">
        <f t="shared" si="6"/>
        <v>d01s18(1)</v>
      </c>
      <c r="B72" s="3" t="str">
        <f t="shared" si="7"/>
        <v>d01s18(1)75</v>
      </c>
      <c r="C72" s="4" t="s">
        <v>847</v>
      </c>
      <c r="D72" s="4" t="s">
        <v>848</v>
      </c>
      <c r="E72" s="4" t="s">
        <v>849</v>
      </c>
      <c r="F72" s="4" t="s">
        <v>606</v>
      </c>
      <c r="G72" s="5" t="s">
        <v>843</v>
      </c>
      <c r="H72" s="5" t="str">
        <f t="shared" si="8"/>
        <v>75</v>
      </c>
      <c r="I72" s="5" t="str">
        <f t="shared" si="9"/>
        <v>taozhuang18(1)</v>
      </c>
      <c r="J72" s="5" t="str">
        <f>IF(I72="","",SUBSTITUTE(I72,LOOKUP(1,0/FIND(R$2:R$19,I72),R$2:R$19),VLOOKUP(LOOKUP(1,0/FIND(R$2:R$19,I72),R$2:R$19),R:S,2,FALSE())))</f>
        <v>s18(1)</v>
      </c>
      <c r="K72" s="5" t="str">
        <f t="shared" si="10"/>
        <v>D001USF</v>
      </c>
      <c r="L72" s="5" t="str">
        <f t="array" ref="L72">IF(K72="","",IF(-LOOKUP(1,-MID(K72,MIN(FIND(ROW($1:$10)-1,K72&amp;1/17)),ROW($1:$9)))&lt;10,"0"&amp;-LOOKUP(1,-MID(K72,MIN(FIND(ROW($1:$10)-1,K72&amp;1/17)),ROW($1:$9))),-LOOKUP(1,-MID(K72,MIN(FIND(ROW($1:$10)-1,K72&amp;1/17)),ROW($1:$9)))))</f>
        <v>01</v>
      </c>
      <c r="M72" s="5" t="str">
        <f>IF(K72="","",IFERROR(_xlfn.XLOOKUP(K72,P:P,Q:Q),LOWER(LEFT(K72,1))))</f>
        <v>d</v>
      </c>
      <c r="N72" s="14" t="str">
        <f t="shared" si="11"/>
        <v>d01</v>
      </c>
    </row>
    <row r="73" spans="1:14">
      <c r="A73" t="str">
        <f t="shared" si="6"/>
        <v>d01s18(1)</v>
      </c>
      <c r="B73" s="6" t="str">
        <f t="shared" si="7"/>
        <v>d01s18(1)80</v>
      </c>
      <c r="C73" s="7" t="s">
        <v>850</v>
      </c>
      <c r="D73" s="7" t="s">
        <v>851</v>
      </c>
      <c r="E73" s="7" t="s">
        <v>852</v>
      </c>
      <c r="F73" s="7" t="s">
        <v>606</v>
      </c>
      <c r="G73" s="8" t="s">
        <v>843</v>
      </c>
      <c r="H73" s="5" t="str">
        <f t="shared" si="8"/>
        <v>80</v>
      </c>
      <c r="I73" s="5" t="str">
        <f t="shared" si="9"/>
        <v>taozhuang18(1)</v>
      </c>
      <c r="J73" s="5" t="str">
        <f>IF(I73="","",SUBSTITUTE(I73,LOOKUP(1,0/FIND(R$2:R$19,I73),R$2:R$19),VLOOKUP(LOOKUP(1,0/FIND(R$2:R$19,I73),R$2:R$19),R:S,2,FALSE())))</f>
        <v>s18(1)</v>
      </c>
      <c r="K73" s="5" t="str">
        <f t="shared" si="10"/>
        <v>D001USF</v>
      </c>
      <c r="L73" s="5" t="str">
        <f t="array" ref="L73">IF(K73="","",IF(-LOOKUP(1,-MID(K73,MIN(FIND(ROW($1:$10)-1,K73&amp;1/17)),ROW($1:$9)))&lt;10,"0"&amp;-LOOKUP(1,-MID(K73,MIN(FIND(ROW($1:$10)-1,K73&amp;1/17)),ROW($1:$9))),-LOOKUP(1,-MID(K73,MIN(FIND(ROW($1:$10)-1,K73&amp;1/17)),ROW($1:$9)))))</f>
        <v>01</v>
      </c>
      <c r="M73" s="5" t="str">
        <f>IF(K73="","",IFERROR(_xlfn.XLOOKUP(K73,P:P,Q:Q),LOWER(LEFT(K73,1))))</f>
        <v>d</v>
      </c>
      <c r="N73" s="14" t="str">
        <f t="shared" si="11"/>
        <v>d01</v>
      </c>
    </row>
    <row r="74" spans="1:14">
      <c r="A74" t="str">
        <f t="shared" si="6"/>
        <v>d01s18(1)</v>
      </c>
      <c r="B74" s="3" t="str">
        <f t="shared" si="7"/>
        <v>d01s18(1)85</v>
      </c>
      <c r="C74" s="4" t="s">
        <v>853</v>
      </c>
      <c r="D74" s="4" t="s">
        <v>854</v>
      </c>
      <c r="E74" s="4" t="s">
        <v>855</v>
      </c>
      <c r="F74" s="4" t="s">
        <v>606</v>
      </c>
      <c r="G74" s="5" t="s">
        <v>843</v>
      </c>
      <c r="H74" s="5" t="str">
        <f t="shared" si="8"/>
        <v>85</v>
      </c>
      <c r="I74" s="5" t="str">
        <f t="shared" si="9"/>
        <v>taozhuang18(1)</v>
      </c>
      <c r="J74" s="5" t="str">
        <f>IF(I74="","",SUBSTITUTE(I74,LOOKUP(1,0/FIND(R$2:R$19,I74),R$2:R$19),VLOOKUP(LOOKUP(1,0/FIND(R$2:R$19,I74),R$2:R$19),R:S,2,FALSE())))</f>
        <v>s18(1)</v>
      </c>
      <c r="K74" s="5" t="str">
        <f t="shared" si="10"/>
        <v>D001USF</v>
      </c>
      <c r="L74" s="5" t="str">
        <f t="array" ref="L74">IF(K74="","",IF(-LOOKUP(1,-MID(K74,MIN(FIND(ROW($1:$10)-1,K74&amp;1/17)),ROW($1:$9)))&lt;10,"0"&amp;-LOOKUP(1,-MID(K74,MIN(FIND(ROW($1:$10)-1,K74&amp;1/17)),ROW($1:$9))),-LOOKUP(1,-MID(K74,MIN(FIND(ROW($1:$10)-1,K74&amp;1/17)),ROW($1:$9)))))</f>
        <v>01</v>
      </c>
      <c r="M74" s="5" t="str">
        <f>IF(K74="","",IFERROR(_xlfn.XLOOKUP(K74,P:P,Q:Q),LOWER(LEFT(K74,1))))</f>
        <v>d</v>
      </c>
      <c r="N74" s="14" t="str">
        <f t="shared" si="11"/>
        <v>d01</v>
      </c>
    </row>
    <row r="75" spans="1:14">
      <c r="A75" t="str">
        <f t="shared" si="6"/>
        <v>d01s19</v>
      </c>
      <c r="B75" s="6" t="str">
        <f t="shared" si="7"/>
        <v>d01s1960</v>
      </c>
      <c r="C75" s="7" t="s">
        <v>856</v>
      </c>
      <c r="D75" s="7" t="s">
        <v>857</v>
      </c>
      <c r="E75" s="7" t="s">
        <v>858</v>
      </c>
      <c r="F75" s="7" t="s">
        <v>606</v>
      </c>
      <c r="G75" s="8" t="s">
        <v>859</v>
      </c>
      <c r="H75" s="5" t="str">
        <f t="shared" si="8"/>
        <v>60</v>
      </c>
      <c r="I75" s="5" t="str">
        <f t="shared" si="9"/>
        <v>taozhuang19</v>
      </c>
      <c r="J75" s="5" t="str">
        <f>IF(I75="","",SUBSTITUTE(I75,LOOKUP(1,0/FIND(R$2:R$19,I75),R$2:R$19),VLOOKUP(LOOKUP(1,0/FIND(R$2:R$19,I75),R$2:R$19),R:S,2,FALSE())))</f>
        <v>s19</v>
      </c>
      <c r="K75" s="5" t="str">
        <f t="shared" si="10"/>
        <v>D001USF</v>
      </c>
      <c r="L75" s="5" t="str">
        <f t="array" ref="L75">IF(K75="","",IF(-LOOKUP(1,-MID(K75,MIN(FIND(ROW($1:$10)-1,K75&amp;1/17)),ROW($1:$9)))&lt;10,"0"&amp;-LOOKUP(1,-MID(K75,MIN(FIND(ROW($1:$10)-1,K75&amp;1/17)),ROW($1:$9))),-LOOKUP(1,-MID(K75,MIN(FIND(ROW($1:$10)-1,K75&amp;1/17)),ROW($1:$9)))))</f>
        <v>01</v>
      </c>
      <c r="M75" s="5" t="str">
        <f>IF(K75="","",IFERROR(_xlfn.XLOOKUP(K75,P:P,Q:Q),LOWER(LEFT(K75,1))))</f>
        <v>d</v>
      </c>
      <c r="N75" s="14" t="str">
        <f t="shared" si="11"/>
        <v>d01</v>
      </c>
    </row>
    <row r="76" spans="1:14">
      <c r="A76" t="str">
        <f t="shared" si="6"/>
        <v>d01s19</v>
      </c>
      <c r="B76" s="3" t="str">
        <f t="shared" si="7"/>
        <v>d01s1965</v>
      </c>
      <c r="C76" s="4" t="s">
        <v>860</v>
      </c>
      <c r="D76" s="4" t="s">
        <v>861</v>
      </c>
      <c r="E76" s="4" t="s">
        <v>862</v>
      </c>
      <c r="F76" s="4" t="s">
        <v>606</v>
      </c>
      <c r="G76" s="5" t="s">
        <v>859</v>
      </c>
      <c r="H76" s="5" t="str">
        <f t="shared" si="8"/>
        <v>65</v>
      </c>
      <c r="I76" s="5" t="str">
        <f t="shared" si="9"/>
        <v>taozhuang19</v>
      </c>
      <c r="J76" s="5" t="str">
        <f>IF(I76="","",SUBSTITUTE(I76,LOOKUP(1,0/FIND(R$2:R$19,I76),R$2:R$19),VLOOKUP(LOOKUP(1,0/FIND(R$2:R$19,I76),R$2:R$19),R:S,2,FALSE())))</f>
        <v>s19</v>
      </c>
      <c r="K76" s="5" t="str">
        <f t="shared" si="10"/>
        <v>D001USF</v>
      </c>
      <c r="L76" s="5" t="str">
        <f t="array" ref="L76">IF(K76="","",IF(-LOOKUP(1,-MID(K76,MIN(FIND(ROW($1:$10)-1,K76&amp;1/17)),ROW($1:$9)))&lt;10,"0"&amp;-LOOKUP(1,-MID(K76,MIN(FIND(ROW($1:$10)-1,K76&amp;1/17)),ROW($1:$9))),-LOOKUP(1,-MID(K76,MIN(FIND(ROW($1:$10)-1,K76&amp;1/17)),ROW($1:$9)))))</f>
        <v>01</v>
      </c>
      <c r="M76" s="5" t="str">
        <f>IF(K76="","",IFERROR(_xlfn.XLOOKUP(K76,P:P,Q:Q),LOWER(LEFT(K76,1))))</f>
        <v>d</v>
      </c>
      <c r="N76" s="14" t="str">
        <f t="shared" si="11"/>
        <v>d01</v>
      </c>
    </row>
    <row r="77" spans="1:14">
      <c r="A77" t="str">
        <f t="shared" si="6"/>
        <v>d01s19</v>
      </c>
      <c r="B77" s="6" t="str">
        <f t="shared" si="7"/>
        <v>d01s1970</v>
      </c>
      <c r="C77" s="7" t="s">
        <v>863</v>
      </c>
      <c r="D77" s="7" t="s">
        <v>864</v>
      </c>
      <c r="E77" s="7" t="s">
        <v>865</v>
      </c>
      <c r="F77" s="7" t="s">
        <v>606</v>
      </c>
      <c r="G77" s="8" t="s">
        <v>859</v>
      </c>
      <c r="H77" s="5" t="str">
        <f t="shared" si="8"/>
        <v>70</v>
      </c>
      <c r="I77" s="5" t="str">
        <f t="shared" si="9"/>
        <v>taozhuang19</v>
      </c>
      <c r="J77" s="5" t="str">
        <f>IF(I77="","",SUBSTITUTE(I77,LOOKUP(1,0/FIND(R$2:R$19,I77),R$2:R$19),VLOOKUP(LOOKUP(1,0/FIND(R$2:R$19,I77),R$2:R$19),R:S,2,FALSE())))</f>
        <v>s19</v>
      </c>
      <c r="K77" s="5" t="str">
        <f t="shared" si="10"/>
        <v>D001USF</v>
      </c>
      <c r="L77" s="5" t="str">
        <f t="array" ref="L77">IF(K77="","",IF(-LOOKUP(1,-MID(K77,MIN(FIND(ROW($1:$10)-1,K77&amp;1/17)),ROW($1:$9)))&lt;10,"0"&amp;-LOOKUP(1,-MID(K77,MIN(FIND(ROW($1:$10)-1,K77&amp;1/17)),ROW($1:$9))),-LOOKUP(1,-MID(K77,MIN(FIND(ROW($1:$10)-1,K77&amp;1/17)),ROW($1:$9)))))</f>
        <v>01</v>
      </c>
      <c r="M77" s="5" t="str">
        <f>IF(K77="","",IFERROR(_xlfn.XLOOKUP(K77,P:P,Q:Q),LOWER(LEFT(K77,1))))</f>
        <v>d</v>
      </c>
      <c r="N77" s="14" t="str">
        <f t="shared" si="11"/>
        <v>d01</v>
      </c>
    </row>
    <row r="78" spans="1:14">
      <c r="A78" t="str">
        <f t="shared" si="6"/>
        <v>d01s19</v>
      </c>
      <c r="B78" s="3" t="str">
        <f t="shared" si="7"/>
        <v>d01s1975</v>
      </c>
      <c r="C78" s="4" t="s">
        <v>866</v>
      </c>
      <c r="D78" s="4" t="s">
        <v>867</v>
      </c>
      <c r="E78" s="4" t="s">
        <v>868</v>
      </c>
      <c r="F78" s="4" t="s">
        <v>606</v>
      </c>
      <c r="G78" s="5" t="s">
        <v>859</v>
      </c>
      <c r="H78" s="5" t="str">
        <f t="shared" si="8"/>
        <v>75</v>
      </c>
      <c r="I78" s="5" t="str">
        <f t="shared" si="9"/>
        <v>taozhuang19</v>
      </c>
      <c r="J78" s="5" t="str">
        <f>IF(I78="","",SUBSTITUTE(I78,LOOKUP(1,0/FIND(R$2:R$19,I78),R$2:R$19),VLOOKUP(LOOKUP(1,0/FIND(R$2:R$19,I78),R$2:R$19),R:S,2,FALSE())))</f>
        <v>s19</v>
      </c>
      <c r="K78" s="5" t="str">
        <f t="shared" si="10"/>
        <v>D001USF</v>
      </c>
      <c r="L78" s="5" t="str">
        <f t="array" ref="L78">IF(K78="","",IF(-LOOKUP(1,-MID(K78,MIN(FIND(ROW($1:$10)-1,K78&amp;1/17)),ROW($1:$9)))&lt;10,"0"&amp;-LOOKUP(1,-MID(K78,MIN(FIND(ROW($1:$10)-1,K78&amp;1/17)),ROW($1:$9))),-LOOKUP(1,-MID(K78,MIN(FIND(ROW($1:$10)-1,K78&amp;1/17)),ROW($1:$9)))))</f>
        <v>01</v>
      </c>
      <c r="M78" s="5" t="str">
        <f>IF(K78="","",IFERROR(_xlfn.XLOOKUP(K78,P:P,Q:Q),LOWER(LEFT(K78,1))))</f>
        <v>d</v>
      </c>
      <c r="N78" s="14" t="str">
        <f t="shared" si="11"/>
        <v>d01</v>
      </c>
    </row>
    <row r="79" spans="1:14">
      <c r="A79" t="str">
        <f t="shared" si="6"/>
        <v>d01s19</v>
      </c>
      <c r="B79" s="6" t="str">
        <f t="shared" si="7"/>
        <v>d01s1980</v>
      </c>
      <c r="C79" s="7" t="s">
        <v>869</v>
      </c>
      <c r="D79" s="7" t="s">
        <v>870</v>
      </c>
      <c r="E79" s="7" t="s">
        <v>871</v>
      </c>
      <c r="F79" s="7" t="s">
        <v>606</v>
      </c>
      <c r="G79" s="8" t="s">
        <v>859</v>
      </c>
      <c r="H79" s="5" t="str">
        <f t="shared" si="8"/>
        <v>80</v>
      </c>
      <c r="I79" s="5" t="str">
        <f t="shared" si="9"/>
        <v>taozhuang19</v>
      </c>
      <c r="J79" s="5" t="str">
        <f>IF(I79="","",SUBSTITUTE(I79,LOOKUP(1,0/FIND(R$2:R$19,I79),R$2:R$19),VLOOKUP(LOOKUP(1,0/FIND(R$2:R$19,I79),R$2:R$19),R:S,2,FALSE())))</f>
        <v>s19</v>
      </c>
      <c r="K79" s="5" t="str">
        <f t="shared" si="10"/>
        <v>D001USF</v>
      </c>
      <c r="L79" s="5" t="str">
        <f t="array" ref="L79">IF(K79="","",IF(-LOOKUP(1,-MID(K79,MIN(FIND(ROW($1:$10)-1,K79&amp;1/17)),ROW($1:$9)))&lt;10,"0"&amp;-LOOKUP(1,-MID(K79,MIN(FIND(ROW($1:$10)-1,K79&amp;1/17)),ROW($1:$9))),-LOOKUP(1,-MID(K79,MIN(FIND(ROW($1:$10)-1,K79&amp;1/17)),ROW($1:$9)))))</f>
        <v>01</v>
      </c>
      <c r="M79" s="5" t="str">
        <f>IF(K79="","",IFERROR(_xlfn.XLOOKUP(K79,P:P,Q:Q),LOWER(LEFT(K79,1))))</f>
        <v>d</v>
      </c>
      <c r="N79" s="14" t="str">
        <f t="shared" si="11"/>
        <v>d01</v>
      </c>
    </row>
    <row r="80" spans="1:14">
      <c r="A80" t="str">
        <f t="shared" si="6"/>
        <v>d01s19</v>
      </c>
      <c r="B80" s="3" t="str">
        <f t="shared" si="7"/>
        <v>d01s1985</v>
      </c>
      <c r="C80" s="4" t="s">
        <v>872</v>
      </c>
      <c r="D80" s="4" t="s">
        <v>873</v>
      </c>
      <c r="E80" s="4" t="s">
        <v>874</v>
      </c>
      <c r="F80" s="4" t="s">
        <v>606</v>
      </c>
      <c r="G80" s="5" t="s">
        <v>859</v>
      </c>
      <c r="H80" s="5" t="str">
        <f t="shared" si="8"/>
        <v>85</v>
      </c>
      <c r="I80" s="5" t="str">
        <f t="shared" si="9"/>
        <v>taozhuang19</v>
      </c>
      <c r="J80" s="5" t="str">
        <f>IF(I80="","",SUBSTITUTE(I80,LOOKUP(1,0/FIND(R$2:R$19,I80),R$2:R$19),VLOOKUP(LOOKUP(1,0/FIND(R$2:R$19,I80),R$2:R$19),R:S,2,FALSE())))</f>
        <v>s19</v>
      </c>
      <c r="K80" s="5" t="str">
        <f t="shared" si="10"/>
        <v>D001USF</v>
      </c>
      <c r="L80" s="5" t="str">
        <f t="array" ref="L80">IF(K80="","",IF(-LOOKUP(1,-MID(K80,MIN(FIND(ROW($1:$10)-1,K80&amp;1/17)),ROW($1:$9)))&lt;10,"0"&amp;-LOOKUP(1,-MID(K80,MIN(FIND(ROW($1:$10)-1,K80&amp;1/17)),ROW($1:$9))),-LOOKUP(1,-MID(K80,MIN(FIND(ROW($1:$10)-1,K80&amp;1/17)),ROW($1:$9)))))</f>
        <v>01</v>
      </c>
      <c r="M80" s="5" t="str">
        <f>IF(K80="","",IFERROR(_xlfn.XLOOKUP(K80,P:P,Q:Q),LOWER(LEFT(K80,1))))</f>
        <v>d</v>
      </c>
      <c r="N80" s="14" t="str">
        <f t="shared" si="11"/>
        <v>d01</v>
      </c>
    </row>
    <row r="81" ht="14.25" spans="1:14">
      <c r="A81" t="str">
        <f t="shared" si="6"/>
        <v>d01s2(1)</v>
      </c>
      <c r="B81" s="6" t="str">
        <f t="shared" si="7"/>
        <v>d01s2(1)65</v>
      </c>
      <c r="C81" s="16" t="s">
        <v>75</v>
      </c>
      <c r="D81" s="17" t="s">
        <v>513</v>
      </c>
      <c r="E81" s="18" t="s">
        <v>76</v>
      </c>
      <c r="F81" s="7" t="s">
        <v>606</v>
      </c>
      <c r="G81" s="8" t="s">
        <v>875</v>
      </c>
      <c r="H81" s="5" t="str">
        <f t="shared" si="8"/>
        <v>65</v>
      </c>
      <c r="I81" s="5" t="str">
        <f t="shared" si="9"/>
        <v>taozhuang2(1)</v>
      </c>
      <c r="J81" s="5" t="str">
        <f>IF(I81="","",SUBSTITUTE(I81,LOOKUP(1,0/FIND(R$2:R$19,I81),R$2:R$19),VLOOKUP(LOOKUP(1,0/FIND(R$2:R$19,I81),R$2:R$19),R:S,2,FALSE())))</f>
        <v>s2(1)</v>
      </c>
      <c r="K81" s="5" t="str">
        <f t="shared" si="10"/>
        <v>D001USF</v>
      </c>
      <c r="L81" s="5" t="str">
        <f t="array" ref="L81">IF(K81="","",IF(-LOOKUP(1,-MID(K81,MIN(FIND(ROW($1:$10)-1,K81&amp;1/17)),ROW($1:$9)))&lt;10,"0"&amp;-LOOKUP(1,-MID(K81,MIN(FIND(ROW($1:$10)-1,K81&amp;1/17)),ROW($1:$9))),-LOOKUP(1,-MID(K81,MIN(FIND(ROW($1:$10)-1,K81&amp;1/17)),ROW($1:$9)))))</f>
        <v>01</v>
      </c>
      <c r="M81" s="5" t="str">
        <f>IF(K81="","",IFERROR(_xlfn.XLOOKUP(K81,P:P,Q:Q),LOWER(LEFT(K81,1))))</f>
        <v>d</v>
      </c>
      <c r="N81" s="14" t="str">
        <f t="shared" si="11"/>
        <v>d01</v>
      </c>
    </row>
    <row r="82" ht="14.25" spans="1:14">
      <c r="A82" t="str">
        <f t="shared" si="6"/>
        <v>d01s2(1)</v>
      </c>
      <c r="B82" s="3" t="str">
        <f t="shared" si="7"/>
        <v>d01s2(1)70</v>
      </c>
      <c r="C82" s="19" t="s">
        <v>69</v>
      </c>
      <c r="D82" s="20" t="s">
        <v>533</v>
      </c>
      <c r="E82" s="21" t="s">
        <v>70</v>
      </c>
      <c r="F82" s="4" t="s">
        <v>606</v>
      </c>
      <c r="G82" s="5" t="s">
        <v>875</v>
      </c>
      <c r="H82" s="5" t="str">
        <f t="shared" si="8"/>
        <v>70</v>
      </c>
      <c r="I82" s="5" t="str">
        <f t="shared" si="9"/>
        <v>taozhuang2(1)</v>
      </c>
      <c r="J82" s="5" t="str">
        <f>IF(I82="","",SUBSTITUTE(I82,LOOKUP(1,0/FIND(R$2:R$19,I82),R$2:R$19),VLOOKUP(LOOKUP(1,0/FIND(R$2:R$19,I82),R$2:R$19),R:S,2,FALSE())))</f>
        <v>s2(1)</v>
      </c>
      <c r="K82" s="5" t="str">
        <f t="shared" si="10"/>
        <v>D001USF</v>
      </c>
      <c r="L82" s="5" t="str">
        <f t="array" ref="L82">IF(K82="","",IF(-LOOKUP(1,-MID(K82,MIN(FIND(ROW($1:$10)-1,K82&amp;1/17)),ROW($1:$9)))&lt;10,"0"&amp;-LOOKUP(1,-MID(K82,MIN(FIND(ROW($1:$10)-1,K82&amp;1/17)),ROW($1:$9))),-LOOKUP(1,-MID(K82,MIN(FIND(ROW($1:$10)-1,K82&amp;1/17)),ROW($1:$9)))))</f>
        <v>01</v>
      </c>
      <c r="M82" s="5" t="str">
        <f>IF(K82="","",IFERROR(_xlfn.XLOOKUP(K82,P:P,Q:Q),LOWER(LEFT(K82,1))))</f>
        <v>d</v>
      </c>
      <c r="N82" s="14" t="str">
        <f t="shared" si="11"/>
        <v>d01</v>
      </c>
    </row>
    <row r="83" ht="14.25" spans="1:14">
      <c r="A83" t="str">
        <f t="shared" si="6"/>
        <v>d01s2(1)</v>
      </c>
      <c r="B83" s="6" t="str">
        <f t="shared" si="7"/>
        <v>d01s2(1)75</v>
      </c>
      <c r="C83" s="16" t="s">
        <v>73</v>
      </c>
      <c r="D83" s="17" t="s">
        <v>529</v>
      </c>
      <c r="E83" s="18" t="s">
        <v>74</v>
      </c>
      <c r="F83" s="7" t="s">
        <v>606</v>
      </c>
      <c r="G83" s="8" t="s">
        <v>875</v>
      </c>
      <c r="H83" s="5" t="str">
        <f t="shared" si="8"/>
        <v>75</v>
      </c>
      <c r="I83" s="5" t="str">
        <f t="shared" si="9"/>
        <v>taozhuang2(1)</v>
      </c>
      <c r="J83" s="5" t="str">
        <f>IF(I83="","",SUBSTITUTE(I83,LOOKUP(1,0/FIND(R$2:R$19,I83),R$2:R$19),VLOOKUP(LOOKUP(1,0/FIND(R$2:R$19,I83),R$2:R$19),R:S,2,FALSE())))</f>
        <v>s2(1)</v>
      </c>
      <c r="K83" s="5" t="str">
        <f t="shared" si="10"/>
        <v>D001USF</v>
      </c>
      <c r="L83" s="5" t="str">
        <f t="array" ref="L83">IF(K83="","",IF(-LOOKUP(1,-MID(K83,MIN(FIND(ROW($1:$10)-1,K83&amp;1/17)),ROW($1:$9)))&lt;10,"0"&amp;-LOOKUP(1,-MID(K83,MIN(FIND(ROW($1:$10)-1,K83&amp;1/17)),ROW($1:$9))),-LOOKUP(1,-MID(K83,MIN(FIND(ROW($1:$10)-1,K83&amp;1/17)),ROW($1:$9)))))</f>
        <v>01</v>
      </c>
      <c r="M83" s="5" t="str">
        <f>IF(K83="","",IFERROR(_xlfn.XLOOKUP(K83,P:P,Q:Q),LOWER(LEFT(K83,1))))</f>
        <v>d</v>
      </c>
      <c r="N83" s="14" t="str">
        <f t="shared" si="11"/>
        <v>d01</v>
      </c>
    </row>
    <row r="84" ht="14.25" spans="1:14">
      <c r="A84" t="str">
        <f t="shared" si="6"/>
        <v>d01s2(1)</v>
      </c>
      <c r="B84" s="3" t="str">
        <f t="shared" si="7"/>
        <v>d01s2(1)80</v>
      </c>
      <c r="C84" s="19" t="s">
        <v>511</v>
      </c>
      <c r="D84" s="20" t="s">
        <v>510</v>
      </c>
      <c r="E84" s="21" t="s">
        <v>876</v>
      </c>
      <c r="F84" s="4" t="s">
        <v>606</v>
      </c>
      <c r="G84" s="5" t="s">
        <v>875</v>
      </c>
      <c r="H84" s="5" t="str">
        <f t="shared" si="8"/>
        <v>80</v>
      </c>
      <c r="I84" s="5" t="str">
        <f t="shared" si="9"/>
        <v>taozhuang2(1)</v>
      </c>
      <c r="J84" s="5" t="str">
        <f>IF(I84="","",SUBSTITUTE(I84,LOOKUP(1,0/FIND(R$2:R$19,I84),R$2:R$19),VLOOKUP(LOOKUP(1,0/FIND(R$2:R$19,I84),R$2:R$19),R:S,2,FALSE())))</f>
        <v>s2(1)</v>
      </c>
      <c r="K84" s="5" t="str">
        <f t="shared" si="10"/>
        <v>D001USF</v>
      </c>
      <c r="L84" s="5" t="str">
        <f t="array" ref="L84">IF(K84="","",IF(-LOOKUP(1,-MID(K84,MIN(FIND(ROW($1:$10)-1,K84&amp;1/17)),ROW($1:$9)))&lt;10,"0"&amp;-LOOKUP(1,-MID(K84,MIN(FIND(ROW($1:$10)-1,K84&amp;1/17)),ROW($1:$9))),-LOOKUP(1,-MID(K84,MIN(FIND(ROW($1:$10)-1,K84&amp;1/17)),ROW($1:$9)))))</f>
        <v>01</v>
      </c>
      <c r="M84" s="5" t="str">
        <f>IF(K84="","",IFERROR(_xlfn.XLOOKUP(K84,P:P,Q:Q),LOWER(LEFT(K84,1))))</f>
        <v>d</v>
      </c>
      <c r="N84" s="14" t="str">
        <f t="shared" si="11"/>
        <v>d01</v>
      </c>
    </row>
    <row r="85" ht="14.25" spans="1:14">
      <c r="A85" t="str">
        <f t="shared" si="6"/>
        <v>d01s2(1)</v>
      </c>
      <c r="B85" s="6" t="str">
        <f t="shared" si="7"/>
        <v>d01s2(1)85</v>
      </c>
      <c r="C85" s="16" t="s">
        <v>485</v>
      </c>
      <c r="D85" s="17" t="s">
        <v>484</v>
      </c>
      <c r="E85" s="18" t="s">
        <v>877</v>
      </c>
      <c r="F85" s="7" t="s">
        <v>606</v>
      </c>
      <c r="G85" s="8" t="s">
        <v>875</v>
      </c>
      <c r="H85" s="5" t="str">
        <f t="shared" si="8"/>
        <v>85</v>
      </c>
      <c r="I85" s="5" t="str">
        <f t="shared" si="9"/>
        <v>taozhuang2(1)</v>
      </c>
      <c r="J85" s="5" t="str">
        <f>IF(I85="","",SUBSTITUTE(I85,LOOKUP(1,0/FIND(R$2:R$19,I85),R$2:R$19),VLOOKUP(LOOKUP(1,0/FIND(R$2:R$19,I85),R$2:R$19),R:S,2,FALSE())))</f>
        <v>s2(1)</v>
      </c>
      <c r="K85" s="5" t="str">
        <f t="shared" si="10"/>
        <v>D001USF</v>
      </c>
      <c r="L85" s="5" t="str">
        <f t="array" ref="L85">IF(K85="","",IF(-LOOKUP(1,-MID(K85,MIN(FIND(ROW($1:$10)-1,K85&amp;1/17)),ROW($1:$9)))&lt;10,"0"&amp;-LOOKUP(1,-MID(K85,MIN(FIND(ROW($1:$10)-1,K85&amp;1/17)),ROW($1:$9))),-LOOKUP(1,-MID(K85,MIN(FIND(ROW($1:$10)-1,K85&amp;1/17)),ROW($1:$9)))))</f>
        <v>01</v>
      </c>
      <c r="M85" s="5" t="str">
        <f>IF(K85="","",IFERROR(_xlfn.XLOOKUP(K85,P:P,Q:Q),LOWER(LEFT(K85,1))))</f>
        <v>d</v>
      </c>
      <c r="N85" s="14" t="str">
        <f t="shared" si="11"/>
        <v>d01</v>
      </c>
    </row>
    <row r="86" spans="1:14">
      <c r="A86" t="str">
        <f t="shared" si="6"/>
        <v>d01s20</v>
      </c>
      <c r="B86" s="3" t="str">
        <f t="shared" si="7"/>
        <v>d01s2060</v>
      </c>
      <c r="C86" s="4" t="s">
        <v>878</v>
      </c>
      <c r="D86" s="4" t="s">
        <v>879</v>
      </c>
      <c r="E86" s="4" t="s">
        <v>880</v>
      </c>
      <c r="F86" s="4" t="s">
        <v>606</v>
      </c>
      <c r="G86" s="5" t="s">
        <v>881</v>
      </c>
      <c r="H86" s="5" t="str">
        <f t="shared" si="8"/>
        <v>60</v>
      </c>
      <c r="I86" s="5" t="str">
        <f t="shared" si="9"/>
        <v>taozhuang20</v>
      </c>
      <c r="J86" s="5" t="str">
        <f>IF(I86="","",SUBSTITUTE(I86,LOOKUP(1,0/FIND(R$2:R$19,I86),R$2:R$19),VLOOKUP(LOOKUP(1,0/FIND(R$2:R$19,I86),R$2:R$19),R:S,2,FALSE())))</f>
        <v>s20</v>
      </c>
      <c r="K86" s="5" t="str">
        <f t="shared" si="10"/>
        <v>D001USF</v>
      </c>
      <c r="L86" s="5" t="str">
        <f t="array" ref="L86">IF(K86="","",IF(-LOOKUP(1,-MID(K86,MIN(FIND(ROW($1:$10)-1,K86&amp;1/17)),ROW($1:$9)))&lt;10,"0"&amp;-LOOKUP(1,-MID(K86,MIN(FIND(ROW($1:$10)-1,K86&amp;1/17)),ROW($1:$9))),-LOOKUP(1,-MID(K86,MIN(FIND(ROW($1:$10)-1,K86&amp;1/17)),ROW($1:$9)))))</f>
        <v>01</v>
      </c>
      <c r="M86" s="5" t="str">
        <f>IF(K86="","",IFERROR(_xlfn.XLOOKUP(K86,P:P,Q:Q),LOWER(LEFT(K86,1))))</f>
        <v>d</v>
      </c>
      <c r="N86" s="14" t="str">
        <f t="shared" si="11"/>
        <v>d01</v>
      </c>
    </row>
    <row r="87" spans="1:14">
      <c r="A87" t="str">
        <f t="shared" si="6"/>
        <v>d01s21</v>
      </c>
      <c r="B87" s="6" t="str">
        <f t="shared" si="7"/>
        <v>d01s2160</v>
      </c>
      <c r="C87" s="7" t="s">
        <v>882</v>
      </c>
      <c r="D87" s="7" t="s">
        <v>883</v>
      </c>
      <c r="E87" s="7" t="s">
        <v>884</v>
      </c>
      <c r="F87" s="7" t="s">
        <v>606</v>
      </c>
      <c r="G87" s="8" t="s">
        <v>885</v>
      </c>
      <c r="H87" s="5" t="str">
        <f t="shared" si="8"/>
        <v>60</v>
      </c>
      <c r="I87" s="5" t="str">
        <f t="shared" si="9"/>
        <v>taozhuang21</v>
      </c>
      <c r="J87" s="5" t="str">
        <f>IF(I87="","",SUBSTITUTE(I87,LOOKUP(1,0/FIND(R$2:R$19,I87),R$2:R$19),VLOOKUP(LOOKUP(1,0/FIND(R$2:R$19,I87),R$2:R$19),R:S,2,FALSE())))</f>
        <v>s21</v>
      </c>
      <c r="K87" s="5" t="str">
        <f t="shared" si="10"/>
        <v>D001USF</v>
      </c>
      <c r="L87" s="5" t="str">
        <f t="array" ref="L87">IF(K87="","",IF(-LOOKUP(1,-MID(K87,MIN(FIND(ROW($1:$10)-1,K87&amp;1/17)),ROW($1:$9)))&lt;10,"0"&amp;-LOOKUP(1,-MID(K87,MIN(FIND(ROW($1:$10)-1,K87&amp;1/17)),ROW($1:$9))),-LOOKUP(1,-MID(K87,MIN(FIND(ROW($1:$10)-1,K87&amp;1/17)),ROW($1:$9)))))</f>
        <v>01</v>
      </c>
      <c r="M87" s="5" t="str">
        <f>IF(K87="","",IFERROR(_xlfn.XLOOKUP(K87,P:P,Q:Q),LOWER(LEFT(K87,1))))</f>
        <v>d</v>
      </c>
      <c r="N87" s="14" t="str">
        <f t="shared" si="11"/>
        <v>d01</v>
      </c>
    </row>
    <row r="88" spans="1:14">
      <c r="A88" t="str">
        <f t="shared" si="6"/>
        <v>d01s23</v>
      </c>
      <c r="B88" s="3" t="str">
        <f t="shared" si="7"/>
        <v>d01s2360</v>
      </c>
      <c r="C88" s="4" t="s">
        <v>886</v>
      </c>
      <c r="D88" s="4" t="s">
        <v>887</v>
      </c>
      <c r="E88" s="4" t="s">
        <v>888</v>
      </c>
      <c r="F88" s="4" t="s">
        <v>606</v>
      </c>
      <c r="G88" s="5" t="s">
        <v>889</v>
      </c>
      <c r="H88" s="5" t="str">
        <f t="shared" si="8"/>
        <v>60</v>
      </c>
      <c r="I88" s="5" t="str">
        <f t="shared" si="9"/>
        <v>taozhuang23</v>
      </c>
      <c r="J88" s="5" t="str">
        <f>IF(I88="","",SUBSTITUTE(I88,LOOKUP(1,0/FIND(R$2:R$19,I88),R$2:R$19),VLOOKUP(LOOKUP(1,0/FIND(R$2:R$19,I88),R$2:R$19),R:S,2,FALSE())))</f>
        <v>s23</v>
      </c>
      <c r="K88" s="5" t="str">
        <f t="shared" si="10"/>
        <v>D001USF</v>
      </c>
      <c r="L88" s="5" t="str">
        <f t="array" ref="L88">IF(K88="","",IF(-LOOKUP(1,-MID(K88,MIN(FIND(ROW($1:$10)-1,K88&amp;1/17)),ROW($1:$9)))&lt;10,"0"&amp;-LOOKUP(1,-MID(K88,MIN(FIND(ROW($1:$10)-1,K88&amp;1/17)),ROW($1:$9))),-LOOKUP(1,-MID(K88,MIN(FIND(ROW($1:$10)-1,K88&amp;1/17)),ROW($1:$9)))))</f>
        <v>01</v>
      </c>
      <c r="M88" s="5" t="str">
        <f>IF(K88="","",IFERROR(_xlfn.XLOOKUP(K88,P:P,Q:Q),LOWER(LEFT(K88,1))))</f>
        <v>d</v>
      </c>
      <c r="N88" s="14" t="str">
        <f t="shared" si="11"/>
        <v>d01</v>
      </c>
    </row>
    <row r="89" spans="1:14">
      <c r="A89" t="str">
        <f t="shared" si="6"/>
        <v>d01s23</v>
      </c>
      <c r="B89" s="6" t="str">
        <f t="shared" si="7"/>
        <v>d01s2365</v>
      </c>
      <c r="C89" s="7" t="s">
        <v>890</v>
      </c>
      <c r="D89" s="7" t="s">
        <v>891</v>
      </c>
      <c r="E89" s="7" t="s">
        <v>892</v>
      </c>
      <c r="F89" s="7" t="s">
        <v>606</v>
      </c>
      <c r="G89" s="8" t="s">
        <v>889</v>
      </c>
      <c r="H89" s="5" t="str">
        <f t="shared" si="8"/>
        <v>65</v>
      </c>
      <c r="I89" s="5" t="str">
        <f t="shared" si="9"/>
        <v>taozhuang23</v>
      </c>
      <c r="J89" s="5" t="str">
        <f>IF(I89="","",SUBSTITUTE(I89,LOOKUP(1,0/FIND(R$2:R$19,I89),R$2:R$19),VLOOKUP(LOOKUP(1,0/FIND(R$2:R$19,I89),R$2:R$19),R:S,2,FALSE())))</f>
        <v>s23</v>
      </c>
      <c r="K89" s="5" t="str">
        <f t="shared" si="10"/>
        <v>D001USF</v>
      </c>
      <c r="L89" s="5" t="str">
        <f t="array" ref="L89">IF(K89="","",IF(-LOOKUP(1,-MID(K89,MIN(FIND(ROW($1:$10)-1,K89&amp;1/17)),ROW($1:$9)))&lt;10,"0"&amp;-LOOKUP(1,-MID(K89,MIN(FIND(ROW($1:$10)-1,K89&amp;1/17)),ROW($1:$9))),-LOOKUP(1,-MID(K89,MIN(FIND(ROW($1:$10)-1,K89&amp;1/17)),ROW($1:$9)))))</f>
        <v>01</v>
      </c>
      <c r="M89" s="5" t="str">
        <f>IF(K89="","",IFERROR(_xlfn.XLOOKUP(K89,P:P,Q:Q),LOWER(LEFT(K89,1))))</f>
        <v>d</v>
      </c>
      <c r="N89" s="14" t="str">
        <f t="shared" si="11"/>
        <v>d01</v>
      </c>
    </row>
    <row r="90" spans="1:14">
      <c r="A90" t="str">
        <f t="shared" si="6"/>
        <v>d01s23</v>
      </c>
      <c r="B90" s="3" t="str">
        <f t="shared" si="7"/>
        <v>d01s2370</v>
      </c>
      <c r="C90" s="4" t="s">
        <v>893</v>
      </c>
      <c r="D90" s="4" t="s">
        <v>894</v>
      </c>
      <c r="E90" s="4" t="s">
        <v>895</v>
      </c>
      <c r="F90" s="4" t="s">
        <v>606</v>
      </c>
      <c r="G90" s="5" t="s">
        <v>889</v>
      </c>
      <c r="H90" s="5" t="str">
        <f t="shared" si="8"/>
        <v>70</v>
      </c>
      <c r="I90" s="5" t="str">
        <f t="shared" si="9"/>
        <v>taozhuang23</v>
      </c>
      <c r="J90" s="5" t="str">
        <f>IF(I90="","",SUBSTITUTE(I90,LOOKUP(1,0/FIND(R$2:R$19,I90),R$2:R$19),VLOOKUP(LOOKUP(1,0/FIND(R$2:R$19,I90),R$2:R$19),R:S,2,FALSE())))</f>
        <v>s23</v>
      </c>
      <c r="K90" s="5" t="str">
        <f t="shared" si="10"/>
        <v>D001USF</v>
      </c>
      <c r="L90" s="5" t="str">
        <f t="array" ref="L90">IF(K90="","",IF(-LOOKUP(1,-MID(K90,MIN(FIND(ROW($1:$10)-1,K90&amp;1/17)),ROW($1:$9)))&lt;10,"0"&amp;-LOOKUP(1,-MID(K90,MIN(FIND(ROW($1:$10)-1,K90&amp;1/17)),ROW($1:$9))),-LOOKUP(1,-MID(K90,MIN(FIND(ROW($1:$10)-1,K90&amp;1/17)),ROW($1:$9)))))</f>
        <v>01</v>
      </c>
      <c r="M90" s="5" t="str">
        <f>IF(K90="","",IFERROR(_xlfn.XLOOKUP(K90,P:P,Q:Q),LOWER(LEFT(K90,1))))</f>
        <v>d</v>
      </c>
      <c r="N90" s="14" t="str">
        <f t="shared" si="11"/>
        <v>d01</v>
      </c>
    </row>
    <row r="91" spans="1:14">
      <c r="A91" t="str">
        <f t="shared" si="6"/>
        <v>d01s23</v>
      </c>
      <c r="B91" s="6" t="str">
        <f t="shared" si="7"/>
        <v>d01s2375</v>
      </c>
      <c r="C91" s="7" t="s">
        <v>896</v>
      </c>
      <c r="D91" s="7" t="s">
        <v>897</v>
      </c>
      <c r="E91" s="7" t="s">
        <v>898</v>
      </c>
      <c r="F91" s="7" t="s">
        <v>606</v>
      </c>
      <c r="G91" s="8" t="s">
        <v>889</v>
      </c>
      <c r="H91" s="5" t="str">
        <f t="shared" si="8"/>
        <v>75</v>
      </c>
      <c r="I91" s="5" t="str">
        <f t="shared" si="9"/>
        <v>taozhuang23</v>
      </c>
      <c r="J91" s="5" t="str">
        <f>IF(I91="","",SUBSTITUTE(I91,LOOKUP(1,0/FIND(R$2:R$19,I91),R$2:R$19),VLOOKUP(LOOKUP(1,0/FIND(R$2:R$19,I91),R$2:R$19),R:S,2,FALSE())))</f>
        <v>s23</v>
      </c>
      <c r="K91" s="5" t="str">
        <f t="shared" si="10"/>
        <v>D001USF</v>
      </c>
      <c r="L91" s="5" t="str">
        <f t="array" ref="L91">IF(K91="","",IF(-LOOKUP(1,-MID(K91,MIN(FIND(ROW($1:$10)-1,K91&amp;1/17)),ROW($1:$9)))&lt;10,"0"&amp;-LOOKUP(1,-MID(K91,MIN(FIND(ROW($1:$10)-1,K91&amp;1/17)),ROW($1:$9))),-LOOKUP(1,-MID(K91,MIN(FIND(ROW($1:$10)-1,K91&amp;1/17)),ROW($1:$9)))))</f>
        <v>01</v>
      </c>
      <c r="M91" s="5" t="str">
        <f>IF(K91="","",IFERROR(_xlfn.XLOOKUP(K91,P:P,Q:Q),LOWER(LEFT(K91,1))))</f>
        <v>d</v>
      </c>
      <c r="N91" s="14" t="str">
        <f t="shared" si="11"/>
        <v>d01</v>
      </c>
    </row>
    <row r="92" spans="1:14">
      <c r="A92" t="str">
        <f t="shared" si="6"/>
        <v>d01s23</v>
      </c>
      <c r="B92" s="3" t="str">
        <f t="shared" si="7"/>
        <v>d01s2380</v>
      </c>
      <c r="C92" s="4" t="s">
        <v>899</v>
      </c>
      <c r="D92" s="4" t="s">
        <v>900</v>
      </c>
      <c r="E92" s="4" t="s">
        <v>901</v>
      </c>
      <c r="F92" s="4" t="s">
        <v>606</v>
      </c>
      <c r="G92" s="5" t="s">
        <v>889</v>
      </c>
      <c r="H92" s="5" t="str">
        <f t="shared" si="8"/>
        <v>80</v>
      </c>
      <c r="I92" s="5" t="str">
        <f t="shared" si="9"/>
        <v>taozhuang23</v>
      </c>
      <c r="J92" s="5" t="str">
        <f>IF(I92="","",SUBSTITUTE(I92,LOOKUP(1,0/FIND(R$2:R$19,I92),R$2:R$19),VLOOKUP(LOOKUP(1,0/FIND(R$2:R$19,I92),R$2:R$19),R:S,2,FALSE())))</f>
        <v>s23</v>
      </c>
      <c r="K92" s="5" t="str">
        <f t="shared" si="10"/>
        <v>D001USF</v>
      </c>
      <c r="L92" s="5" t="str">
        <f t="array" ref="L92">IF(K92="","",IF(-LOOKUP(1,-MID(K92,MIN(FIND(ROW($1:$10)-1,K92&amp;1/17)),ROW($1:$9)))&lt;10,"0"&amp;-LOOKUP(1,-MID(K92,MIN(FIND(ROW($1:$10)-1,K92&amp;1/17)),ROW($1:$9))),-LOOKUP(1,-MID(K92,MIN(FIND(ROW($1:$10)-1,K92&amp;1/17)),ROW($1:$9)))))</f>
        <v>01</v>
      </c>
      <c r="M92" s="5" t="str">
        <f>IF(K92="","",IFERROR(_xlfn.XLOOKUP(K92,P:P,Q:Q),LOWER(LEFT(K92,1))))</f>
        <v>d</v>
      </c>
      <c r="N92" s="14" t="str">
        <f t="shared" si="11"/>
        <v>d01</v>
      </c>
    </row>
    <row r="93" spans="1:14">
      <c r="A93" t="str">
        <f t="shared" si="6"/>
        <v>d01s23</v>
      </c>
      <c r="B93" s="6" t="str">
        <f t="shared" si="7"/>
        <v>d01s2385</v>
      </c>
      <c r="C93" s="7" t="s">
        <v>902</v>
      </c>
      <c r="D93" s="7" t="s">
        <v>903</v>
      </c>
      <c r="E93" s="7" t="s">
        <v>904</v>
      </c>
      <c r="F93" s="7" t="s">
        <v>606</v>
      </c>
      <c r="G93" s="8" t="s">
        <v>889</v>
      </c>
      <c r="H93" s="5" t="str">
        <f t="shared" si="8"/>
        <v>85</v>
      </c>
      <c r="I93" s="5" t="str">
        <f t="shared" si="9"/>
        <v>taozhuang23</v>
      </c>
      <c r="J93" s="5" t="str">
        <f>IF(I93="","",SUBSTITUTE(I93,LOOKUP(1,0/FIND(R$2:R$19,I93),R$2:R$19),VLOOKUP(LOOKUP(1,0/FIND(R$2:R$19,I93),R$2:R$19),R:S,2,FALSE())))</f>
        <v>s23</v>
      </c>
      <c r="K93" s="5" t="str">
        <f t="shared" si="10"/>
        <v>D001USF</v>
      </c>
      <c r="L93" s="5" t="str">
        <f t="array" ref="L93">IF(K93="","",IF(-LOOKUP(1,-MID(K93,MIN(FIND(ROW($1:$10)-1,K93&amp;1/17)),ROW($1:$9)))&lt;10,"0"&amp;-LOOKUP(1,-MID(K93,MIN(FIND(ROW($1:$10)-1,K93&amp;1/17)),ROW($1:$9))),-LOOKUP(1,-MID(K93,MIN(FIND(ROW($1:$10)-1,K93&amp;1/17)),ROW($1:$9)))))</f>
        <v>01</v>
      </c>
      <c r="M93" s="5" t="str">
        <f>IF(K93="","",IFERROR(_xlfn.XLOOKUP(K93,P:P,Q:Q),LOWER(LEFT(K93,1))))</f>
        <v>d</v>
      </c>
      <c r="N93" s="14" t="str">
        <f t="shared" si="11"/>
        <v>d01</v>
      </c>
    </row>
    <row r="94" spans="1:14">
      <c r="A94" t="str">
        <f t="shared" si="6"/>
        <v>d01s24</v>
      </c>
      <c r="B94" s="3" t="str">
        <f t="shared" si="7"/>
        <v>d01s2460</v>
      </c>
      <c r="C94" s="4" t="s">
        <v>905</v>
      </c>
      <c r="D94" s="4" t="s">
        <v>906</v>
      </c>
      <c r="E94" s="4" t="s">
        <v>907</v>
      </c>
      <c r="F94" s="4" t="s">
        <v>606</v>
      </c>
      <c r="G94" s="5" t="s">
        <v>908</v>
      </c>
      <c r="H94" s="5" t="str">
        <f t="shared" si="8"/>
        <v>60</v>
      </c>
      <c r="I94" s="5" t="str">
        <f t="shared" si="9"/>
        <v>taozhuang24</v>
      </c>
      <c r="J94" s="5" t="str">
        <f>IF(I94="","",SUBSTITUTE(I94,LOOKUP(1,0/FIND(R$2:R$19,I94),R$2:R$19),VLOOKUP(LOOKUP(1,0/FIND(R$2:R$19,I94),R$2:R$19),R:S,2,FALSE())))</f>
        <v>s24</v>
      </c>
      <c r="K94" s="5" t="str">
        <f t="shared" si="10"/>
        <v>D001USF</v>
      </c>
      <c r="L94" s="5" t="str">
        <f t="array" ref="L94">IF(K94="","",IF(-LOOKUP(1,-MID(K94,MIN(FIND(ROW($1:$10)-1,K94&amp;1/17)),ROW($1:$9)))&lt;10,"0"&amp;-LOOKUP(1,-MID(K94,MIN(FIND(ROW($1:$10)-1,K94&amp;1/17)),ROW($1:$9))),-LOOKUP(1,-MID(K94,MIN(FIND(ROW($1:$10)-1,K94&amp;1/17)),ROW($1:$9)))))</f>
        <v>01</v>
      </c>
      <c r="M94" s="5" t="str">
        <f>IF(K94="","",IFERROR(_xlfn.XLOOKUP(K94,P:P,Q:Q),LOWER(LEFT(K94,1))))</f>
        <v>d</v>
      </c>
      <c r="N94" s="14" t="str">
        <f t="shared" si="11"/>
        <v>d01</v>
      </c>
    </row>
    <row r="95" spans="1:14">
      <c r="A95" t="str">
        <f t="shared" si="6"/>
        <v>d01s24</v>
      </c>
      <c r="B95" s="6" t="str">
        <f t="shared" si="7"/>
        <v>d01s2465</v>
      </c>
      <c r="C95" s="7" t="s">
        <v>909</v>
      </c>
      <c r="D95" s="7" t="s">
        <v>910</v>
      </c>
      <c r="E95" s="7" t="s">
        <v>911</v>
      </c>
      <c r="F95" s="7" t="s">
        <v>606</v>
      </c>
      <c r="G95" s="8" t="s">
        <v>908</v>
      </c>
      <c r="H95" s="5" t="str">
        <f t="shared" si="8"/>
        <v>65</v>
      </c>
      <c r="I95" s="5" t="str">
        <f t="shared" si="9"/>
        <v>taozhuang24</v>
      </c>
      <c r="J95" s="5" t="str">
        <f>IF(I95="","",SUBSTITUTE(I95,LOOKUP(1,0/FIND(R$2:R$19,I95),R$2:R$19),VLOOKUP(LOOKUP(1,0/FIND(R$2:R$19,I95),R$2:R$19),R:S,2,FALSE())))</f>
        <v>s24</v>
      </c>
      <c r="K95" s="5" t="str">
        <f t="shared" si="10"/>
        <v>D001USF</v>
      </c>
      <c r="L95" s="5" t="str">
        <f t="array" ref="L95">IF(K95="","",IF(-LOOKUP(1,-MID(K95,MIN(FIND(ROW($1:$10)-1,K95&amp;1/17)),ROW($1:$9)))&lt;10,"0"&amp;-LOOKUP(1,-MID(K95,MIN(FIND(ROW($1:$10)-1,K95&amp;1/17)),ROW($1:$9))),-LOOKUP(1,-MID(K95,MIN(FIND(ROW($1:$10)-1,K95&amp;1/17)),ROW($1:$9)))))</f>
        <v>01</v>
      </c>
      <c r="M95" s="5" t="str">
        <f>IF(K95="","",IFERROR(_xlfn.XLOOKUP(K95,P:P,Q:Q),LOWER(LEFT(K95,1))))</f>
        <v>d</v>
      </c>
      <c r="N95" s="14" t="str">
        <f t="shared" si="11"/>
        <v>d01</v>
      </c>
    </row>
    <row r="96" spans="1:14">
      <c r="A96" t="str">
        <f t="shared" si="6"/>
        <v>d01s24</v>
      </c>
      <c r="B96" s="3" t="str">
        <f t="shared" si="7"/>
        <v>d01s2470</v>
      </c>
      <c r="C96" s="5" t="s">
        <v>65</v>
      </c>
      <c r="D96" s="4" t="s">
        <v>912</v>
      </c>
      <c r="E96" s="5" t="s">
        <v>66</v>
      </c>
      <c r="F96" s="4" t="s">
        <v>606</v>
      </c>
      <c r="G96" s="5" t="s">
        <v>908</v>
      </c>
      <c r="H96" s="5" t="str">
        <f t="shared" si="8"/>
        <v>70</v>
      </c>
      <c r="I96" s="5" t="str">
        <f t="shared" si="9"/>
        <v>taozhuang24</v>
      </c>
      <c r="J96" s="5" t="str">
        <f>IF(I96="","",SUBSTITUTE(I96,LOOKUP(1,0/FIND(R$2:R$19,I96),R$2:R$19),VLOOKUP(LOOKUP(1,0/FIND(R$2:R$19,I96),R$2:R$19),R:S,2,FALSE())))</f>
        <v>s24</v>
      </c>
      <c r="K96" s="5" t="str">
        <f t="shared" si="10"/>
        <v>D001usf</v>
      </c>
      <c r="L96" s="5" t="str">
        <f t="array" ref="L96">IF(K96="","",IF(-LOOKUP(1,-MID(K96,MIN(FIND(ROW($1:$10)-1,K96&amp;1/17)),ROW($1:$9)))&lt;10,"0"&amp;-LOOKUP(1,-MID(K96,MIN(FIND(ROW($1:$10)-1,K96&amp;1/17)),ROW($1:$9))),-LOOKUP(1,-MID(K96,MIN(FIND(ROW($1:$10)-1,K96&amp;1/17)),ROW($1:$9)))))</f>
        <v>01</v>
      </c>
      <c r="M96" s="5" t="str">
        <f>IF(K96="","",IFERROR(_xlfn.XLOOKUP(K96,P:P,Q:Q),LOWER(LEFT(K96,1))))</f>
        <v>d</v>
      </c>
      <c r="N96" s="14" t="str">
        <f t="shared" si="11"/>
        <v>d01</v>
      </c>
    </row>
    <row r="97" spans="1:14">
      <c r="A97" t="str">
        <f t="shared" si="6"/>
        <v>d01s24</v>
      </c>
      <c r="B97" s="6" t="str">
        <f t="shared" si="7"/>
        <v>d01s2475</v>
      </c>
      <c r="C97" s="7" t="s">
        <v>913</v>
      </c>
      <c r="D97" s="7" t="s">
        <v>914</v>
      </c>
      <c r="E97" s="7" t="s">
        <v>915</v>
      </c>
      <c r="F97" s="7" t="s">
        <v>606</v>
      </c>
      <c r="G97" s="8" t="s">
        <v>908</v>
      </c>
      <c r="H97" s="5" t="str">
        <f t="shared" si="8"/>
        <v>75</v>
      </c>
      <c r="I97" s="5" t="str">
        <f t="shared" si="9"/>
        <v>taozhuang24</v>
      </c>
      <c r="J97" s="5" t="str">
        <f>IF(I97="","",SUBSTITUTE(I97,LOOKUP(1,0/FIND(R$2:R$19,I97),R$2:R$19),VLOOKUP(LOOKUP(1,0/FIND(R$2:R$19,I97),R$2:R$19),R:S,2,FALSE())))</f>
        <v>s24</v>
      </c>
      <c r="K97" s="5" t="str">
        <f t="shared" si="10"/>
        <v>D001USF</v>
      </c>
      <c r="L97" s="5" t="str">
        <f t="array" ref="L97">IF(K97="","",IF(-LOOKUP(1,-MID(K97,MIN(FIND(ROW($1:$10)-1,K97&amp;1/17)),ROW($1:$9)))&lt;10,"0"&amp;-LOOKUP(1,-MID(K97,MIN(FIND(ROW($1:$10)-1,K97&amp;1/17)),ROW($1:$9))),-LOOKUP(1,-MID(K97,MIN(FIND(ROW($1:$10)-1,K97&amp;1/17)),ROW($1:$9)))))</f>
        <v>01</v>
      </c>
      <c r="M97" s="5" t="str">
        <f>IF(K97="","",IFERROR(_xlfn.XLOOKUP(K97,P:P,Q:Q),LOWER(LEFT(K97,1))))</f>
        <v>d</v>
      </c>
      <c r="N97" s="14" t="str">
        <f t="shared" si="11"/>
        <v>d01</v>
      </c>
    </row>
    <row r="98" spans="1:14">
      <c r="A98" t="str">
        <f t="shared" si="6"/>
        <v>d01s24</v>
      </c>
      <c r="B98" s="3" t="str">
        <f t="shared" si="7"/>
        <v>d01s2480</v>
      </c>
      <c r="C98" s="4" t="s">
        <v>916</v>
      </c>
      <c r="D98" s="4" t="s">
        <v>917</v>
      </c>
      <c r="E98" s="4" t="s">
        <v>918</v>
      </c>
      <c r="F98" s="4" t="s">
        <v>606</v>
      </c>
      <c r="G98" s="5" t="s">
        <v>908</v>
      </c>
      <c r="H98" s="5" t="str">
        <f t="shared" si="8"/>
        <v>80</v>
      </c>
      <c r="I98" s="5" t="str">
        <f t="shared" si="9"/>
        <v>taozhuang24</v>
      </c>
      <c r="J98" s="5" t="str">
        <f>IF(I98="","",SUBSTITUTE(I98,LOOKUP(1,0/FIND(R$2:R$19,I98),R$2:R$19),VLOOKUP(LOOKUP(1,0/FIND(R$2:R$19,I98),R$2:R$19),R:S,2,FALSE())))</f>
        <v>s24</v>
      </c>
      <c r="K98" s="5" t="str">
        <f t="shared" si="10"/>
        <v>D001USF</v>
      </c>
      <c r="L98" s="5" t="str">
        <f t="array" ref="L98">IF(K98="","",IF(-LOOKUP(1,-MID(K98,MIN(FIND(ROW($1:$10)-1,K98&amp;1/17)),ROW($1:$9)))&lt;10,"0"&amp;-LOOKUP(1,-MID(K98,MIN(FIND(ROW($1:$10)-1,K98&amp;1/17)),ROW($1:$9))),-LOOKUP(1,-MID(K98,MIN(FIND(ROW($1:$10)-1,K98&amp;1/17)),ROW($1:$9)))))</f>
        <v>01</v>
      </c>
      <c r="M98" s="5" t="str">
        <f>IF(K98="","",IFERROR(_xlfn.XLOOKUP(K98,P:P,Q:Q),LOWER(LEFT(K98,1))))</f>
        <v>d</v>
      </c>
      <c r="N98" s="14" t="str">
        <f t="shared" si="11"/>
        <v>d01</v>
      </c>
    </row>
    <row r="99" spans="1:14">
      <c r="A99" t="str">
        <f t="shared" si="6"/>
        <v>d01s24</v>
      </c>
      <c r="B99" s="6" t="str">
        <f t="shared" si="7"/>
        <v>d01s2485</v>
      </c>
      <c r="C99" s="7" t="s">
        <v>81</v>
      </c>
      <c r="D99" s="7" t="s">
        <v>919</v>
      </c>
      <c r="E99" s="7" t="s">
        <v>82</v>
      </c>
      <c r="F99" s="7" t="s">
        <v>606</v>
      </c>
      <c r="G99" s="8" t="s">
        <v>908</v>
      </c>
      <c r="H99" s="5" t="str">
        <f t="shared" si="8"/>
        <v>85</v>
      </c>
      <c r="I99" s="5" t="str">
        <f t="shared" si="9"/>
        <v>taozhuang24</v>
      </c>
      <c r="J99" s="5" t="str">
        <f>IF(I99="","",SUBSTITUTE(I99,LOOKUP(1,0/FIND(R$2:R$19,I99),R$2:R$19),VLOOKUP(LOOKUP(1,0/FIND(R$2:R$19,I99),R$2:R$19),R:S,2,FALSE())))</f>
        <v>s24</v>
      </c>
      <c r="K99" s="5" t="str">
        <f t="shared" si="10"/>
        <v>D001usf</v>
      </c>
      <c r="L99" s="5" t="str">
        <f t="array" ref="L99">IF(K99="","",IF(-LOOKUP(1,-MID(K99,MIN(FIND(ROW($1:$10)-1,K99&amp;1/17)),ROW($1:$9)))&lt;10,"0"&amp;-LOOKUP(1,-MID(K99,MIN(FIND(ROW($1:$10)-1,K99&amp;1/17)),ROW($1:$9))),-LOOKUP(1,-MID(K99,MIN(FIND(ROW($1:$10)-1,K99&amp;1/17)),ROW($1:$9)))))</f>
        <v>01</v>
      </c>
      <c r="M99" s="5" t="str">
        <f>IF(K99="","",IFERROR(_xlfn.XLOOKUP(K99,P:P,Q:Q),LOWER(LEFT(K99,1))))</f>
        <v>d</v>
      </c>
      <c r="N99" s="14" t="str">
        <f t="shared" si="11"/>
        <v>d01</v>
      </c>
    </row>
    <row r="100" spans="1:14">
      <c r="A100" t="str">
        <f t="shared" si="6"/>
        <v>d01s25</v>
      </c>
      <c r="B100" s="3" t="str">
        <f t="shared" si="7"/>
        <v>d01s2560</v>
      </c>
      <c r="C100" s="4" t="s">
        <v>920</v>
      </c>
      <c r="D100" s="4" t="s">
        <v>921</v>
      </c>
      <c r="E100" s="4" t="s">
        <v>922</v>
      </c>
      <c r="F100" s="4" t="s">
        <v>606</v>
      </c>
      <c r="G100" s="5" t="s">
        <v>923</v>
      </c>
      <c r="H100" s="5" t="str">
        <f t="shared" si="8"/>
        <v>60</v>
      </c>
      <c r="I100" s="5" t="str">
        <f t="shared" si="9"/>
        <v>taozhuang25</v>
      </c>
      <c r="J100" s="5" t="str">
        <f>IF(I100="","",SUBSTITUTE(I100,LOOKUP(1,0/FIND(R$2:R$19,I100),R$2:R$19),VLOOKUP(LOOKUP(1,0/FIND(R$2:R$19,I100),R$2:R$19),R:S,2,FALSE())))</f>
        <v>s25</v>
      </c>
      <c r="K100" s="5" t="str">
        <f t="shared" si="10"/>
        <v>D001USF</v>
      </c>
      <c r="L100" s="5" t="str">
        <f t="array" ref="L100">IF(K100="","",IF(-LOOKUP(1,-MID(K100,MIN(FIND(ROW($1:$10)-1,K100&amp;1/17)),ROW($1:$9)))&lt;10,"0"&amp;-LOOKUP(1,-MID(K100,MIN(FIND(ROW($1:$10)-1,K100&amp;1/17)),ROW($1:$9))),-LOOKUP(1,-MID(K100,MIN(FIND(ROW($1:$10)-1,K100&amp;1/17)),ROW($1:$9)))))</f>
        <v>01</v>
      </c>
      <c r="M100" s="5" t="str">
        <f>IF(K100="","",IFERROR(_xlfn.XLOOKUP(K100,P:P,Q:Q),LOWER(LEFT(K100,1))))</f>
        <v>d</v>
      </c>
      <c r="N100" s="14" t="str">
        <f t="shared" si="11"/>
        <v>d01</v>
      </c>
    </row>
    <row r="101" ht="14.25" spans="1:14">
      <c r="A101" t="str">
        <f t="shared" si="6"/>
        <v>d01s2</v>
      </c>
      <c r="B101" s="6" t="str">
        <f t="shared" si="7"/>
        <v>d01s265</v>
      </c>
      <c r="C101" s="7" t="s">
        <v>924</v>
      </c>
      <c r="D101" s="7" t="s">
        <v>925</v>
      </c>
      <c r="E101" s="22" t="s">
        <v>926</v>
      </c>
      <c r="F101" s="7" t="s">
        <v>606</v>
      </c>
      <c r="G101" s="8" t="s">
        <v>927</v>
      </c>
      <c r="H101" s="5" t="str">
        <f t="shared" si="8"/>
        <v>65</v>
      </c>
      <c r="I101" s="5" t="str">
        <f t="shared" si="9"/>
        <v>taozhuang2</v>
      </c>
      <c r="J101" s="5" t="str">
        <f>IF(I101="","",SUBSTITUTE(I101,LOOKUP(1,0/FIND(R$2:R$19,I101),R$2:R$19),VLOOKUP(LOOKUP(1,0/FIND(R$2:R$19,I101),R$2:R$19),R:S,2,FALSE())))</f>
        <v>s2</v>
      </c>
      <c r="K101" s="5" t="str">
        <f t="shared" si="10"/>
        <v>D001USF</v>
      </c>
      <c r="L101" s="5" t="str">
        <f t="array" ref="L101">IF(K101="","",IF(-LOOKUP(1,-MID(K101,MIN(FIND(ROW($1:$10)-1,K101&amp;1/17)),ROW($1:$9)))&lt;10,"0"&amp;-LOOKUP(1,-MID(K101,MIN(FIND(ROW($1:$10)-1,K101&amp;1/17)),ROW($1:$9))),-LOOKUP(1,-MID(K101,MIN(FIND(ROW($1:$10)-1,K101&amp;1/17)),ROW($1:$9)))))</f>
        <v>01</v>
      </c>
      <c r="M101" s="5" t="str">
        <f>IF(K101="","",IFERROR(_xlfn.XLOOKUP(K101,P:P,Q:Q),LOWER(LEFT(K101,1))))</f>
        <v>d</v>
      </c>
      <c r="N101" s="14" t="str">
        <f t="shared" si="11"/>
        <v>d01</v>
      </c>
    </row>
    <row r="102" spans="1:14">
      <c r="A102" t="str">
        <f t="shared" si="6"/>
        <v>d01s26</v>
      </c>
      <c r="B102" s="3" t="str">
        <f t="shared" si="7"/>
        <v>d01s2665</v>
      </c>
      <c r="C102" s="5" t="s">
        <v>928</v>
      </c>
      <c r="D102" s="4" t="s">
        <v>929</v>
      </c>
      <c r="E102" s="5" t="s">
        <v>930</v>
      </c>
      <c r="F102" s="4" t="s">
        <v>606</v>
      </c>
      <c r="G102" s="5" t="s">
        <v>931</v>
      </c>
      <c r="H102" s="5" t="str">
        <f t="shared" si="8"/>
        <v>65</v>
      </c>
      <c r="I102" s="5" t="str">
        <f t="shared" si="9"/>
        <v>taozhuang26</v>
      </c>
      <c r="J102" s="5" t="str">
        <f>IF(I102="","",SUBSTITUTE(I102,LOOKUP(1,0/FIND(R$2:R$19,I102),R$2:R$19),VLOOKUP(LOOKUP(1,0/FIND(R$2:R$19,I102),R$2:R$19),R:S,2,FALSE())))</f>
        <v>s26</v>
      </c>
      <c r="K102" s="5" t="str">
        <f t="shared" si="10"/>
        <v>D001USF</v>
      </c>
      <c r="L102" s="5" t="str">
        <f t="array" ref="L102">IF(K102="","",IF(-LOOKUP(1,-MID(K102,MIN(FIND(ROW($1:$10)-1,K102&amp;1/17)),ROW($1:$9)))&lt;10,"0"&amp;-LOOKUP(1,-MID(K102,MIN(FIND(ROW($1:$10)-1,K102&amp;1/17)),ROW($1:$9))),-LOOKUP(1,-MID(K102,MIN(FIND(ROW($1:$10)-1,K102&amp;1/17)),ROW($1:$9)))))</f>
        <v>01</v>
      </c>
      <c r="M102" s="5" t="str">
        <f>IF(K102="","",IFERROR(_xlfn.XLOOKUP(K102,P:P,Q:Q),LOWER(LEFT(K102,1))))</f>
        <v>d</v>
      </c>
      <c r="N102" s="14" t="str">
        <f t="shared" si="11"/>
        <v>d01</v>
      </c>
    </row>
    <row r="103" spans="1:14">
      <c r="A103" t="str">
        <f t="shared" si="6"/>
        <v>d01s26</v>
      </c>
      <c r="B103" s="6" t="str">
        <f t="shared" si="7"/>
        <v>d01s2670</v>
      </c>
      <c r="C103" s="8" t="s">
        <v>932</v>
      </c>
      <c r="D103" s="7" t="s">
        <v>933</v>
      </c>
      <c r="E103" s="8" t="s">
        <v>934</v>
      </c>
      <c r="F103" s="7" t="s">
        <v>606</v>
      </c>
      <c r="G103" s="8" t="s">
        <v>931</v>
      </c>
      <c r="H103" s="5" t="str">
        <f t="shared" si="8"/>
        <v>70</v>
      </c>
      <c r="I103" s="5" t="str">
        <f t="shared" si="9"/>
        <v>taozhuang26</v>
      </c>
      <c r="J103" s="5" t="str">
        <f>IF(I103="","",SUBSTITUTE(I103,LOOKUP(1,0/FIND(R$2:R$19,I103),R$2:R$19),VLOOKUP(LOOKUP(1,0/FIND(R$2:R$19,I103),R$2:R$19),R:S,2,FALSE())))</f>
        <v>s26</v>
      </c>
      <c r="K103" s="5" t="str">
        <f t="shared" si="10"/>
        <v>D001USF</v>
      </c>
      <c r="L103" s="5" t="str">
        <f t="array" ref="L103">IF(K103="","",IF(-LOOKUP(1,-MID(K103,MIN(FIND(ROW($1:$10)-1,K103&amp;1/17)),ROW($1:$9)))&lt;10,"0"&amp;-LOOKUP(1,-MID(K103,MIN(FIND(ROW($1:$10)-1,K103&amp;1/17)),ROW($1:$9))),-LOOKUP(1,-MID(K103,MIN(FIND(ROW($1:$10)-1,K103&amp;1/17)),ROW($1:$9)))))</f>
        <v>01</v>
      </c>
      <c r="M103" s="5" t="str">
        <f>IF(K103="","",IFERROR(_xlfn.XLOOKUP(K103,P:P,Q:Q),LOWER(LEFT(K103,1))))</f>
        <v>d</v>
      </c>
      <c r="N103" s="14" t="str">
        <f t="shared" si="11"/>
        <v>d01</v>
      </c>
    </row>
    <row r="104" spans="1:14">
      <c r="A104" t="str">
        <f t="shared" si="6"/>
        <v>d01s26</v>
      </c>
      <c r="B104" s="3" t="str">
        <f t="shared" si="7"/>
        <v>d01s2675</v>
      </c>
      <c r="C104" s="5" t="s">
        <v>935</v>
      </c>
      <c r="D104" s="4" t="s">
        <v>936</v>
      </c>
      <c r="E104" s="5" t="s">
        <v>937</v>
      </c>
      <c r="F104" s="4" t="s">
        <v>606</v>
      </c>
      <c r="G104" s="5" t="s">
        <v>931</v>
      </c>
      <c r="H104" s="5" t="str">
        <f t="shared" si="8"/>
        <v>75</v>
      </c>
      <c r="I104" s="5" t="str">
        <f t="shared" si="9"/>
        <v>taozhuang26</v>
      </c>
      <c r="J104" s="5" t="str">
        <f>IF(I104="","",SUBSTITUTE(I104,LOOKUP(1,0/FIND(R$2:R$19,I104),R$2:R$19),VLOOKUP(LOOKUP(1,0/FIND(R$2:R$19,I104),R$2:R$19),R:S,2,FALSE())))</f>
        <v>s26</v>
      </c>
      <c r="K104" s="5" t="str">
        <f t="shared" si="10"/>
        <v>D001USF</v>
      </c>
      <c r="L104" s="5" t="str">
        <f t="array" ref="L104">IF(K104="","",IF(-LOOKUP(1,-MID(K104,MIN(FIND(ROW($1:$10)-1,K104&amp;1/17)),ROW($1:$9)))&lt;10,"0"&amp;-LOOKUP(1,-MID(K104,MIN(FIND(ROW($1:$10)-1,K104&amp;1/17)),ROW($1:$9))),-LOOKUP(1,-MID(K104,MIN(FIND(ROW($1:$10)-1,K104&amp;1/17)),ROW($1:$9)))))</f>
        <v>01</v>
      </c>
      <c r="M104" s="5" t="str">
        <f>IF(K104="","",IFERROR(_xlfn.XLOOKUP(K104,P:P,Q:Q),LOWER(LEFT(K104,1))))</f>
        <v>d</v>
      </c>
      <c r="N104" s="14" t="str">
        <f t="shared" si="11"/>
        <v>d01</v>
      </c>
    </row>
    <row r="105" spans="1:14">
      <c r="A105" t="str">
        <f t="shared" si="6"/>
        <v>d01s26</v>
      </c>
      <c r="B105" s="6" t="str">
        <f t="shared" si="7"/>
        <v>d01s2680</v>
      </c>
      <c r="C105" s="8" t="s">
        <v>938</v>
      </c>
      <c r="D105" s="7" t="s">
        <v>939</v>
      </c>
      <c r="E105" s="8" t="s">
        <v>940</v>
      </c>
      <c r="F105" s="7" t="s">
        <v>606</v>
      </c>
      <c r="G105" s="8" t="s">
        <v>931</v>
      </c>
      <c r="H105" s="5" t="str">
        <f t="shared" si="8"/>
        <v>80</v>
      </c>
      <c r="I105" s="5" t="str">
        <f t="shared" si="9"/>
        <v>taozhuang26</v>
      </c>
      <c r="J105" s="5" t="str">
        <f>IF(I105="","",SUBSTITUTE(I105,LOOKUP(1,0/FIND(R$2:R$19,I105),R$2:R$19),VLOOKUP(LOOKUP(1,0/FIND(R$2:R$19,I105),R$2:R$19),R:S,2,FALSE())))</f>
        <v>s26</v>
      </c>
      <c r="K105" s="5" t="str">
        <f t="shared" si="10"/>
        <v>D001USF</v>
      </c>
      <c r="L105" s="5" t="str">
        <f t="array" ref="L105">IF(K105="","",IF(-LOOKUP(1,-MID(K105,MIN(FIND(ROW($1:$10)-1,K105&amp;1/17)),ROW($1:$9)))&lt;10,"0"&amp;-LOOKUP(1,-MID(K105,MIN(FIND(ROW($1:$10)-1,K105&amp;1/17)),ROW($1:$9))),-LOOKUP(1,-MID(K105,MIN(FIND(ROW($1:$10)-1,K105&amp;1/17)),ROW($1:$9)))))</f>
        <v>01</v>
      </c>
      <c r="M105" s="5" t="str">
        <f>IF(K105="","",IFERROR(_xlfn.XLOOKUP(K105,P:P,Q:Q),LOWER(LEFT(K105,1))))</f>
        <v>d</v>
      </c>
      <c r="N105" s="14" t="str">
        <f t="shared" si="11"/>
        <v>d01</v>
      </c>
    </row>
    <row r="106" spans="1:14">
      <c r="A106" t="str">
        <f t="shared" si="6"/>
        <v>d01s26</v>
      </c>
      <c r="B106" s="3" t="str">
        <f t="shared" si="7"/>
        <v>d01s2685</v>
      </c>
      <c r="C106" s="5" t="s">
        <v>941</v>
      </c>
      <c r="D106" s="4" t="s">
        <v>942</v>
      </c>
      <c r="E106" s="5" t="s">
        <v>943</v>
      </c>
      <c r="F106" s="4" t="s">
        <v>606</v>
      </c>
      <c r="G106" s="5" t="s">
        <v>931</v>
      </c>
      <c r="H106" s="5" t="str">
        <f t="shared" si="8"/>
        <v>85</v>
      </c>
      <c r="I106" s="5" t="str">
        <f t="shared" si="9"/>
        <v>taozhuang26</v>
      </c>
      <c r="J106" s="5" t="str">
        <f>IF(I106="","",SUBSTITUTE(I106,LOOKUP(1,0/FIND(R$2:R$19,I106),R$2:R$19),VLOOKUP(LOOKUP(1,0/FIND(R$2:R$19,I106),R$2:R$19),R:S,2,FALSE())))</f>
        <v>s26</v>
      </c>
      <c r="K106" s="5" t="str">
        <f t="shared" si="10"/>
        <v>D001USF</v>
      </c>
      <c r="L106" s="5" t="str">
        <f t="array" ref="L106">IF(K106="","",IF(-LOOKUP(1,-MID(K106,MIN(FIND(ROW($1:$10)-1,K106&amp;1/17)),ROW($1:$9)))&lt;10,"0"&amp;-LOOKUP(1,-MID(K106,MIN(FIND(ROW($1:$10)-1,K106&amp;1/17)),ROW($1:$9))),-LOOKUP(1,-MID(K106,MIN(FIND(ROW($1:$10)-1,K106&amp;1/17)),ROW($1:$9)))))</f>
        <v>01</v>
      </c>
      <c r="M106" s="5" t="str">
        <f>IF(K106="","",IFERROR(_xlfn.XLOOKUP(K106,P:P,Q:Q),LOWER(LEFT(K106,1))))</f>
        <v>d</v>
      </c>
      <c r="N106" s="14" t="str">
        <f t="shared" si="11"/>
        <v>d01</v>
      </c>
    </row>
    <row r="107" ht="14.25" spans="1:14">
      <c r="A107" t="str">
        <f t="shared" si="6"/>
        <v>d01s2</v>
      </c>
      <c r="B107" s="6" t="str">
        <f t="shared" si="7"/>
        <v>d01s270</v>
      </c>
      <c r="C107" s="7" t="s">
        <v>944</v>
      </c>
      <c r="D107" s="7" t="s">
        <v>945</v>
      </c>
      <c r="E107" s="22" t="s">
        <v>946</v>
      </c>
      <c r="F107" s="7" t="s">
        <v>606</v>
      </c>
      <c r="G107" s="8" t="s">
        <v>927</v>
      </c>
      <c r="H107" s="5" t="str">
        <f t="shared" si="8"/>
        <v>70</v>
      </c>
      <c r="I107" s="5" t="str">
        <f t="shared" si="9"/>
        <v>taozhuang2</v>
      </c>
      <c r="J107" s="5" t="str">
        <f>IF(I107="","",SUBSTITUTE(I107,LOOKUP(1,0/FIND(R$2:R$19,I107),R$2:R$19),VLOOKUP(LOOKUP(1,0/FIND(R$2:R$19,I107),R$2:R$19),R:S,2,FALSE())))</f>
        <v>s2</v>
      </c>
      <c r="K107" s="5" t="str">
        <f t="shared" si="10"/>
        <v>D001USF</v>
      </c>
      <c r="L107" s="5" t="str">
        <f t="array" ref="L107">IF(K107="","",IF(-LOOKUP(1,-MID(K107,MIN(FIND(ROW($1:$10)-1,K107&amp;1/17)),ROW($1:$9)))&lt;10,"0"&amp;-LOOKUP(1,-MID(K107,MIN(FIND(ROW($1:$10)-1,K107&amp;1/17)),ROW($1:$9))),-LOOKUP(1,-MID(K107,MIN(FIND(ROW($1:$10)-1,K107&amp;1/17)),ROW($1:$9)))))</f>
        <v>01</v>
      </c>
      <c r="M107" s="5" t="str">
        <f>IF(K107="","",IFERROR(_xlfn.XLOOKUP(K107,P:P,Q:Q),LOWER(LEFT(K107,1))))</f>
        <v>d</v>
      </c>
      <c r="N107" s="14" t="str">
        <f t="shared" si="11"/>
        <v>d01</v>
      </c>
    </row>
    <row r="108" ht="14.25" spans="1:14">
      <c r="A108" t="str">
        <f t="shared" si="6"/>
        <v>d01s2</v>
      </c>
      <c r="B108" s="3" t="str">
        <f t="shared" si="7"/>
        <v>d01s275</v>
      </c>
      <c r="C108" s="4" t="s">
        <v>947</v>
      </c>
      <c r="D108" s="4" t="s">
        <v>948</v>
      </c>
      <c r="E108" s="23" t="s">
        <v>949</v>
      </c>
      <c r="F108" s="4" t="s">
        <v>606</v>
      </c>
      <c r="G108" s="5" t="s">
        <v>927</v>
      </c>
      <c r="H108" s="5" t="str">
        <f t="shared" si="8"/>
        <v>75</v>
      </c>
      <c r="I108" s="5" t="str">
        <f t="shared" si="9"/>
        <v>Set2</v>
      </c>
      <c r="J108" s="5" t="str">
        <f>IF(I108="","",SUBSTITUTE(I108,LOOKUP(1,0/FIND(R$2:R$19,I108),R$2:R$19),VLOOKUP(LOOKUP(1,0/FIND(R$2:R$19,I108),R$2:R$19),R:S,2,FALSE())))</f>
        <v>s2</v>
      </c>
      <c r="K108" s="5" t="str">
        <f t="shared" si="10"/>
        <v>D001USFf</v>
      </c>
      <c r="L108" s="5" t="str">
        <f t="array" ref="L108">IF(K108="","",IF(-LOOKUP(1,-MID(K108,MIN(FIND(ROW($1:$10)-1,K108&amp;1/17)),ROW($1:$9)))&lt;10,"0"&amp;-LOOKUP(1,-MID(K108,MIN(FIND(ROW($1:$10)-1,K108&amp;1/17)),ROW($1:$9))),-LOOKUP(1,-MID(K108,MIN(FIND(ROW($1:$10)-1,K108&amp;1/17)),ROW($1:$9)))))</f>
        <v>01</v>
      </c>
      <c r="M108" s="5" t="str">
        <f>IF(K108="","",IFERROR(_xlfn.XLOOKUP(K108,P:P,Q:Q),LOWER(LEFT(K108,1))))</f>
        <v>d</v>
      </c>
      <c r="N108" s="14" t="str">
        <f t="shared" si="11"/>
        <v>d01</v>
      </c>
    </row>
    <row r="109" ht="14.25" spans="1:14">
      <c r="A109" t="str">
        <f t="shared" si="6"/>
        <v>d01s2</v>
      </c>
      <c r="B109" s="6" t="str">
        <f t="shared" si="7"/>
        <v>d01s280</v>
      </c>
      <c r="C109" s="7" t="s">
        <v>950</v>
      </c>
      <c r="D109" s="7" t="s">
        <v>951</v>
      </c>
      <c r="E109" s="22" t="s">
        <v>952</v>
      </c>
      <c r="F109" s="7" t="s">
        <v>606</v>
      </c>
      <c r="G109" s="8" t="s">
        <v>927</v>
      </c>
      <c r="H109" s="5" t="str">
        <f t="shared" si="8"/>
        <v>80</v>
      </c>
      <c r="I109" s="5" t="str">
        <f t="shared" si="9"/>
        <v>taozhuang2</v>
      </c>
      <c r="J109" s="5" t="str">
        <f>IF(I109="","",SUBSTITUTE(I109,LOOKUP(1,0/FIND(R$2:R$19,I109),R$2:R$19),VLOOKUP(LOOKUP(1,0/FIND(R$2:R$19,I109),R$2:R$19),R:S,2,FALSE())))</f>
        <v>s2</v>
      </c>
      <c r="K109" s="5" t="str">
        <f t="shared" si="10"/>
        <v>D001USF</v>
      </c>
      <c r="L109" s="5" t="str">
        <f t="array" ref="L109">IF(K109="","",IF(-LOOKUP(1,-MID(K109,MIN(FIND(ROW($1:$10)-1,K109&amp;1/17)),ROW($1:$9)))&lt;10,"0"&amp;-LOOKUP(1,-MID(K109,MIN(FIND(ROW($1:$10)-1,K109&amp;1/17)),ROW($1:$9))),-LOOKUP(1,-MID(K109,MIN(FIND(ROW($1:$10)-1,K109&amp;1/17)),ROW($1:$9)))))</f>
        <v>01</v>
      </c>
      <c r="M109" s="5" t="str">
        <f>IF(K109="","",IFERROR(_xlfn.XLOOKUP(K109,P:P,Q:Q),LOWER(LEFT(K109,1))))</f>
        <v>d</v>
      </c>
      <c r="N109" s="14" t="str">
        <f t="shared" si="11"/>
        <v>d01</v>
      </c>
    </row>
    <row r="110" ht="14.25" spans="1:14">
      <c r="A110" t="str">
        <f t="shared" si="6"/>
        <v>d01s2</v>
      </c>
      <c r="B110" s="3" t="str">
        <f t="shared" si="7"/>
        <v>d01s285</v>
      </c>
      <c r="C110" s="4" t="s">
        <v>953</v>
      </c>
      <c r="D110" s="4" t="s">
        <v>954</v>
      </c>
      <c r="E110" s="23" t="s">
        <v>955</v>
      </c>
      <c r="F110" s="4" t="s">
        <v>606</v>
      </c>
      <c r="G110" s="5" t="s">
        <v>927</v>
      </c>
      <c r="H110" s="5" t="str">
        <f t="shared" si="8"/>
        <v>85</v>
      </c>
      <c r="I110" s="5" t="str">
        <f t="shared" si="9"/>
        <v>taozhuang2</v>
      </c>
      <c r="J110" s="5" t="str">
        <f>IF(I110="","",SUBSTITUTE(I110,LOOKUP(1,0/FIND(R$2:R$19,I110),R$2:R$19),VLOOKUP(LOOKUP(1,0/FIND(R$2:R$19,I110),R$2:R$19),R:S,2,FALSE())))</f>
        <v>s2</v>
      </c>
      <c r="K110" s="5" t="str">
        <f t="shared" si="10"/>
        <v>D001USF</v>
      </c>
      <c r="L110" s="5" t="str">
        <f t="array" ref="L110">IF(K110="","",IF(-LOOKUP(1,-MID(K110,MIN(FIND(ROW($1:$10)-1,K110&amp;1/17)),ROW($1:$9)))&lt;10,"0"&amp;-LOOKUP(1,-MID(K110,MIN(FIND(ROW($1:$10)-1,K110&amp;1/17)),ROW($1:$9))),-LOOKUP(1,-MID(K110,MIN(FIND(ROW($1:$10)-1,K110&amp;1/17)),ROW($1:$9)))))</f>
        <v>01</v>
      </c>
      <c r="M110" s="5" t="str">
        <f>IF(K110="","",IFERROR(_xlfn.XLOOKUP(K110,P:P,Q:Q),LOWER(LEFT(K110,1))))</f>
        <v>d</v>
      </c>
      <c r="N110" s="14" t="str">
        <f t="shared" si="11"/>
        <v>d01</v>
      </c>
    </row>
    <row r="111" ht="14.25" spans="1:14">
      <c r="A111" t="str">
        <f t="shared" si="6"/>
        <v>d01s4</v>
      </c>
      <c r="B111" s="6" t="str">
        <f t="shared" si="7"/>
        <v>d01s465</v>
      </c>
      <c r="C111" s="16" t="s">
        <v>956</v>
      </c>
      <c r="D111" s="17" t="s">
        <v>957</v>
      </c>
      <c r="E111" s="18" t="s">
        <v>958</v>
      </c>
      <c r="F111" s="7" t="s">
        <v>606</v>
      </c>
      <c r="G111" s="8" t="s">
        <v>959</v>
      </c>
      <c r="H111" s="5" t="str">
        <f t="shared" si="8"/>
        <v>65</v>
      </c>
      <c r="I111" s="5" t="str">
        <f t="shared" si="9"/>
        <v>taozhuang4</v>
      </c>
      <c r="J111" s="5" t="str">
        <f>IF(I111="","",SUBSTITUTE(I111,LOOKUP(1,0/FIND(R$2:R$19,I111),R$2:R$19),VLOOKUP(LOOKUP(1,0/FIND(R$2:R$19,I111),R$2:R$19),R:S,2,FALSE())))</f>
        <v>s4</v>
      </c>
      <c r="K111" s="5" t="str">
        <f t="shared" si="10"/>
        <v>D001USF</v>
      </c>
      <c r="L111" s="5" t="str">
        <f t="array" ref="L111">IF(K111="","",IF(-LOOKUP(1,-MID(K111,MIN(FIND(ROW($1:$10)-1,K111&amp;1/17)),ROW($1:$9)))&lt;10,"0"&amp;-LOOKUP(1,-MID(K111,MIN(FIND(ROW($1:$10)-1,K111&amp;1/17)),ROW($1:$9))),-LOOKUP(1,-MID(K111,MIN(FIND(ROW($1:$10)-1,K111&amp;1/17)),ROW($1:$9)))))</f>
        <v>01</v>
      </c>
      <c r="M111" s="5" t="str">
        <f>IF(K111="","",IFERROR(_xlfn.XLOOKUP(K111,P:P,Q:Q),LOWER(LEFT(K111,1))))</f>
        <v>d</v>
      </c>
      <c r="N111" s="14" t="str">
        <f t="shared" si="11"/>
        <v>d01</v>
      </c>
    </row>
    <row r="112" ht="14.25" spans="1:14">
      <c r="A112" t="str">
        <f t="shared" si="6"/>
        <v>d01s4</v>
      </c>
      <c r="B112" s="3" t="str">
        <f t="shared" si="7"/>
        <v>d01s470</v>
      </c>
      <c r="C112" s="19" t="s">
        <v>960</v>
      </c>
      <c r="D112" s="20" t="s">
        <v>961</v>
      </c>
      <c r="E112" s="21" t="s">
        <v>962</v>
      </c>
      <c r="F112" s="4" t="s">
        <v>606</v>
      </c>
      <c r="G112" s="5" t="s">
        <v>959</v>
      </c>
      <c r="H112" s="5" t="str">
        <f t="shared" si="8"/>
        <v>70</v>
      </c>
      <c r="I112" s="5" t="str">
        <f t="shared" si="9"/>
        <v>taozhuang4</v>
      </c>
      <c r="J112" s="5" t="str">
        <f>IF(I112="","",SUBSTITUTE(I112,LOOKUP(1,0/FIND(R$2:R$19,I112),R$2:R$19),VLOOKUP(LOOKUP(1,0/FIND(R$2:R$19,I112),R$2:R$19),R:S,2,FALSE())))</f>
        <v>s4</v>
      </c>
      <c r="K112" s="5" t="str">
        <f t="shared" si="10"/>
        <v>D001USF</v>
      </c>
      <c r="L112" s="5" t="str">
        <f t="array" ref="L112">IF(K112="","",IF(-LOOKUP(1,-MID(K112,MIN(FIND(ROW($1:$10)-1,K112&amp;1/17)),ROW($1:$9)))&lt;10,"0"&amp;-LOOKUP(1,-MID(K112,MIN(FIND(ROW($1:$10)-1,K112&amp;1/17)),ROW($1:$9))),-LOOKUP(1,-MID(K112,MIN(FIND(ROW($1:$10)-1,K112&amp;1/17)),ROW($1:$9)))))</f>
        <v>01</v>
      </c>
      <c r="M112" s="5" t="str">
        <f>IF(K112="","",IFERROR(_xlfn.XLOOKUP(K112,P:P,Q:Q),LOWER(LEFT(K112,1))))</f>
        <v>d</v>
      </c>
      <c r="N112" s="14" t="str">
        <f t="shared" si="11"/>
        <v>d01</v>
      </c>
    </row>
    <row r="113" ht="14.25" spans="1:14">
      <c r="A113" t="str">
        <f t="shared" si="6"/>
        <v>d01s4</v>
      </c>
      <c r="B113" s="6" t="str">
        <f t="shared" si="7"/>
        <v>d01s475</v>
      </c>
      <c r="C113" s="16" t="s">
        <v>963</v>
      </c>
      <c r="D113" s="17" t="s">
        <v>964</v>
      </c>
      <c r="E113" s="18" t="s">
        <v>965</v>
      </c>
      <c r="F113" s="7" t="s">
        <v>606</v>
      </c>
      <c r="G113" s="8" t="s">
        <v>959</v>
      </c>
      <c r="H113" s="5" t="str">
        <f t="shared" si="8"/>
        <v>75</v>
      </c>
      <c r="I113" s="5" t="str">
        <f t="shared" si="9"/>
        <v>taozhuang4</v>
      </c>
      <c r="J113" s="5" t="str">
        <f>IF(I113="","",SUBSTITUTE(I113,LOOKUP(1,0/FIND(R$2:R$19,I113),R$2:R$19),VLOOKUP(LOOKUP(1,0/FIND(R$2:R$19,I113),R$2:R$19),R:S,2,FALSE())))</f>
        <v>s4</v>
      </c>
      <c r="K113" s="5" t="str">
        <f t="shared" si="10"/>
        <v>D001USF</v>
      </c>
      <c r="L113" s="5" t="str">
        <f t="array" ref="L113">IF(K113="","",IF(-LOOKUP(1,-MID(K113,MIN(FIND(ROW($1:$10)-1,K113&amp;1/17)),ROW($1:$9)))&lt;10,"0"&amp;-LOOKUP(1,-MID(K113,MIN(FIND(ROW($1:$10)-1,K113&amp;1/17)),ROW($1:$9))),-LOOKUP(1,-MID(K113,MIN(FIND(ROW($1:$10)-1,K113&amp;1/17)),ROW($1:$9)))))</f>
        <v>01</v>
      </c>
      <c r="M113" s="5" t="str">
        <f>IF(K113="","",IFERROR(_xlfn.XLOOKUP(K113,P:P,Q:Q),LOWER(LEFT(K113,1))))</f>
        <v>d</v>
      </c>
      <c r="N113" s="14" t="str">
        <f t="shared" si="11"/>
        <v>d01</v>
      </c>
    </row>
    <row r="114" ht="14.25" spans="1:14">
      <c r="A114" t="str">
        <f t="shared" si="6"/>
        <v>d01s4</v>
      </c>
      <c r="B114" s="3" t="str">
        <f t="shared" si="7"/>
        <v>d01s480</v>
      </c>
      <c r="C114" s="19" t="s">
        <v>966</v>
      </c>
      <c r="D114" s="20" t="s">
        <v>967</v>
      </c>
      <c r="E114" s="21" t="s">
        <v>968</v>
      </c>
      <c r="F114" s="4" t="s">
        <v>606</v>
      </c>
      <c r="G114" s="5" t="s">
        <v>959</v>
      </c>
      <c r="H114" s="5" t="str">
        <f t="shared" si="8"/>
        <v>80</v>
      </c>
      <c r="I114" s="5" t="str">
        <f t="shared" si="9"/>
        <v>taozhuang4</v>
      </c>
      <c r="J114" s="5" t="str">
        <f>IF(I114="","",SUBSTITUTE(I114,LOOKUP(1,0/FIND(R$2:R$19,I114),R$2:R$19),VLOOKUP(LOOKUP(1,0/FIND(R$2:R$19,I114),R$2:R$19),R:S,2,FALSE())))</f>
        <v>s4</v>
      </c>
      <c r="K114" s="5" t="str">
        <f t="shared" si="10"/>
        <v>D001USF</v>
      </c>
      <c r="L114" s="5" t="str">
        <f t="array" ref="L114">IF(K114="","",IF(-LOOKUP(1,-MID(K114,MIN(FIND(ROW($1:$10)-1,K114&amp;1/17)),ROW($1:$9)))&lt;10,"0"&amp;-LOOKUP(1,-MID(K114,MIN(FIND(ROW($1:$10)-1,K114&amp;1/17)),ROW($1:$9))),-LOOKUP(1,-MID(K114,MIN(FIND(ROW($1:$10)-1,K114&amp;1/17)),ROW($1:$9)))))</f>
        <v>01</v>
      </c>
      <c r="M114" s="5" t="str">
        <f>IF(K114="","",IFERROR(_xlfn.XLOOKUP(K114,P:P,Q:Q),LOWER(LEFT(K114,1))))</f>
        <v>d</v>
      </c>
      <c r="N114" s="14" t="str">
        <f t="shared" si="11"/>
        <v>d01</v>
      </c>
    </row>
    <row r="115" ht="14.25" spans="1:14">
      <c r="A115" t="str">
        <f t="shared" si="6"/>
        <v>d01s4</v>
      </c>
      <c r="B115" s="6" t="str">
        <f t="shared" si="7"/>
        <v>d01s485</v>
      </c>
      <c r="C115" s="16" t="s">
        <v>969</v>
      </c>
      <c r="D115" s="17" t="s">
        <v>970</v>
      </c>
      <c r="E115" s="18" t="s">
        <v>971</v>
      </c>
      <c r="F115" s="7" t="s">
        <v>606</v>
      </c>
      <c r="G115" s="8" t="s">
        <v>959</v>
      </c>
      <c r="H115" s="5" t="str">
        <f t="shared" si="8"/>
        <v>85</v>
      </c>
      <c r="I115" s="5" t="str">
        <f t="shared" si="9"/>
        <v>taozhuang4</v>
      </c>
      <c r="J115" s="5" t="str">
        <f>IF(I115="","",SUBSTITUTE(I115,LOOKUP(1,0/FIND(R$2:R$19,I115),R$2:R$19),VLOOKUP(LOOKUP(1,0/FIND(R$2:R$19,I115),R$2:R$19),R:S,2,FALSE())))</f>
        <v>s4</v>
      </c>
      <c r="K115" s="5" t="str">
        <f t="shared" si="10"/>
        <v>D001USF</v>
      </c>
      <c r="L115" s="5" t="str">
        <f t="array" ref="L115">IF(K115="","",IF(-LOOKUP(1,-MID(K115,MIN(FIND(ROW($1:$10)-1,K115&amp;1/17)),ROW($1:$9)))&lt;10,"0"&amp;-LOOKUP(1,-MID(K115,MIN(FIND(ROW($1:$10)-1,K115&amp;1/17)),ROW($1:$9))),-LOOKUP(1,-MID(K115,MIN(FIND(ROW($1:$10)-1,K115&amp;1/17)),ROW($1:$9)))))</f>
        <v>01</v>
      </c>
      <c r="M115" s="5" t="str">
        <f>IF(K115="","",IFERROR(_xlfn.XLOOKUP(K115,P:P,Q:Q),LOWER(LEFT(K115,1))))</f>
        <v>d</v>
      </c>
      <c r="N115" s="14" t="str">
        <f t="shared" si="11"/>
        <v>d01</v>
      </c>
    </row>
    <row r="116" spans="1:14">
      <c r="A116" t="str">
        <f t="shared" si="6"/>
        <v>d01s6(1)</v>
      </c>
      <c r="B116" s="3" t="str">
        <f t="shared" si="7"/>
        <v>d01s6(1)65</v>
      </c>
      <c r="C116" s="4" t="s">
        <v>972</v>
      </c>
      <c r="D116" s="4" t="s">
        <v>973</v>
      </c>
      <c r="E116" s="4" t="s">
        <v>974</v>
      </c>
      <c r="F116" s="4" t="s">
        <v>606</v>
      </c>
      <c r="G116" s="5" t="s">
        <v>975</v>
      </c>
      <c r="H116" s="5" t="str">
        <f t="shared" si="8"/>
        <v>65</v>
      </c>
      <c r="I116" s="5" t="str">
        <f t="shared" si="9"/>
        <v>taozhuang6(1)</v>
      </c>
      <c r="J116" s="5" t="str">
        <f>IF(I116="","",SUBSTITUTE(I116,LOOKUP(1,0/FIND(R$2:R$19,I116),R$2:R$19),VLOOKUP(LOOKUP(1,0/FIND(R$2:R$19,I116),R$2:R$19),R:S,2,FALSE())))</f>
        <v>s6(1)</v>
      </c>
      <c r="K116" s="5" t="str">
        <f t="shared" si="10"/>
        <v>D001USF</v>
      </c>
      <c r="L116" s="5" t="str">
        <f t="array" ref="L116">IF(K116="","",IF(-LOOKUP(1,-MID(K116,MIN(FIND(ROW($1:$10)-1,K116&amp;1/17)),ROW($1:$9)))&lt;10,"0"&amp;-LOOKUP(1,-MID(K116,MIN(FIND(ROW($1:$10)-1,K116&amp;1/17)),ROW($1:$9))),-LOOKUP(1,-MID(K116,MIN(FIND(ROW($1:$10)-1,K116&amp;1/17)),ROW($1:$9)))))</f>
        <v>01</v>
      </c>
      <c r="M116" s="5" t="str">
        <f>IF(K116="","",IFERROR(_xlfn.XLOOKUP(K116,P:P,Q:Q),LOWER(LEFT(K116,1))))</f>
        <v>d</v>
      </c>
      <c r="N116" s="14" t="str">
        <f t="shared" si="11"/>
        <v>d01</v>
      </c>
    </row>
    <row r="117" spans="1:14">
      <c r="A117" t="str">
        <f t="shared" si="6"/>
        <v>d01s6(1)</v>
      </c>
      <c r="B117" s="6" t="str">
        <f t="shared" si="7"/>
        <v>d01s6(1)70</v>
      </c>
      <c r="C117" s="7" t="s">
        <v>976</v>
      </c>
      <c r="D117" s="7" t="s">
        <v>977</v>
      </c>
      <c r="E117" s="7" t="s">
        <v>978</v>
      </c>
      <c r="F117" s="7" t="s">
        <v>606</v>
      </c>
      <c r="G117" s="8" t="s">
        <v>975</v>
      </c>
      <c r="H117" s="5" t="str">
        <f t="shared" si="8"/>
        <v>70</v>
      </c>
      <c r="I117" s="5" t="str">
        <f t="shared" si="9"/>
        <v>taozhuang6(1)</v>
      </c>
      <c r="J117" s="5" t="str">
        <f>IF(I117="","",SUBSTITUTE(I117,LOOKUP(1,0/FIND(R$2:R$19,I117),R$2:R$19),VLOOKUP(LOOKUP(1,0/FIND(R$2:R$19,I117),R$2:R$19),R:S,2,FALSE())))</f>
        <v>s6(1)</v>
      </c>
      <c r="K117" s="5" t="str">
        <f t="shared" si="10"/>
        <v>D001USF</v>
      </c>
      <c r="L117" s="5" t="str">
        <f t="array" ref="L117">IF(K117="","",IF(-LOOKUP(1,-MID(K117,MIN(FIND(ROW($1:$10)-1,K117&amp;1/17)),ROW($1:$9)))&lt;10,"0"&amp;-LOOKUP(1,-MID(K117,MIN(FIND(ROW($1:$10)-1,K117&amp;1/17)),ROW($1:$9))),-LOOKUP(1,-MID(K117,MIN(FIND(ROW($1:$10)-1,K117&amp;1/17)),ROW($1:$9)))))</f>
        <v>01</v>
      </c>
      <c r="M117" s="5" t="str">
        <f>IF(K117="","",IFERROR(_xlfn.XLOOKUP(K117,P:P,Q:Q),LOWER(LEFT(K117,1))))</f>
        <v>d</v>
      </c>
      <c r="N117" s="14" t="str">
        <f t="shared" si="11"/>
        <v>d01</v>
      </c>
    </row>
    <row r="118" spans="1:14">
      <c r="A118" t="str">
        <f t="shared" si="6"/>
        <v>d01s6(1)</v>
      </c>
      <c r="B118" s="3" t="str">
        <f t="shared" si="7"/>
        <v>d01s6(1)75</v>
      </c>
      <c r="C118" s="4" t="s">
        <v>979</v>
      </c>
      <c r="D118" s="4" t="s">
        <v>980</v>
      </c>
      <c r="E118" s="4" t="s">
        <v>981</v>
      </c>
      <c r="F118" s="4" t="s">
        <v>606</v>
      </c>
      <c r="G118" s="5" t="s">
        <v>975</v>
      </c>
      <c r="H118" s="5" t="str">
        <f t="shared" si="8"/>
        <v>75</v>
      </c>
      <c r="I118" s="5" t="str">
        <f t="shared" si="9"/>
        <v>taozhuang6(1)</v>
      </c>
      <c r="J118" s="5" t="str">
        <f>IF(I118="","",SUBSTITUTE(I118,LOOKUP(1,0/FIND(R$2:R$19,I118),R$2:R$19),VLOOKUP(LOOKUP(1,0/FIND(R$2:R$19,I118),R$2:R$19),R:S,2,FALSE())))</f>
        <v>s6(1)</v>
      </c>
      <c r="K118" s="5" t="str">
        <f t="shared" si="10"/>
        <v>D001USF</v>
      </c>
      <c r="L118" s="5" t="str">
        <f t="array" ref="L118">IF(K118="","",IF(-LOOKUP(1,-MID(K118,MIN(FIND(ROW($1:$10)-1,K118&amp;1/17)),ROW($1:$9)))&lt;10,"0"&amp;-LOOKUP(1,-MID(K118,MIN(FIND(ROW($1:$10)-1,K118&amp;1/17)),ROW($1:$9))),-LOOKUP(1,-MID(K118,MIN(FIND(ROW($1:$10)-1,K118&amp;1/17)),ROW($1:$9)))))</f>
        <v>01</v>
      </c>
      <c r="M118" s="5" t="str">
        <f>IF(K118="","",IFERROR(_xlfn.XLOOKUP(K118,P:P,Q:Q),LOWER(LEFT(K118,1))))</f>
        <v>d</v>
      </c>
      <c r="N118" s="14" t="str">
        <f t="shared" si="11"/>
        <v>d01</v>
      </c>
    </row>
    <row r="119" spans="1:14">
      <c r="A119" t="str">
        <f t="shared" si="6"/>
        <v>d01s6(1)</v>
      </c>
      <c r="B119" s="6" t="str">
        <f t="shared" si="7"/>
        <v>d01s6(1)80</v>
      </c>
      <c r="C119" s="7" t="s">
        <v>982</v>
      </c>
      <c r="D119" s="7" t="s">
        <v>983</v>
      </c>
      <c r="E119" s="7" t="s">
        <v>984</v>
      </c>
      <c r="F119" s="7" t="s">
        <v>606</v>
      </c>
      <c r="G119" s="8" t="s">
        <v>975</v>
      </c>
      <c r="H119" s="5" t="str">
        <f t="shared" si="8"/>
        <v>80</v>
      </c>
      <c r="I119" s="5" t="str">
        <f t="shared" si="9"/>
        <v>taozhuang6(1)</v>
      </c>
      <c r="J119" s="5" t="str">
        <f>IF(I119="","",SUBSTITUTE(I119,LOOKUP(1,0/FIND(R$2:R$19,I119),R$2:R$19),VLOOKUP(LOOKUP(1,0/FIND(R$2:R$19,I119),R$2:R$19),R:S,2,FALSE())))</f>
        <v>s6(1)</v>
      </c>
      <c r="K119" s="5" t="str">
        <f t="shared" si="10"/>
        <v>D001USF</v>
      </c>
      <c r="L119" s="5" t="str">
        <f t="array" ref="L119">IF(K119="","",IF(-LOOKUP(1,-MID(K119,MIN(FIND(ROW($1:$10)-1,K119&amp;1/17)),ROW($1:$9)))&lt;10,"0"&amp;-LOOKUP(1,-MID(K119,MIN(FIND(ROW($1:$10)-1,K119&amp;1/17)),ROW($1:$9))),-LOOKUP(1,-MID(K119,MIN(FIND(ROW($1:$10)-1,K119&amp;1/17)),ROW($1:$9)))))</f>
        <v>01</v>
      </c>
      <c r="M119" s="5" t="str">
        <f>IF(K119="","",IFERROR(_xlfn.XLOOKUP(K119,P:P,Q:Q),LOWER(LEFT(K119,1))))</f>
        <v>d</v>
      </c>
      <c r="N119" s="14" t="str">
        <f t="shared" si="11"/>
        <v>d01</v>
      </c>
    </row>
    <row r="120" spans="1:14">
      <c r="A120" t="str">
        <f t="shared" si="6"/>
        <v>d01s6(1)</v>
      </c>
      <c r="B120" s="3" t="str">
        <f t="shared" si="7"/>
        <v>d01s6(1)85</v>
      </c>
      <c r="C120" s="4" t="s">
        <v>985</v>
      </c>
      <c r="D120" s="4" t="s">
        <v>986</v>
      </c>
      <c r="E120" s="4" t="s">
        <v>987</v>
      </c>
      <c r="F120" s="4" t="s">
        <v>606</v>
      </c>
      <c r="G120" s="5" t="s">
        <v>975</v>
      </c>
      <c r="H120" s="5" t="str">
        <f t="shared" si="8"/>
        <v>85</v>
      </c>
      <c r="I120" s="5" t="str">
        <f t="shared" si="9"/>
        <v>taozhuang6(1)</v>
      </c>
      <c r="J120" s="5" t="str">
        <f>IF(I120="","",SUBSTITUTE(I120,LOOKUP(1,0/FIND(R$2:R$19,I120),R$2:R$19),VLOOKUP(LOOKUP(1,0/FIND(R$2:R$19,I120),R$2:R$19),R:S,2,FALSE())))</f>
        <v>s6(1)</v>
      </c>
      <c r="K120" s="5" t="str">
        <f t="shared" si="10"/>
        <v>D001USF</v>
      </c>
      <c r="L120" s="5" t="str">
        <f t="array" ref="L120">IF(K120="","",IF(-LOOKUP(1,-MID(K120,MIN(FIND(ROW($1:$10)-1,K120&amp;1/17)),ROW($1:$9)))&lt;10,"0"&amp;-LOOKUP(1,-MID(K120,MIN(FIND(ROW($1:$10)-1,K120&amp;1/17)),ROW($1:$9))),-LOOKUP(1,-MID(K120,MIN(FIND(ROW($1:$10)-1,K120&amp;1/17)),ROW($1:$9)))))</f>
        <v>01</v>
      </c>
      <c r="M120" s="5" t="str">
        <f>IF(K120="","",IFERROR(_xlfn.XLOOKUP(K120,P:P,Q:Q),LOWER(LEFT(K120,1))))</f>
        <v>d</v>
      </c>
      <c r="N120" s="14" t="str">
        <f t="shared" si="11"/>
        <v>d01</v>
      </c>
    </row>
    <row r="121" spans="1:14">
      <c r="A121" t="str">
        <f t="shared" si="6"/>
        <v>d01s7(1)</v>
      </c>
      <c r="B121" s="6" t="str">
        <f t="shared" si="7"/>
        <v>d01s7(1)65</v>
      </c>
      <c r="C121" s="7" t="s">
        <v>988</v>
      </c>
      <c r="D121" s="7" t="s">
        <v>989</v>
      </c>
      <c r="E121" s="7" t="s">
        <v>990</v>
      </c>
      <c r="F121" s="7" t="s">
        <v>606</v>
      </c>
      <c r="G121" s="8" t="s">
        <v>991</v>
      </c>
      <c r="H121" s="5" t="str">
        <f t="shared" si="8"/>
        <v>65</v>
      </c>
      <c r="I121" s="5" t="str">
        <f t="shared" si="9"/>
        <v>taozhuang7(1)</v>
      </c>
      <c r="J121" s="5" t="str">
        <f>IF(I121="","",SUBSTITUTE(I121,LOOKUP(1,0/FIND(R$2:R$19,I121),R$2:R$19),VLOOKUP(LOOKUP(1,0/FIND(R$2:R$19,I121),R$2:R$19),R:S,2,FALSE())))</f>
        <v>s7(1)</v>
      </c>
      <c r="K121" s="5" t="str">
        <f t="shared" si="10"/>
        <v>D001USF</v>
      </c>
      <c r="L121" s="5" t="str">
        <f t="array" ref="L121">IF(K121="","",IF(-LOOKUP(1,-MID(K121,MIN(FIND(ROW($1:$10)-1,K121&amp;1/17)),ROW($1:$9)))&lt;10,"0"&amp;-LOOKUP(1,-MID(K121,MIN(FIND(ROW($1:$10)-1,K121&amp;1/17)),ROW($1:$9))),-LOOKUP(1,-MID(K121,MIN(FIND(ROW($1:$10)-1,K121&amp;1/17)),ROW($1:$9)))))</f>
        <v>01</v>
      </c>
      <c r="M121" s="5" t="str">
        <f>IF(K121="","",IFERROR(_xlfn.XLOOKUP(K121,P:P,Q:Q),LOWER(LEFT(K121,1))))</f>
        <v>d</v>
      </c>
      <c r="N121" s="14" t="str">
        <f t="shared" si="11"/>
        <v>d01</v>
      </c>
    </row>
    <row r="122" spans="1:14">
      <c r="A122" t="str">
        <f t="shared" si="6"/>
        <v>d01s7(1)</v>
      </c>
      <c r="B122" s="3" t="str">
        <f t="shared" si="7"/>
        <v>d01s7(1)70</v>
      </c>
      <c r="C122" s="4" t="s">
        <v>992</v>
      </c>
      <c r="D122" s="4" t="s">
        <v>993</v>
      </c>
      <c r="E122" s="4" t="s">
        <v>994</v>
      </c>
      <c r="F122" s="4" t="s">
        <v>606</v>
      </c>
      <c r="G122" s="5" t="s">
        <v>991</v>
      </c>
      <c r="H122" s="5" t="str">
        <f t="shared" si="8"/>
        <v>70</v>
      </c>
      <c r="I122" s="5" t="str">
        <f t="shared" si="9"/>
        <v>taozhuang7(1)</v>
      </c>
      <c r="J122" s="5" t="str">
        <f>IF(I122="","",SUBSTITUTE(I122,LOOKUP(1,0/FIND(R$2:R$19,I122),R$2:R$19),VLOOKUP(LOOKUP(1,0/FIND(R$2:R$19,I122),R$2:R$19),R:S,2,FALSE())))</f>
        <v>s7(1)</v>
      </c>
      <c r="K122" s="5" t="str">
        <f t="shared" si="10"/>
        <v>D001USF</v>
      </c>
      <c r="L122" s="5" t="str">
        <f t="array" ref="L122">IF(K122="","",IF(-LOOKUP(1,-MID(K122,MIN(FIND(ROW($1:$10)-1,K122&amp;1/17)),ROW($1:$9)))&lt;10,"0"&amp;-LOOKUP(1,-MID(K122,MIN(FIND(ROW($1:$10)-1,K122&amp;1/17)),ROW($1:$9))),-LOOKUP(1,-MID(K122,MIN(FIND(ROW($1:$10)-1,K122&amp;1/17)),ROW($1:$9)))))</f>
        <v>01</v>
      </c>
      <c r="M122" s="5" t="str">
        <f>IF(K122="","",IFERROR(_xlfn.XLOOKUP(K122,P:P,Q:Q),LOWER(LEFT(K122,1))))</f>
        <v>d</v>
      </c>
      <c r="N122" s="14" t="str">
        <f t="shared" si="11"/>
        <v>d01</v>
      </c>
    </row>
    <row r="123" spans="1:14">
      <c r="A123" t="str">
        <f t="shared" si="6"/>
        <v>d01s7(1)</v>
      </c>
      <c r="B123" s="6" t="str">
        <f t="shared" si="7"/>
        <v>d01s7(1)75</v>
      </c>
      <c r="C123" s="7" t="s">
        <v>995</v>
      </c>
      <c r="D123" s="7" t="s">
        <v>996</v>
      </c>
      <c r="E123" s="7" t="s">
        <v>997</v>
      </c>
      <c r="F123" s="7" t="s">
        <v>606</v>
      </c>
      <c r="G123" s="8" t="s">
        <v>991</v>
      </c>
      <c r="H123" s="5" t="str">
        <f t="shared" si="8"/>
        <v>75</v>
      </c>
      <c r="I123" s="5" t="str">
        <f t="shared" si="9"/>
        <v>taozhuang7(1)</v>
      </c>
      <c r="J123" s="5" t="str">
        <f>IF(I123="","",SUBSTITUTE(I123,LOOKUP(1,0/FIND(R$2:R$19,I123),R$2:R$19),VLOOKUP(LOOKUP(1,0/FIND(R$2:R$19,I123),R$2:R$19),R:S,2,FALSE())))</f>
        <v>s7(1)</v>
      </c>
      <c r="K123" s="5" t="str">
        <f t="shared" si="10"/>
        <v>D001USF</v>
      </c>
      <c r="L123" s="5" t="str">
        <f t="array" ref="L123">IF(K123="","",IF(-LOOKUP(1,-MID(K123,MIN(FIND(ROW($1:$10)-1,K123&amp;1/17)),ROW($1:$9)))&lt;10,"0"&amp;-LOOKUP(1,-MID(K123,MIN(FIND(ROW($1:$10)-1,K123&amp;1/17)),ROW($1:$9))),-LOOKUP(1,-MID(K123,MIN(FIND(ROW($1:$10)-1,K123&amp;1/17)),ROW($1:$9)))))</f>
        <v>01</v>
      </c>
      <c r="M123" s="5" t="str">
        <f>IF(K123="","",IFERROR(_xlfn.XLOOKUP(K123,P:P,Q:Q),LOWER(LEFT(K123,1))))</f>
        <v>d</v>
      </c>
      <c r="N123" s="14" t="str">
        <f t="shared" si="11"/>
        <v>d01</v>
      </c>
    </row>
    <row r="124" spans="1:14">
      <c r="A124" t="str">
        <f t="shared" si="6"/>
        <v>d01s7(1)</v>
      </c>
      <c r="B124" s="3" t="str">
        <f t="shared" si="7"/>
        <v>d01s7(1)80</v>
      </c>
      <c r="C124" s="4" t="s">
        <v>998</v>
      </c>
      <c r="D124" s="4" t="s">
        <v>999</v>
      </c>
      <c r="E124" s="4" t="s">
        <v>1000</v>
      </c>
      <c r="F124" s="4" t="s">
        <v>606</v>
      </c>
      <c r="G124" s="5" t="s">
        <v>991</v>
      </c>
      <c r="H124" s="5" t="str">
        <f t="shared" si="8"/>
        <v>80</v>
      </c>
      <c r="I124" s="5" t="str">
        <f t="shared" si="9"/>
        <v>taozhuang7(1)</v>
      </c>
      <c r="J124" s="5" t="str">
        <f>IF(I124="","",SUBSTITUTE(I124,LOOKUP(1,0/FIND(R$2:R$19,I124),R$2:R$19),VLOOKUP(LOOKUP(1,0/FIND(R$2:R$19,I124),R$2:R$19),R:S,2,FALSE())))</f>
        <v>s7(1)</v>
      </c>
      <c r="K124" s="5" t="str">
        <f t="shared" si="10"/>
        <v>D001USF</v>
      </c>
      <c r="L124" s="5" t="str">
        <f t="array" ref="L124">IF(K124="","",IF(-LOOKUP(1,-MID(K124,MIN(FIND(ROW($1:$10)-1,K124&amp;1/17)),ROW($1:$9)))&lt;10,"0"&amp;-LOOKUP(1,-MID(K124,MIN(FIND(ROW($1:$10)-1,K124&amp;1/17)),ROW($1:$9))),-LOOKUP(1,-MID(K124,MIN(FIND(ROW($1:$10)-1,K124&amp;1/17)),ROW($1:$9)))))</f>
        <v>01</v>
      </c>
      <c r="M124" s="5" t="str">
        <f>IF(K124="","",IFERROR(_xlfn.XLOOKUP(K124,P:P,Q:Q),LOWER(LEFT(K124,1))))</f>
        <v>d</v>
      </c>
      <c r="N124" s="14" t="str">
        <f t="shared" si="11"/>
        <v>d01</v>
      </c>
    </row>
    <row r="125" spans="1:14">
      <c r="A125" t="str">
        <f t="shared" si="6"/>
        <v>d01s7(1)</v>
      </c>
      <c r="B125" s="6" t="str">
        <f t="shared" si="7"/>
        <v>d01s7(1)85</v>
      </c>
      <c r="C125" s="7" t="s">
        <v>1001</v>
      </c>
      <c r="D125" s="7" t="s">
        <v>1002</v>
      </c>
      <c r="E125" s="7" t="s">
        <v>1003</v>
      </c>
      <c r="F125" s="7" t="s">
        <v>606</v>
      </c>
      <c r="G125" s="8" t="s">
        <v>991</v>
      </c>
      <c r="H125" s="5" t="str">
        <f t="shared" si="8"/>
        <v>85</v>
      </c>
      <c r="I125" s="5" t="str">
        <f t="shared" si="9"/>
        <v>taozhuang7(1)</v>
      </c>
      <c r="J125" s="5" t="str">
        <f>IF(I125="","",SUBSTITUTE(I125,LOOKUP(1,0/FIND(R$2:R$19,I125),R$2:R$19),VLOOKUP(LOOKUP(1,0/FIND(R$2:R$19,I125),R$2:R$19),R:S,2,FALSE())))</f>
        <v>s7(1)</v>
      </c>
      <c r="K125" s="5" t="str">
        <f t="shared" si="10"/>
        <v>D001USF</v>
      </c>
      <c r="L125" s="5" t="str">
        <f t="array" ref="L125">IF(K125="","",IF(-LOOKUP(1,-MID(K125,MIN(FIND(ROW($1:$10)-1,K125&amp;1/17)),ROW($1:$9)))&lt;10,"0"&amp;-LOOKUP(1,-MID(K125,MIN(FIND(ROW($1:$10)-1,K125&amp;1/17)),ROW($1:$9))),-LOOKUP(1,-MID(K125,MIN(FIND(ROW($1:$10)-1,K125&amp;1/17)),ROW($1:$9)))))</f>
        <v>01</v>
      </c>
      <c r="M125" s="5" t="str">
        <f>IF(K125="","",IFERROR(_xlfn.XLOOKUP(K125,P:P,Q:Q),LOWER(LEFT(K125,1))))</f>
        <v>d</v>
      </c>
      <c r="N125" s="14" t="str">
        <f t="shared" si="11"/>
        <v>d01</v>
      </c>
    </row>
    <row r="126" spans="1:14">
      <c r="A126" t="str">
        <f t="shared" si="6"/>
        <v>d01s9</v>
      </c>
      <c r="B126" s="6" t="str">
        <f t="shared" si="7"/>
        <v>d01s965</v>
      </c>
      <c r="C126" s="7" t="s">
        <v>1004</v>
      </c>
      <c r="D126" s="7" t="s">
        <v>1005</v>
      </c>
      <c r="E126" s="7" t="s">
        <v>1006</v>
      </c>
      <c r="F126" s="7" t="s">
        <v>606</v>
      </c>
      <c r="G126" s="8" t="s">
        <v>1007</v>
      </c>
      <c r="H126" s="5" t="str">
        <f t="shared" si="8"/>
        <v>65</v>
      </c>
      <c r="I126" s="5" t="str">
        <f t="shared" si="9"/>
        <v>taozhuang9</v>
      </c>
      <c r="J126" s="5" t="str">
        <f>IF(I126="","",SUBSTITUTE(I126,LOOKUP(1,0/FIND(R$2:R$19,I126),R$2:R$19),VLOOKUP(LOOKUP(1,0/FIND(R$2:R$19,I126),R$2:R$19),R:S,2,FALSE())))</f>
        <v>s9</v>
      </c>
      <c r="K126" s="5" t="str">
        <f t="shared" si="10"/>
        <v>D001USF</v>
      </c>
      <c r="L126" s="5" t="str">
        <f t="array" ref="L126">IF(K126="","",IF(-LOOKUP(1,-MID(K126,MIN(FIND(ROW($1:$10)-1,K126&amp;1/17)),ROW($1:$9)))&lt;10,"0"&amp;-LOOKUP(1,-MID(K126,MIN(FIND(ROW($1:$10)-1,K126&amp;1/17)),ROW($1:$9))),-LOOKUP(1,-MID(K126,MIN(FIND(ROW($1:$10)-1,K126&amp;1/17)),ROW($1:$9)))))</f>
        <v>01</v>
      </c>
      <c r="M126" s="5" t="str">
        <f>IF(K126="","",IFERROR(_xlfn.XLOOKUP(K126,P:P,Q:Q),LOWER(LEFT(K126,1))))</f>
        <v>d</v>
      </c>
      <c r="N126" s="14" t="str">
        <f t="shared" si="11"/>
        <v>d01</v>
      </c>
    </row>
    <row r="127" spans="1:14">
      <c r="A127" t="str">
        <f t="shared" si="6"/>
        <v>d01s9</v>
      </c>
      <c r="B127" s="3" t="str">
        <f t="shared" si="7"/>
        <v>d01s970</v>
      </c>
      <c r="C127" s="4" t="s">
        <v>1008</v>
      </c>
      <c r="D127" s="4" t="s">
        <v>1009</v>
      </c>
      <c r="E127" s="4" t="s">
        <v>1010</v>
      </c>
      <c r="F127" s="4" t="s">
        <v>606</v>
      </c>
      <c r="G127" s="5" t="s">
        <v>1007</v>
      </c>
      <c r="H127" s="5" t="str">
        <f t="shared" si="8"/>
        <v>70</v>
      </c>
      <c r="I127" s="5" t="str">
        <f t="shared" si="9"/>
        <v>taozhuang9</v>
      </c>
      <c r="J127" s="5" t="str">
        <f>IF(I127="","",SUBSTITUTE(I127,LOOKUP(1,0/FIND(R$2:R$19,I127),R$2:R$19),VLOOKUP(LOOKUP(1,0/FIND(R$2:R$19,I127),R$2:R$19),R:S,2,FALSE())))</f>
        <v>s9</v>
      </c>
      <c r="K127" s="5" t="str">
        <f t="shared" si="10"/>
        <v>D001USF</v>
      </c>
      <c r="L127" s="5" t="str">
        <f t="array" ref="L127">IF(K127="","",IF(-LOOKUP(1,-MID(K127,MIN(FIND(ROW($1:$10)-1,K127&amp;1/17)),ROW($1:$9)))&lt;10,"0"&amp;-LOOKUP(1,-MID(K127,MIN(FIND(ROW($1:$10)-1,K127&amp;1/17)),ROW($1:$9))),-LOOKUP(1,-MID(K127,MIN(FIND(ROW($1:$10)-1,K127&amp;1/17)),ROW($1:$9)))))</f>
        <v>01</v>
      </c>
      <c r="M127" s="5" t="str">
        <f>IF(K127="","",IFERROR(_xlfn.XLOOKUP(K127,P:P,Q:Q),LOWER(LEFT(K127,1))))</f>
        <v>d</v>
      </c>
      <c r="N127" s="14" t="str">
        <f t="shared" si="11"/>
        <v>d01</v>
      </c>
    </row>
    <row r="128" spans="1:14">
      <c r="A128" t="str">
        <f t="shared" si="6"/>
        <v>d01s9</v>
      </c>
      <c r="B128" s="6" t="str">
        <f t="shared" si="7"/>
        <v>d01s975</v>
      </c>
      <c r="C128" s="7" t="s">
        <v>1011</v>
      </c>
      <c r="D128" s="7" t="s">
        <v>1012</v>
      </c>
      <c r="E128" s="7" t="s">
        <v>1013</v>
      </c>
      <c r="F128" s="7" t="s">
        <v>606</v>
      </c>
      <c r="G128" s="8" t="s">
        <v>1007</v>
      </c>
      <c r="H128" s="5" t="str">
        <f t="shared" si="8"/>
        <v>75</v>
      </c>
      <c r="I128" s="5" t="str">
        <f t="shared" si="9"/>
        <v>taozhuang9</v>
      </c>
      <c r="J128" s="5" t="str">
        <f>IF(I128="","",SUBSTITUTE(I128,LOOKUP(1,0/FIND(R$2:R$19,I128),R$2:R$19),VLOOKUP(LOOKUP(1,0/FIND(R$2:R$19,I128),R$2:R$19),R:S,2,FALSE())))</f>
        <v>s9</v>
      </c>
      <c r="K128" s="5" t="str">
        <f t="shared" si="10"/>
        <v>D001USF</v>
      </c>
      <c r="L128" s="5" t="str">
        <f t="array" ref="L128">IF(K128="","",IF(-LOOKUP(1,-MID(K128,MIN(FIND(ROW($1:$10)-1,K128&amp;1/17)),ROW($1:$9)))&lt;10,"0"&amp;-LOOKUP(1,-MID(K128,MIN(FIND(ROW($1:$10)-1,K128&amp;1/17)),ROW($1:$9))),-LOOKUP(1,-MID(K128,MIN(FIND(ROW($1:$10)-1,K128&amp;1/17)),ROW($1:$9)))))</f>
        <v>01</v>
      </c>
      <c r="M128" s="5" t="str">
        <f>IF(K128="","",IFERROR(_xlfn.XLOOKUP(K128,P:P,Q:Q),LOWER(LEFT(K128,1))))</f>
        <v>d</v>
      </c>
      <c r="N128" s="14" t="str">
        <f t="shared" si="11"/>
        <v>d01</v>
      </c>
    </row>
    <row r="129" spans="1:14">
      <c r="A129" t="str">
        <f t="shared" si="6"/>
        <v>d01s9</v>
      </c>
      <c r="B129" s="3" t="str">
        <f t="shared" si="7"/>
        <v>d01s980</v>
      </c>
      <c r="C129" s="4" t="s">
        <v>1014</v>
      </c>
      <c r="D129" s="4" t="s">
        <v>1015</v>
      </c>
      <c r="E129" s="4" t="s">
        <v>1016</v>
      </c>
      <c r="F129" s="4" t="s">
        <v>606</v>
      </c>
      <c r="G129" s="5" t="s">
        <v>1007</v>
      </c>
      <c r="H129" s="5" t="str">
        <f t="shared" si="8"/>
        <v>80</v>
      </c>
      <c r="I129" s="5" t="str">
        <f t="shared" si="9"/>
        <v>taozhuang9</v>
      </c>
      <c r="J129" s="5" t="str">
        <f>IF(I129="","",SUBSTITUTE(I129,LOOKUP(1,0/FIND(R$2:R$19,I129),R$2:R$19),VLOOKUP(LOOKUP(1,0/FIND(R$2:R$19,I129),R$2:R$19),R:S,2,FALSE())))</f>
        <v>s9</v>
      </c>
      <c r="K129" s="5" t="str">
        <f t="shared" si="10"/>
        <v>D001USF</v>
      </c>
      <c r="L129" s="5" t="str">
        <f t="array" ref="L129">IF(K129="","",IF(-LOOKUP(1,-MID(K129,MIN(FIND(ROW($1:$10)-1,K129&amp;1/17)),ROW($1:$9)))&lt;10,"0"&amp;-LOOKUP(1,-MID(K129,MIN(FIND(ROW($1:$10)-1,K129&amp;1/17)),ROW($1:$9))),-LOOKUP(1,-MID(K129,MIN(FIND(ROW($1:$10)-1,K129&amp;1/17)),ROW($1:$9)))))</f>
        <v>01</v>
      </c>
      <c r="M129" s="5" t="str">
        <f>IF(K129="","",IFERROR(_xlfn.XLOOKUP(K129,P:P,Q:Q),LOWER(LEFT(K129,1))))</f>
        <v>d</v>
      </c>
      <c r="N129" s="14" t="str">
        <f t="shared" si="11"/>
        <v>d01</v>
      </c>
    </row>
    <row r="130" spans="1:14">
      <c r="A130" t="str">
        <f t="shared" ref="A130:A193" si="12">N130&amp;J130</f>
        <v>d01s9</v>
      </c>
      <c r="B130" s="6" t="str">
        <f t="shared" ref="B130:B193" si="13">N130&amp;J130&amp;H130</f>
        <v>d01s985</v>
      </c>
      <c r="C130" s="7" t="s">
        <v>1017</v>
      </c>
      <c r="D130" s="7" t="s">
        <v>1018</v>
      </c>
      <c r="E130" s="7" t="s">
        <v>1019</v>
      </c>
      <c r="F130" s="7" t="s">
        <v>606</v>
      </c>
      <c r="G130" s="8" t="s">
        <v>1007</v>
      </c>
      <c r="H130" s="5" t="str">
        <f t="shared" ref="H130:H193" si="14">IF(C130="","",RIGHT(RIGHT($C130,LEN($C130)-FIND("-",$C130)),LEN(RIGHT($C130,LEN($C130)-FIND("-",$C130)))-FIND("-",RIGHT($C130,LEN($C130)-FIND("-",$C130)))))</f>
        <v>85</v>
      </c>
      <c r="I130" s="5" t="str">
        <f t="shared" ref="I130:I193" si="15">IF(C130="","",LEFT(RIGHT(C130,LEN(C130)-FIND("-",C130)),FIND("-",RIGHT(C130,LEN(C130)-FIND("-",C130)))-1))</f>
        <v>taozhuang9</v>
      </c>
      <c r="J130" s="5" t="str">
        <f>IF(I130="","",SUBSTITUTE(I130,LOOKUP(1,0/FIND(R$2:R$19,I130),R$2:R$19),VLOOKUP(LOOKUP(1,0/FIND(R$2:R$19,I130),R$2:R$19),R:S,2,FALSE())))</f>
        <v>s9</v>
      </c>
      <c r="K130" s="5" t="str">
        <f t="shared" ref="K130:K193" si="16">IF(C130="","",LEFT(C130,FIND("-",C130)-1))</f>
        <v>D001USF</v>
      </c>
      <c r="L130" s="5" t="str">
        <f t="array" ref="L130">IF(K130="","",IF(-LOOKUP(1,-MID(K130,MIN(FIND(ROW($1:$10)-1,K130&amp;1/17)),ROW($1:$9)))&lt;10,"0"&amp;-LOOKUP(1,-MID(K130,MIN(FIND(ROW($1:$10)-1,K130&amp;1/17)),ROW($1:$9))),-LOOKUP(1,-MID(K130,MIN(FIND(ROW($1:$10)-1,K130&amp;1/17)),ROW($1:$9)))))</f>
        <v>01</v>
      </c>
      <c r="M130" s="5" t="str">
        <f>IF(K130="","",IFERROR(_xlfn.XLOOKUP(K130,P:P,Q:Q),LOWER(LEFT(K130,1))))</f>
        <v>d</v>
      </c>
      <c r="N130" s="14" t="str">
        <f t="shared" ref="N130:N193" si="17">IF(AND(M130&lt;&gt;"",L130&lt;&gt;""),M130&amp;L130,"")</f>
        <v>d01</v>
      </c>
    </row>
    <row r="131" spans="1:14">
      <c r="A131" t="str">
        <f t="shared" si="12"/>
        <v>d02hei</v>
      </c>
      <c r="B131" s="3" t="str">
        <f t="shared" si="13"/>
        <v>d02hei65</v>
      </c>
      <c r="C131" s="4" t="s">
        <v>1020</v>
      </c>
      <c r="D131" s="4" t="s">
        <v>1021</v>
      </c>
      <c r="E131" s="4" t="s">
        <v>1022</v>
      </c>
      <c r="F131" s="4" t="s">
        <v>1023</v>
      </c>
      <c r="G131" s="5" t="s">
        <v>629</v>
      </c>
      <c r="H131" s="5" t="str">
        <f t="shared" si="14"/>
        <v>65</v>
      </c>
      <c r="I131" s="5" t="str">
        <f t="shared" si="15"/>
        <v>heise</v>
      </c>
      <c r="J131" s="5" t="str">
        <f>IF(I131="","",SUBSTITUTE(I131,LOOKUP(1,0/FIND(R$2:R$19,I131),R$2:R$19),VLOOKUP(LOOKUP(1,0/FIND(R$2:R$19,I131),R$2:R$19),R:S,2,FALSE())))</f>
        <v>hei</v>
      </c>
      <c r="K131" s="5" t="str">
        <f t="shared" si="16"/>
        <v>D002usf</v>
      </c>
      <c r="L131" s="5" t="str">
        <f t="array" ref="L131">IF(K131="","",IF(-LOOKUP(1,-MID(K131,MIN(FIND(ROW($1:$10)-1,K131&amp;1/17)),ROW($1:$9)))&lt;10,"0"&amp;-LOOKUP(1,-MID(K131,MIN(FIND(ROW($1:$10)-1,K131&amp;1/17)),ROW($1:$9))),-LOOKUP(1,-MID(K131,MIN(FIND(ROW($1:$10)-1,K131&amp;1/17)),ROW($1:$9)))))</f>
        <v>02</v>
      </c>
      <c r="M131" s="5" t="str">
        <f>IF(K131="","",IFERROR(_xlfn.XLOOKUP(K131,P:P,Q:Q),LOWER(LEFT(K131,1))))</f>
        <v>d</v>
      </c>
      <c r="N131" s="14" t="str">
        <f t="shared" si="17"/>
        <v>d02</v>
      </c>
    </row>
    <row r="132" spans="1:14">
      <c r="A132" t="str">
        <f t="shared" si="12"/>
        <v>d02hei</v>
      </c>
      <c r="B132" s="6" t="str">
        <f t="shared" si="13"/>
        <v>d02hei70</v>
      </c>
      <c r="C132" s="7" t="s">
        <v>1024</v>
      </c>
      <c r="D132" s="7" t="s">
        <v>1025</v>
      </c>
      <c r="E132" s="7" t="s">
        <v>1026</v>
      </c>
      <c r="F132" s="7" t="s">
        <v>1023</v>
      </c>
      <c r="G132" s="8" t="s">
        <v>629</v>
      </c>
      <c r="H132" s="5" t="str">
        <f t="shared" si="14"/>
        <v>70</v>
      </c>
      <c r="I132" s="5" t="str">
        <f t="shared" si="15"/>
        <v>heise</v>
      </c>
      <c r="J132" s="5" t="str">
        <f>IF(I132="","",SUBSTITUTE(I132,LOOKUP(1,0/FIND(R$2:R$19,I132),R$2:R$19),VLOOKUP(LOOKUP(1,0/FIND(R$2:R$19,I132),R$2:R$19),R:S,2,FALSE())))</f>
        <v>hei</v>
      </c>
      <c r="K132" s="5" t="str">
        <f t="shared" si="16"/>
        <v>D002usf</v>
      </c>
      <c r="L132" s="5" t="str">
        <f t="array" ref="L132">IF(K132="","",IF(-LOOKUP(1,-MID(K132,MIN(FIND(ROW($1:$10)-1,K132&amp;1/17)),ROW($1:$9)))&lt;10,"0"&amp;-LOOKUP(1,-MID(K132,MIN(FIND(ROW($1:$10)-1,K132&amp;1/17)),ROW($1:$9))),-LOOKUP(1,-MID(K132,MIN(FIND(ROW($1:$10)-1,K132&amp;1/17)),ROW($1:$9)))))</f>
        <v>02</v>
      </c>
      <c r="M132" s="5" t="str">
        <f>IF(K132="","",IFERROR(_xlfn.XLOOKUP(K132,P:P,Q:Q),LOWER(LEFT(K132,1))))</f>
        <v>d</v>
      </c>
      <c r="N132" s="14" t="str">
        <f t="shared" si="17"/>
        <v>d02</v>
      </c>
    </row>
    <row r="133" spans="1:14">
      <c r="A133" t="str">
        <f t="shared" si="12"/>
        <v>d02hei</v>
      </c>
      <c r="B133" s="3" t="str">
        <f t="shared" si="13"/>
        <v>d02hei75</v>
      </c>
      <c r="C133" s="4" t="s">
        <v>1027</v>
      </c>
      <c r="D133" s="4" t="s">
        <v>1028</v>
      </c>
      <c r="E133" s="4" t="s">
        <v>1029</v>
      </c>
      <c r="F133" s="4" t="s">
        <v>1023</v>
      </c>
      <c r="G133" s="5" t="s">
        <v>629</v>
      </c>
      <c r="H133" s="5" t="str">
        <f t="shared" si="14"/>
        <v>75</v>
      </c>
      <c r="I133" s="5" t="str">
        <f t="shared" si="15"/>
        <v>heise</v>
      </c>
      <c r="J133" s="5" t="str">
        <f>IF(I133="","",SUBSTITUTE(I133,LOOKUP(1,0/FIND(R$2:R$19,I133),R$2:R$19),VLOOKUP(LOOKUP(1,0/FIND(R$2:R$19,I133),R$2:R$19),R:S,2,FALSE())))</f>
        <v>hei</v>
      </c>
      <c r="K133" s="5" t="str">
        <f t="shared" si="16"/>
        <v>D002usf</v>
      </c>
      <c r="L133" s="5" t="str">
        <f t="array" ref="L133">IF(K133="","",IF(-LOOKUP(1,-MID(K133,MIN(FIND(ROW($1:$10)-1,K133&amp;1/17)),ROW($1:$9)))&lt;10,"0"&amp;-LOOKUP(1,-MID(K133,MIN(FIND(ROW($1:$10)-1,K133&amp;1/17)),ROW($1:$9))),-LOOKUP(1,-MID(K133,MIN(FIND(ROW($1:$10)-1,K133&amp;1/17)),ROW($1:$9)))))</f>
        <v>02</v>
      </c>
      <c r="M133" s="5" t="str">
        <f>IF(K133="","",IFERROR(_xlfn.XLOOKUP(K133,P:P,Q:Q),LOWER(LEFT(K133,1))))</f>
        <v>d</v>
      </c>
      <c r="N133" s="14" t="str">
        <f t="shared" si="17"/>
        <v>d02</v>
      </c>
    </row>
    <row r="134" spans="1:14">
      <c r="A134" t="str">
        <f t="shared" si="12"/>
        <v>d02hei</v>
      </c>
      <c r="B134" s="6" t="str">
        <f t="shared" si="13"/>
        <v>d02hei80</v>
      </c>
      <c r="C134" s="7" t="s">
        <v>1030</v>
      </c>
      <c r="D134" s="7" t="s">
        <v>1031</v>
      </c>
      <c r="E134" s="7" t="s">
        <v>1032</v>
      </c>
      <c r="F134" s="7" t="s">
        <v>1023</v>
      </c>
      <c r="G134" s="8" t="s">
        <v>629</v>
      </c>
      <c r="H134" s="5" t="str">
        <f t="shared" si="14"/>
        <v>80</v>
      </c>
      <c r="I134" s="5" t="str">
        <f t="shared" si="15"/>
        <v>heise</v>
      </c>
      <c r="J134" s="5" t="str">
        <f>IF(I134="","",SUBSTITUTE(I134,LOOKUP(1,0/FIND(R$2:R$19,I134),R$2:R$19),VLOOKUP(LOOKUP(1,0/FIND(R$2:R$19,I134),R$2:R$19),R:S,2,FALSE())))</f>
        <v>hei</v>
      </c>
      <c r="K134" s="5" t="str">
        <f t="shared" si="16"/>
        <v>D002usf</v>
      </c>
      <c r="L134" s="5" t="str">
        <f t="array" ref="L134">IF(K134="","",IF(-LOOKUP(1,-MID(K134,MIN(FIND(ROW($1:$10)-1,K134&amp;1/17)),ROW($1:$9)))&lt;10,"0"&amp;-LOOKUP(1,-MID(K134,MIN(FIND(ROW($1:$10)-1,K134&amp;1/17)),ROW($1:$9))),-LOOKUP(1,-MID(K134,MIN(FIND(ROW($1:$10)-1,K134&amp;1/17)),ROW($1:$9)))))</f>
        <v>02</v>
      </c>
      <c r="M134" s="5" t="str">
        <f>IF(K134="","",IFERROR(_xlfn.XLOOKUP(K134,P:P,Q:Q),LOWER(LEFT(K134,1))))</f>
        <v>d</v>
      </c>
      <c r="N134" s="14" t="str">
        <f t="shared" si="17"/>
        <v>d02</v>
      </c>
    </row>
    <row r="135" spans="1:14">
      <c r="A135" t="str">
        <f t="shared" si="12"/>
        <v>d02hui</v>
      </c>
      <c r="B135" s="3" t="str">
        <f t="shared" si="13"/>
        <v>d02hui65</v>
      </c>
      <c r="C135" s="4" t="s">
        <v>1033</v>
      </c>
      <c r="D135" s="4" t="s">
        <v>1034</v>
      </c>
      <c r="E135" s="4" t="s">
        <v>1035</v>
      </c>
      <c r="F135" s="4" t="s">
        <v>1023</v>
      </c>
      <c r="G135" s="5" t="s">
        <v>635</v>
      </c>
      <c r="H135" s="5" t="str">
        <f t="shared" si="14"/>
        <v>65</v>
      </c>
      <c r="I135" s="5" t="str">
        <f t="shared" si="15"/>
        <v>huise</v>
      </c>
      <c r="J135" s="5" t="str">
        <f>IF(I135="","",SUBSTITUTE(I135,LOOKUP(1,0/FIND(R$2:R$19,I135),R$2:R$19),VLOOKUP(LOOKUP(1,0/FIND(R$2:R$19,I135),R$2:R$19),R:S,2,FALSE())))</f>
        <v>hui</v>
      </c>
      <c r="K135" s="5" t="str">
        <f t="shared" si="16"/>
        <v>D002usf</v>
      </c>
      <c r="L135" s="5" t="str">
        <f t="array" ref="L135">IF(K135="","",IF(-LOOKUP(1,-MID(K135,MIN(FIND(ROW($1:$10)-1,K135&amp;1/17)),ROW($1:$9)))&lt;10,"0"&amp;-LOOKUP(1,-MID(K135,MIN(FIND(ROW($1:$10)-1,K135&amp;1/17)),ROW($1:$9))),-LOOKUP(1,-MID(K135,MIN(FIND(ROW($1:$10)-1,K135&amp;1/17)),ROW($1:$9)))))</f>
        <v>02</v>
      </c>
      <c r="M135" s="5" t="str">
        <f>IF(K135="","",IFERROR(_xlfn.XLOOKUP(K135,P:P,Q:Q),LOWER(LEFT(K135,1))))</f>
        <v>d</v>
      </c>
      <c r="N135" s="14" t="str">
        <f t="shared" si="17"/>
        <v>d02</v>
      </c>
    </row>
    <row r="136" spans="1:14">
      <c r="A136" t="str">
        <f t="shared" si="12"/>
        <v>d02hui</v>
      </c>
      <c r="B136" s="6" t="str">
        <f t="shared" si="13"/>
        <v>d02hui70</v>
      </c>
      <c r="C136" s="7" t="s">
        <v>1036</v>
      </c>
      <c r="D136" s="7" t="s">
        <v>1037</v>
      </c>
      <c r="E136" s="7" t="s">
        <v>1038</v>
      </c>
      <c r="F136" s="7" t="s">
        <v>1023</v>
      </c>
      <c r="G136" s="8" t="s">
        <v>635</v>
      </c>
      <c r="H136" s="5" t="str">
        <f t="shared" si="14"/>
        <v>70</v>
      </c>
      <c r="I136" s="5" t="str">
        <f t="shared" si="15"/>
        <v>huise</v>
      </c>
      <c r="J136" s="5" t="str">
        <f>IF(I136="","",SUBSTITUTE(I136,LOOKUP(1,0/FIND(R$2:R$19,I136),R$2:R$19),VLOOKUP(LOOKUP(1,0/FIND(R$2:R$19,I136),R$2:R$19),R:S,2,FALSE())))</f>
        <v>hui</v>
      </c>
      <c r="K136" s="5" t="str">
        <f t="shared" si="16"/>
        <v>D002usf</v>
      </c>
      <c r="L136" s="5" t="str">
        <f t="array" ref="L136">IF(K136="","",IF(-LOOKUP(1,-MID(K136,MIN(FIND(ROW($1:$10)-1,K136&amp;1/17)),ROW($1:$9)))&lt;10,"0"&amp;-LOOKUP(1,-MID(K136,MIN(FIND(ROW($1:$10)-1,K136&amp;1/17)),ROW($1:$9))),-LOOKUP(1,-MID(K136,MIN(FIND(ROW($1:$10)-1,K136&amp;1/17)),ROW($1:$9)))))</f>
        <v>02</v>
      </c>
      <c r="M136" s="5" t="str">
        <f>IF(K136="","",IFERROR(_xlfn.XLOOKUP(K136,P:P,Q:Q),LOWER(LEFT(K136,1))))</f>
        <v>d</v>
      </c>
      <c r="N136" s="14" t="str">
        <f t="shared" si="17"/>
        <v>d02</v>
      </c>
    </row>
    <row r="137" spans="1:14">
      <c r="A137" t="str">
        <f t="shared" si="12"/>
        <v>d02hui</v>
      </c>
      <c r="B137" s="3" t="str">
        <f t="shared" si="13"/>
        <v>d02hui75</v>
      </c>
      <c r="C137" s="4" t="s">
        <v>1039</v>
      </c>
      <c r="D137" s="4" t="s">
        <v>1040</v>
      </c>
      <c r="E137" s="4" t="s">
        <v>1041</v>
      </c>
      <c r="F137" s="4" t="s">
        <v>1023</v>
      </c>
      <c r="G137" s="5" t="s">
        <v>635</v>
      </c>
      <c r="H137" s="5" t="str">
        <f t="shared" si="14"/>
        <v>75</v>
      </c>
      <c r="I137" s="5" t="str">
        <f t="shared" si="15"/>
        <v>huise</v>
      </c>
      <c r="J137" s="5" t="str">
        <f>IF(I137="","",SUBSTITUTE(I137,LOOKUP(1,0/FIND(R$2:R$19,I137),R$2:R$19),VLOOKUP(LOOKUP(1,0/FIND(R$2:R$19,I137),R$2:R$19),R:S,2,FALSE())))</f>
        <v>hui</v>
      </c>
      <c r="K137" s="5" t="str">
        <f t="shared" si="16"/>
        <v>D002usf</v>
      </c>
      <c r="L137" s="5" t="str">
        <f t="array" ref="L137">IF(K137="","",IF(-LOOKUP(1,-MID(K137,MIN(FIND(ROW($1:$10)-1,K137&amp;1/17)),ROW($1:$9)))&lt;10,"0"&amp;-LOOKUP(1,-MID(K137,MIN(FIND(ROW($1:$10)-1,K137&amp;1/17)),ROW($1:$9))),-LOOKUP(1,-MID(K137,MIN(FIND(ROW($1:$10)-1,K137&amp;1/17)),ROW($1:$9)))))</f>
        <v>02</v>
      </c>
      <c r="M137" s="5" t="str">
        <f>IF(K137="","",IFERROR(_xlfn.XLOOKUP(K137,P:P,Q:Q),LOWER(LEFT(K137,1))))</f>
        <v>d</v>
      </c>
      <c r="N137" s="14" t="str">
        <f t="shared" si="17"/>
        <v>d02</v>
      </c>
    </row>
    <row r="138" spans="1:14">
      <c r="A138" t="str">
        <f t="shared" si="12"/>
        <v>d02hui</v>
      </c>
      <c r="B138" s="6" t="str">
        <f t="shared" si="13"/>
        <v>d02hui80</v>
      </c>
      <c r="C138" s="7" t="s">
        <v>1042</v>
      </c>
      <c r="D138" s="7" t="s">
        <v>1043</v>
      </c>
      <c r="E138" s="7" t="s">
        <v>1044</v>
      </c>
      <c r="F138" s="7" t="s">
        <v>1023</v>
      </c>
      <c r="G138" s="8" t="s">
        <v>635</v>
      </c>
      <c r="H138" s="5" t="str">
        <f t="shared" si="14"/>
        <v>80</v>
      </c>
      <c r="I138" s="5" t="str">
        <f t="shared" si="15"/>
        <v>huise</v>
      </c>
      <c r="J138" s="5" t="str">
        <f>IF(I138="","",SUBSTITUTE(I138,LOOKUP(1,0/FIND(R$2:R$19,I138),R$2:R$19),VLOOKUP(LOOKUP(1,0/FIND(R$2:R$19,I138),R$2:R$19),R:S,2,FALSE())))</f>
        <v>hui</v>
      </c>
      <c r="K138" s="5" t="str">
        <f t="shared" si="16"/>
        <v>D002usf</v>
      </c>
      <c r="L138" s="5" t="str">
        <f t="array" ref="L138">IF(K138="","",IF(-LOOKUP(1,-MID(K138,MIN(FIND(ROW($1:$10)-1,K138&amp;1/17)),ROW($1:$9)))&lt;10,"0"&amp;-LOOKUP(1,-MID(K138,MIN(FIND(ROW($1:$10)-1,K138&amp;1/17)),ROW($1:$9))),-LOOKUP(1,-MID(K138,MIN(FIND(ROW($1:$10)-1,K138&amp;1/17)),ROW($1:$9)))))</f>
        <v>02</v>
      </c>
      <c r="M138" s="5" t="str">
        <f>IF(K138="","",IFERROR(_xlfn.XLOOKUP(K138,P:P,Q:Q),LOWER(LEFT(K138,1))))</f>
        <v>d</v>
      </c>
      <c r="N138" s="14" t="str">
        <f t="shared" si="17"/>
        <v>d02</v>
      </c>
    </row>
    <row r="139" spans="1:14">
      <c r="A139" t="str">
        <f t="shared" si="12"/>
        <v>d02jiu</v>
      </c>
      <c r="B139" s="3" t="str">
        <f t="shared" si="13"/>
        <v>d02jiu65</v>
      </c>
      <c r="C139" s="4" t="s">
        <v>1045</v>
      </c>
      <c r="D139" s="4" t="s">
        <v>1046</v>
      </c>
      <c r="E139" s="4" t="s">
        <v>1047</v>
      </c>
      <c r="F139" s="4" t="s">
        <v>1023</v>
      </c>
      <c r="G139" s="5" t="s">
        <v>640</v>
      </c>
      <c r="H139" s="5" t="str">
        <f t="shared" si="14"/>
        <v>65</v>
      </c>
      <c r="I139" s="5" t="str">
        <f t="shared" si="15"/>
        <v>jiuhongse</v>
      </c>
      <c r="J139" s="5" t="str">
        <f>IF(I139="","",SUBSTITUTE(I139,LOOKUP(1,0/FIND(R$2:R$19,I139),R$2:R$19),VLOOKUP(LOOKUP(1,0/FIND(R$2:R$19,I139),R$2:R$19),R:S,2,FALSE())))</f>
        <v>jiu</v>
      </c>
      <c r="K139" s="5" t="str">
        <f t="shared" si="16"/>
        <v>D002usf</v>
      </c>
      <c r="L139" s="5" t="str">
        <f t="array" ref="L139">IF(K139="","",IF(-LOOKUP(1,-MID(K139,MIN(FIND(ROW($1:$10)-1,K139&amp;1/17)),ROW($1:$9)))&lt;10,"0"&amp;-LOOKUP(1,-MID(K139,MIN(FIND(ROW($1:$10)-1,K139&amp;1/17)),ROW($1:$9))),-LOOKUP(1,-MID(K139,MIN(FIND(ROW($1:$10)-1,K139&amp;1/17)),ROW($1:$9)))))</f>
        <v>02</v>
      </c>
      <c r="M139" s="5" t="str">
        <f>IF(K139="","",IFERROR(_xlfn.XLOOKUP(K139,P:P,Q:Q),LOWER(LEFT(K139,1))))</f>
        <v>d</v>
      </c>
      <c r="N139" s="14" t="str">
        <f t="shared" si="17"/>
        <v>d02</v>
      </c>
    </row>
    <row r="140" spans="1:14">
      <c r="A140" t="str">
        <f t="shared" si="12"/>
        <v>d02jiu</v>
      </c>
      <c r="B140" s="6" t="str">
        <f t="shared" si="13"/>
        <v>d02jiu70</v>
      </c>
      <c r="C140" s="7" t="s">
        <v>1048</v>
      </c>
      <c r="D140" s="7" t="s">
        <v>1049</v>
      </c>
      <c r="E140" s="7" t="s">
        <v>1050</v>
      </c>
      <c r="F140" s="7" t="s">
        <v>1023</v>
      </c>
      <c r="G140" s="8" t="s">
        <v>640</v>
      </c>
      <c r="H140" s="5" t="str">
        <f t="shared" si="14"/>
        <v>70</v>
      </c>
      <c r="I140" s="5" t="str">
        <f t="shared" si="15"/>
        <v>jiuhongse</v>
      </c>
      <c r="J140" s="5" t="str">
        <f>IF(I140="","",SUBSTITUTE(I140,LOOKUP(1,0/FIND(R$2:R$19,I140),R$2:R$19),VLOOKUP(LOOKUP(1,0/FIND(R$2:R$19,I140),R$2:R$19),R:S,2,FALSE())))</f>
        <v>jiu</v>
      </c>
      <c r="K140" s="5" t="str">
        <f t="shared" si="16"/>
        <v>D002usf</v>
      </c>
      <c r="L140" s="5" t="str">
        <f t="array" ref="L140">IF(K140="","",IF(-LOOKUP(1,-MID(K140,MIN(FIND(ROW($1:$10)-1,K140&amp;1/17)),ROW($1:$9)))&lt;10,"0"&amp;-LOOKUP(1,-MID(K140,MIN(FIND(ROW($1:$10)-1,K140&amp;1/17)),ROW($1:$9))),-LOOKUP(1,-MID(K140,MIN(FIND(ROW($1:$10)-1,K140&amp;1/17)),ROW($1:$9)))))</f>
        <v>02</v>
      </c>
      <c r="M140" s="5" t="str">
        <f>IF(K140="","",IFERROR(_xlfn.XLOOKUP(K140,P:P,Q:Q),LOWER(LEFT(K140,1))))</f>
        <v>d</v>
      </c>
      <c r="N140" s="14" t="str">
        <f t="shared" si="17"/>
        <v>d02</v>
      </c>
    </row>
    <row r="141" spans="1:14">
      <c r="A141" t="str">
        <f t="shared" si="12"/>
        <v>d02jiu</v>
      </c>
      <c r="B141" s="3" t="str">
        <f t="shared" si="13"/>
        <v>d02jiu75</v>
      </c>
      <c r="C141" s="4" t="s">
        <v>1051</v>
      </c>
      <c r="D141" s="4" t="s">
        <v>1052</v>
      </c>
      <c r="E141" s="4" t="s">
        <v>1053</v>
      </c>
      <c r="F141" s="4" t="s">
        <v>1023</v>
      </c>
      <c r="G141" s="5" t="s">
        <v>640</v>
      </c>
      <c r="H141" s="5" t="str">
        <f t="shared" si="14"/>
        <v>75</v>
      </c>
      <c r="I141" s="5" t="str">
        <f t="shared" si="15"/>
        <v>jiuhongse</v>
      </c>
      <c r="J141" s="5" t="str">
        <f>IF(I141="","",SUBSTITUTE(I141,LOOKUP(1,0/FIND(R$2:R$19,I141),R$2:R$19),VLOOKUP(LOOKUP(1,0/FIND(R$2:R$19,I141),R$2:R$19),R:S,2,FALSE())))</f>
        <v>jiu</v>
      </c>
      <c r="K141" s="5" t="str">
        <f t="shared" si="16"/>
        <v>D002usf</v>
      </c>
      <c r="L141" s="5" t="str">
        <f t="array" ref="L141">IF(K141="","",IF(-LOOKUP(1,-MID(K141,MIN(FIND(ROW($1:$10)-1,K141&amp;1/17)),ROW($1:$9)))&lt;10,"0"&amp;-LOOKUP(1,-MID(K141,MIN(FIND(ROW($1:$10)-1,K141&amp;1/17)),ROW($1:$9))),-LOOKUP(1,-MID(K141,MIN(FIND(ROW($1:$10)-1,K141&amp;1/17)),ROW($1:$9)))))</f>
        <v>02</v>
      </c>
      <c r="M141" s="5" t="str">
        <f>IF(K141="","",IFERROR(_xlfn.XLOOKUP(K141,P:P,Q:Q),LOWER(LEFT(K141,1))))</f>
        <v>d</v>
      </c>
      <c r="N141" s="14" t="str">
        <f t="shared" si="17"/>
        <v>d02</v>
      </c>
    </row>
    <row r="142" spans="1:14">
      <c r="A142" t="str">
        <f t="shared" si="12"/>
        <v>d02jiu</v>
      </c>
      <c r="B142" s="6" t="str">
        <f t="shared" si="13"/>
        <v>d02jiu80</v>
      </c>
      <c r="C142" s="7" t="s">
        <v>1054</v>
      </c>
      <c r="D142" s="7" t="s">
        <v>1055</v>
      </c>
      <c r="E142" s="7" t="s">
        <v>1056</v>
      </c>
      <c r="F142" s="7" t="s">
        <v>1023</v>
      </c>
      <c r="G142" s="8" t="s">
        <v>640</v>
      </c>
      <c r="H142" s="5" t="str">
        <f t="shared" si="14"/>
        <v>80</v>
      </c>
      <c r="I142" s="5" t="str">
        <f t="shared" si="15"/>
        <v>jiuhongse</v>
      </c>
      <c r="J142" s="5" t="str">
        <f>IF(I142="","",SUBSTITUTE(I142,LOOKUP(1,0/FIND(R$2:R$19,I142),R$2:R$19),VLOOKUP(LOOKUP(1,0/FIND(R$2:R$19,I142),R$2:R$19),R:S,2,FALSE())))</f>
        <v>jiu</v>
      </c>
      <c r="K142" s="5" t="str">
        <f t="shared" si="16"/>
        <v>D002usf</v>
      </c>
      <c r="L142" s="5" t="str">
        <f t="array" ref="L142">IF(K142="","",IF(-LOOKUP(1,-MID(K142,MIN(FIND(ROW($1:$10)-1,K142&amp;1/17)),ROW($1:$9)))&lt;10,"0"&amp;-LOOKUP(1,-MID(K142,MIN(FIND(ROW($1:$10)-1,K142&amp;1/17)),ROW($1:$9))),-LOOKUP(1,-MID(K142,MIN(FIND(ROW($1:$10)-1,K142&amp;1/17)),ROW($1:$9)))))</f>
        <v>02</v>
      </c>
      <c r="M142" s="5" t="str">
        <f>IF(K142="","",IFERROR(_xlfn.XLOOKUP(K142,P:P,Q:Q),LOWER(LEFT(K142,1))))</f>
        <v>d</v>
      </c>
      <c r="N142" s="14" t="str">
        <f t="shared" si="17"/>
        <v>d02</v>
      </c>
    </row>
    <row r="143" ht="15" spans="1:14">
      <c r="A143" t="str">
        <f t="shared" si="12"/>
        <v>d02zangse</v>
      </c>
      <c r="B143" s="3" t="str">
        <f t="shared" si="13"/>
        <v>d02zangse65</v>
      </c>
      <c r="C143" s="24" t="s">
        <v>1057</v>
      </c>
      <c r="D143" s="4" t="s">
        <v>1058</v>
      </c>
      <c r="E143" s="25" t="s">
        <v>1059</v>
      </c>
      <c r="F143" s="4" t="s">
        <v>1023</v>
      </c>
      <c r="G143" s="5" t="s">
        <v>645</v>
      </c>
      <c r="H143" s="5" t="str">
        <f t="shared" si="14"/>
        <v>65</v>
      </c>
      <c r="I143" s="5" t="str">
        <f t="shared" si="15"/>
        <v>zanglanse</v>
      </c>
      <c r="J143" s="5" t="str">
        <f>IF(I143="","",SUBSTITUTE(I143,LOOKUP(1,0/FIND(R$2:R$19,I143),R$2:R$19),VLOOKUP(LOOKUP(1,0/FIND(R$2:R$19,I143),R$2:R$19),R:S,2,FALSE())))</f>
        <v>zangse</v>
      </c>
      <c r="K143" s="5" t="str">
        <f t="shared" si="16"/>
        <v>D002usf</v>
      </c>
      <c r="L143" s="5" t="str">
        <f t="array" ref="L143">IF(K143="","",IF(-LOOKUP(1,-MID(K143,MIN(FIND(ROW($1:$10)-1,K143&amp;1/17)),ROW($1:$9)))&lt;10,"0"&amp;-LOOKUP(1,-MID(K143,MIN(FIND(ROW($1:$10)-1,K143&amp;1/17)),ROW($1:$9))),-LOOKUP(1,-MID(K143,MIN(FIND(ROW($1:$10)-1,K143&amp;1/17)),ROW($1:$9)))))</f>
        <v>02</v>
      </c>
      <c r="M143" s="5" t="str">
        <f>IF(K143="","",IFERROR(_xlfn.XLOOKUP(K143,P:P,Q:Q),LOWER(LEFT(K143,1))))</f>
        <v>d</v>
      </c>
      <c r="N143" s="14" t="str">
        <f t="shared" si="17"/>
        <v>d02</v>
      </c>
    </row>
    <row r="144" ht="15" spans="1:14">
      <c r="A144" t="str">
        <f t="shared" si="12"/>
        <v>d02zangse</v>
      </c>
      <c r="B144" s="6" t="str">
        <f t="shared" si="13"/>
        <v>d02zangse70</v>
      </c>
      <c r="C144" s="24" t="s">
        <v>1060</v>
      </c>
      <c r="D144" s="7" t="s">
        <v>1061</v>
      </c>
      <c r="E144" s="26" t="s">
        <v>1062</v>
      </c>
      <c r="F144" s="7" t="s">
        <v>1023</v>
      </c>
      <c r="G144" s="8" t="s">
        <v>645</v>
      </c>
      <c r="H144" s="5" t="str">
        <f t="shared" si="14"/>
        <v>70</v>
      </c>
      <c r="I144" s="5" t="str">
        <f t="shared" si="15"/>
        <v>zanglanse</v>
      </c>
      <c r="J144" s="5" t="str">
        <f>IF(I144="","",SUBSTITUTE(I144,LOOKUP(1,0/FIND(R$2:R$19,I144),R$2:R$19),VLOOKUP(LOOKUP(1,0/FIND(R$2:R$19,I144),R$2:R$19),R:S,2,FALSE())))</f>
        <v>zangse</v>
      </c>
      <c r="K144" s="5" t="str">
        <f t="shared" si="16"/>
        <v>D002usf</v>
      </c>
      <c r="L144" s="5" t="str">
        <f t="array" ref="L144">IF(K144="","",IF(-LOOKUP(1,-MID(K144,MIN(FIND(ROW($1:$10)-1,K144&amp;1/17)),ROW($1:$9)))&lt;10,"0"&amp;-LOOKUP(1,-MID(K144,MIN(FIND(ROW($1:$10)-1,K144&amp;1/17)),ROW($1:$9))),-LOOKUP(1,-MID(K144,MIN(FIND(ROW($1:$10)-1,K144&amp;1/17)),ROW($1:$9)))))</f>
        <v>02</v>
      </c>
      <c r="M144" s="5" t="str">
        <f>IF(K144="","",IFERROR(_xlfn.XLOOKUP(K144,P:P,Q:Q),LOWER(LEFT(K144,1))))</f>
        <v>d</v>
      </c>
      <c r="N144" s="14" t="str">
        <f t="shared" si="17"/>
        <v>d02</v>
      </c>
    </row>
    <row r="145" ht="15" spans="1:14">
      <c r="A145" t="str">
        <f t="shared" si="12"/>
        <v>d02zangse</v>
      </c>
      <c r="B145" s="3" t="str">
        <f t="shared" si="13"/>
        <v>d02zangse75</v>
      </c>
      <c r="C145" s="24" t="s">
        <v>1063</v>
      </c>
      <c r="D145" s="4" t="s">
        <v>1064</v>
      </c>
      <c r="E145" s="25" t="s">
        <v>1065</v>
      </c>
      <c r="F145" s="4" t="s">
        <v>1023</v>
      </c>
      <c r="G145" s="5" t="s">
        <v>645</v>
      </c>
      <c r="H145" s="5" t="str">
        <f t="shared" si="14"/>
        <v>75</v>
      </c>
      <c r="I145" s="5" t="str">
        <f t="shared" si="15"/>
        <v>zanglanse</v>
      </c>
      <c r="J145" s="5" t="str">
        <f>IF(I145="","",SUBSTITUTE(I145,LOOKUP(1,0/FIND(R$2:R$19,I145),R$2:R$19),VLOOKUP(LOOKUP(1,0/FIND(R$2:R$19,I145),R$2:R$19),R:S,2,FALSE())))</f>
        <v>zangse</v>
      </c>
      <c r="K145" s="5" t="str">
        <f t="shared" si="16"/>
        <v>D002usf</v>
      </c>
      <c r="L145" s="5" t="str">
        <f t="array" ref="L145">IF(K145="","",IF(-LOOKUP(1,-MID(K145,MIN(FIND(ROW($1:$10)-1,K145&amp;1/17)),ROW($1:$9)))&lt;10,"0"&amp;-LOOKUP(1,-MID(K145,MIN(FIND(ROW($1:$10)-1,K145&amp;1/17)),ROW($1:$9))),-LOOKUP(1,-MID(K145,MIN(FIND(ROW($1:$10)-1,K145&amp;1/17)),ROW($1:$9)))))</f>
        <v>02</v>
      </c>
      <c r="M145" s="5" t="str">
        <f>IF(K145="","",IFERROR(_xlfn.XLOOKUP(K145,P:P,Q:Q),LOWER(LEFT(K145,1))))</f>
        <v>d</v>
      </c>
      <c r="N145" s="14" t="str">
        <f t="shared" si="17"/>
        <v>d02</v>
      </c>
    </row>
    <row r="146" ht="15" spans="1:14">
      <c r="A146" t="str">
        <f t="shared" si="12"/>
        <v>d02zangse</v>
      </c>
      <c r="B146" s="6" t="str">
        <f t="shared" si="13"/>
        <v>d02zangse80</v>
      </c>
      <c r="C146" s="24" t="s">
        <v>1066</v>
      </c>
      <c r="D146" s="7" t="s">
        <v>1067</v>
      </c>
      <c r="E146" s="26" t="s">
        <v>1068</v>
      </c>
      <c r="F146" s="7" t="s">
        <v>1023</v>
      </c>
      <c r="G146" s="8" t="s">
        <v>645</v>
      </c>
      <c r="H146" s="5" t="str">
        <f t="shared" si="14"/>
        <v>80</v>
      </c>
      <c r="I146" s="5" t="str">
        <f t="shared" si="15"/>
        <v>zanglanse</v>
      </c>
      <c r="J146" s="5" t="str">
        <f>IF(I146="","",SUBSTITUTE(I146,LOOKUP(1,0/FIND(R$2:R$19,I146),R$2:R$19),VLOOKUP(LOOKUP(1,0/FIND(R$2:R$19,I146),R$2:R$19),R:S,2,FALSE())))</f>
        <v>zangse</v>
      </c>
      <c r="K146" s="5" t="str">
        <f t="shared" si="16"/>
        <v>D002usf</v>
      </c>
      <c r="L146" s="5" t="str">
        <f t="array" ref="L146">IF(K146="","",IF(-LOOKUP(1,-MID(K146,MIN(FIND(ROW($1:$10)-1,K146&amp;1/17)),ROW($1:$9)))&lt;10,"0"&amp;-LOOKUP(1,-MID(K146,MIN(FIND(ROW($1:$10)-1,K146&amp;1/17)),ROW($1:$9))),-LOOKUP(1,-MID(K146,MIN(FIND(ROW($1:$10)-1,K146&amp;1/17)),ROW($1:$9)))))</f>
        <v>02</v>
      </c>
      <c r="M146" s="5" t="str">
        <f>IF(K146="","",IFERROR(_xlfn.XLOOKUP(K146,P:P,Q:Q),LOWER(LEFT(K146,1))))</f>
        <v>d</v>
      </c>
      <c r="N146" s="14" t="str">
        <f t="shared" si="17"/>
        <v>d02</v>
      </c>
    </row>
    <row r="147" spans="1:14">
      <c r="A147" t="str">
        <f t="shared" si="12"/>
        <v>d01s12</v>
      </c>
      <c r="B147" s="3" t="str">
        <f t="shared" si="13"/>
        <v>d01s1285</v>
      </c>
      <c r="C147" s="4" t="s">
        <v>1069</v>
      </c>
      <c r="D147" s="4" t="s">
        <v>1070</v>
      </c>
      <c r="E147" s="27" t="s">
        <v>1071</v>
      </c>
      <c r="F147" s="27" t="s">
        <v>606</v>
      </c>
      <c r="G147" s="5" t="s">
        <v>742</v>
      </c>
      <c r="H147" s="5" t="str">
        <f t="shared" si="14"/>
        <v>85</v>
      </c>
      <c r="I147" s="5" t="str">
        <f t="shared" si="15"/>
        <v>taozhuang12</v>
      </c>
      <c r="J147" s="5" t="str">
        <f>IF(I147="","",SUBSTITUTE(I147,LOOKUP(1,0/FIND(R$2:R$19,I147),R$2:R$19),VLOOKUP(LOOKUP(1,0/FIND(R$2:R$19,I147),R$2:R$19),R:S,2,FALSE())))</f>
        <v>s12</v>
      </c>
      <c r="K147" s="5" t="str">
        <f t="shared" si="16"/>
        <v>D001uzsf</v>
      </c>
      <c r="L147" s="5" t="str">
        <f t="array" ref="L147">IF(K147="","",IF(-LOOKUP(1,-MID(K147,MIN(FIND(ROW($1:$10)-1,K147&amp;1/17)),ROW($1:$9)))&lt;10,"0"&amp;-LOOKUP(1,-MID(K147,MIN(FIND(ROW($1:$10)-1,K147&amp;1/17)),ROW($1:$9))),-LOOKUP(1,-MID(K147,MIN(FIND(ROW($1:$10)-1,K147&amp;1/17)),ROW($1:$9)))))</f>
        <v>01</v>
      </c>
      <c r="M147" s="5" t="str">
        <f>IF(K147="","",IFERROR(_xlfn.XLOOKUP(K147,P:P,Q:Q),LOWER(LEFT(K147,1))))</f>
        <v>d</v>
      </c>
      <c r="N147" s="14" t="str">
        <f t="shared" si="17"/>
        <v>d01</v>
      </c>
    </row>
    <row r="148" spans="1:14">
      <c r="A148" t="str">
        <f t="shared" si="12"/>
        <v>d211s80</v>
      </c>
      <c r="B148" s="6" t="str">
        <f t="shared" si="13"/>
        <v>d211s8065</v>
      </c>
      <c r="C148" s="8" t="s">
        <v>1072</v>
      </c>
      <c r="D148" s="7" t="s">
        <v>1073</v>
      </c>
      <c r="E148" s="8" t="s">
        <v>1074</v>
      </c>
      <c r="F148" s="8" t="s">
        <v>1075</v>
      </c>
      <c r="G148" s="8" t="s">
        <v>1076</v>
      </c>
      <c r="H148" s="5" t="str">
        <f t="shared" si="14"/>
        <v>65</v>
      </c>
      <c r="I148" s="5" t="str">
        <f t="shared" si="15"/>
        <v>taozhuang80</v>
      </c>
      <c r="J148" s="5" t="str">
        <f>IF(I148="","",SUBSTITUTE(I148,LOOKUP(1,0/FIND(R$2:R$19,I148),R$2:R$19),VLOOKUP(LOOKUP(1,0/FIND(R$2:R$19,I148),R$2:R$19),R:S,2,FALSE())))</f>
        <v>s80</v>
      </c>
      <c r="K148" s="5" t="str">
        <f t="shared" si="16"/>
        <v>D211USF</v>
      </c>
      <c r="L148" s="5">
        <f t="array" ref="L148">IF(K148="","",IF(-LOOKUP(1,-MID(K148,MIN(FIND(ROW($1:$10)-1,K148&amp;1/17)),ROW($1:$9)))&lt;10,"0"&amp;-LOOKUP(1,-MID(K148,MIN(FIND(ROW($1:$10)-1,K148&amp;1/17)),ROW($1:$9))),-LOOKUP(1,-MID(K148,MIN(FIND(ROW($1:$10)-1,K148&amp;1/17)),ROW($1:$9)))))</f>
        <v>211</v>
      </c>
      <c r="M148" s="5" t="str">
        <f>IF(K148="","",IFERROR(_xlfn.XLOOKUP(K148,P:P,Q:Q),LOWER(LEFT(K148,1))))</f>
        <v>d</v>
      </c>
      <c r="N148" s="14" t="str">
        <f t="shared" si="17"/>
        <v>d211</v>
      </c>
    </row>
    <row r="149" spans="1:14">
      <c r="A149" t="str">
        <f t="shared" si="12"/>
        <v>d211s80</v>
      </c>
      <c r="B149" s="3" t="str">
        <f t="shared" si="13"/>
        <v>d211s8070</v>
      </c>
      <c r="C149" s="5" t="s">
        <v>1077</v>
      </c>
      <c r="D149" s="4" t="s">
        <v>1078</v>
      </c>
      <c r="E149" s="5" t="s">
        <v>1079</v>
      </c>
      <c r="F149" s="5" t="s">
        <v>1075</v>
      </c>
      <c r="G149" s="5" t="s">
        <v>1076</v>
      </c>
      <c r="H149" s="5" t="str">
        <f t="shared" si="14"/>
        <v>70</v>
      </c>
      <c r="I149" s="5" t="str">
        <f t="shared" si="15"/>
        <v>taozhuang80</v>
      </c>
      <c r="J149" s="5" t="str">
        <f>IF(I149="","",SUBSTITUTE(I149,LOOKUP(1,0/FIND(R$2:R$19,I149),R$2:R$19),VLOOKUP(LOOKUP(1,0/FIND(R$2:R$19,I149),R$2:R$19),R:S,2,FALSE())))</f>
        <v>s80</v>
      </c>
      <c r="K149" s="5" t="str">
        <f t="shared" si="16"/>
        <v>D211USF</v>
      </c>
      <c r="L149" s="5">
        <f t="array" ref="L149">IF(K149="","",IF(-LOOKUP(1,-MID(K149,MIN(FIND(ROW($1:$10)-1,K149&amp;1/17)),ROW($1:$9)))&lt;10,"0"&amp;-LOOKUP(1,-MID(K149,MIN(FIND(ROW($1:$10)-1,K149&amp;1/17)),ROW($1:$9))),-LOOKUP(1,-MID(K149,MIN(FIND(ROW($1:$10)-1,K149&amp;1/17)),ROW($1:$9)))))</f>
        <v>211</v>
      </c>
      <c r="M149" s="5" t="str">
        <f>IF(K149="","",IFERROR(_xlfn.XLOOKUP(K149,P:P,Q:Q),LOWER(LEFT(K149,1))))</f>
        <v>d</v>
      </c>
      <c r="N149" s="14" t="str">
        <f t="shared" si="17"/>
        <v>d211</v>
      </c>
    </row>
    <row r="150" spans="1:14">
      <c r="A150" t="str">
        <f t="shared" si="12"/>
        <v>d211s80</v>
      </c>
      <c r="B150" s="6" t="str">
        <f t="shared" si="13"/>
        <v>d211s8075</v>
      </c>
      <c r="C150" s="8" t="s">
        <v>1080</v>
      </c>
      <c r="D150" s="7" t="s">
        <v>1081</v>
      </c>
      <c r="E150" s="8" t="s">
        <v>1082</v>
      </c>
      <c r="F150" s="8" t="s">
        <v>1075</v>
      </c>
      <c r="G150" s="8" t="s">
        <v>1076</v>
      </c>
      <c r="H150" s="5" t="str">
        <f t="shared" si="14"/>
        <v>75</v>
      </c>
      <c r="I150" s="5" t="str">
        <f t="shared" si="15"/>
        <v>taozhuang80</v>
      </c>
      <c r="J150" s="5" t="str">
        <f>IF(I150="","",SUBSTITUTE(I150,LOOKUP(1,0/FIND(R$2:R$19,I150),R$2:R$19),VLOOKUP(LOOKUP(1,0/FIND(R$2:R$19,I150),R$2:R$19),R:S,2,FALSE())))</f>
        <v>s80</v>
      </c>
      <c r="K150" s="5" t="str">
        <f t="shared" si="16"/>
        <v>D211USF</v>
      </c>
      <c r="L150" s="5">
        <f t="array" ref="L150">IF(K150="","",IF(-LOOKUP(1,-MID(K150,MIN(FIND(ROW($1:$10)-1,K150&amp;1/17)),ROW($1:$9)))&lt;10,"0"&amp;-LOOKUP(1,-MID(K150,MIN(FIND(ROW($1:$10)-1,K150&amp;1/17)),ROW($1:$9))),-LOOKUP(1,-MID(K150,MIN(FIND(ROW($1:$10)-1,K150&amp;1/17)),ROW($1:$9)))))</f>
        <v>211</v>
      </c>
      <c r="M150" s="5" t="str">
        <f>IF(K150="","",IFERROR(_xlfn.XLOOKUP(K150,P:P,Q:Q),LOWER(LEFT(K150,1))))</f>
        <v>d</v>
      </c>
      <c r="N150" s="14" t="str">
        <f t="shared" si="17"/>
        <v>d211</v>
      </c>
    </row>
    <row r="151" spans="1:14">
      <c r="A151" t="str">
        <f t="shared" si="12"/>
        <v>d211s80</v>
      </c>
      <c r="B151" s="3" t="str">
        <f t="shared" si="13"/>
        <v>d211s8080</v>
      </c>
      <c r="C151" s="5" t="s">
        <v>1083</v>
      </c>
      <c r="D151" s="4" t="s">
        <v>1084</v>
      </c>
      <c r="E151" s="5" t="s">
        <v>1085</v>
      </c>
      <c r="F151" s="5" t="s">
        <v>1075</v>
      </c>
      <c r="G151" s="5" t="s">
        <v>1076</v>
      </c>
      <c r="H151" s="5" t="str">
        <f t="shared" si="14"/>
        <v>80</v>
      </c>
      <c r="I151" s="5" t="str">
        <f t="shared" si="15"/>
        <v>taozhuang80</v>
      </c>
      <c r="J151" s="5" t="str">
        <f>IF(I151="","",SUBSTITUTE(I151,LOOKUP(1,0/FIND(R$2:R$19,I151),R$2:R$19),VLOOKUP(LOOKUP(1,0/FIND(R$2:R$19,I151),R$2:R$19),R:S,2,FALSE())))</f>
        <v>s80</v>
      </c>
      <c r="K151" s="5" t="str">
        <f t="shared" si="16"/>
        <v>D211USF</v>
      </c>
      <c r="L151" s="5">
        <f t="array" ref="L151">IF(K151="","",IF(-LOOKUP(1,-MID(K151,MIN(FIND(ROW($1:$10)-1,K151&amp;1/17)),ROW($1:$9)))&lt;10,"0"&amp;-LOOKUP(1,-MID(K151,MIN(FIND(ROW($1:$10)-1,K151&amp;1/17)),ROW($1:$9))),-LOOKUP(1,-MID(K151,MIN(FIND(ROW($1:$10)-1,K151&amp;1/17)),ROW($1:$9)))))</f>
        <v>211</v>
      </c>
      <c r="M151" s="5" t="str">
        <f>IF(K151="","",IFERROR(_xlfn.XLOOKUP(K151,P:P,Q:Q),LOWER(LEFT(K151,1))))</f>
        <v>d</v>
      </c>
      <c r="N151" s="14" t="str">
        <f t="shared" si="17"/>
        <v>d211</v>
      </c>
    </row>
    <row r="152" spans="1:14">
      <c r="A152" t="str">
        <f t="shared" si="12"/>
        <v>d211s80</v>
      </c>
      <c r="B152" s="6" t="str">
        <f t="shared" si="13"/>
        <v>d211s8085</v>
      </c>
      <c r="C152" s="8" t="s">
        <v>1086</v>
      </c>
      <c r="D152" s="7" t="s">
        <v>1087</v>
      </c>
      <c r="E152" s="8" t="s">
        <v>1088</v>
      </c>
      <c r="F152" s="8" t="s">
        <v>1075</v>
      </c>
      <c r="G152" s="8" t="s">
        <v>1076</v>
      </c>
      <c r="H152" s="5" t="str">
        <f t="shared" si="14"/>
        <v>85</v>
      </c>
      <c r="I152" s="5" t="str">
        <f t="shared" si="15"/>
        <v>taozhuang80</v>
      </c>
      <c r="J152" s="5" t="str">
        <f>IF(I152="","",SUBSTITUTE(I152,LOOKUP(1,0/FIND(R$2:R$19,I152),R$2:R$19),VLOOKUP(LOOKUP(1,0/FIND(R$2:R$19,I152),R$2:R$19),R:S,2,FALSE())))</f>
        <v>s80</v>
      </c>
      <c r="K152" s="5" t="str">
        <f t="shared" si="16"/>
        <v>D211USF</v>
      </c>
      <c r="L152" s="5">
        <f t="array" ref="L152">IF(K152="","",IF(-LOOKUP(1,-MID(K152,MIN(FIND(ROW($1:$10)-1,K152&amp;1/17)),ROW($1:$9)))&lt;10,"0"&amp;-LOOKUP(1,-MID(K152,MIN(FIND(ROW($1:$10)-1,K152&amp;1/17)),ROW($1:$9))),-LOOKUP(1,-MID(K152,MIN(FIND(ROW($1:$10)-1,K152&amp;1/17)),ROW($1:$9)))))</f>
        <v>211</v>
      </c>
      <c r="M152" s="5" t="str">
        <f>IF(K152="","",IFERROR(_xlfn.XLOOKUP(K152,P:P,Q:Q),LOWER(LEFT(K152,1))))</f>
        <v>d</v>
      </c>
      <c r="N152" s="14" t="str">
        <f t="shared" si="17"/>
        <v>d211</v>
      </c>
    </row>
    <row r="153" spans="1:14">
      <c r="A153" t="str">
        <f t="shared" si="12"/>
        <v>d211s81</v>
      </c>
      <c r="B153" s="3" t="str">
        <f t="shared" si="13"/>
        <v>d211s8165</v>
      </c>
      <c r="C153" s="5" t="s">
        <v>1089</v>
      </c>
      <c r="D153" s="4" t="s">
        <v>1090</v>
      </c>
      <c r="E153" s="5" t="s">
        <v>1091</v>
      </c>
      <c r="F153" s="5" t="s">
        <v>1075</v>
      </c>
      <c r="G153" s="5" t="s">
        <v>1092</v>
      </c>
      <c r="H153" s="5" t="str">
        <f t="shared" si="14"/>
        <v>65</v>
      </c>
      <c r="I153" s="5" t="str">
        <f t="shared" si="15"/>
        <v>taozhuang81</v>
      </c>
      <c r="J153" s="5" t="str">
        <f>IF(I153="","",SUBSTITUTE(I153,LOOKUP(1,0/FIND(R$2:R$19,I153),R$2:R$19),VLOOKUP(LOOKUP(1,0/FIND(R$2:R$19,I153),R$2:R$19),R:S,2,FALSE())))</f>
        <v>s81</v>
      </c>
      <c r="K153" s="5" t="str">
        <f t="shared" si="16"/>
        <v>D211USF</v>
      </c>
      <c r="L153" s="5">
        <f t="array" ref="L153">IF(K153="","",IF(-LOOKUP(1,-MID(K153,MIN(FIND(ROW($1:$10)-1,K153&amp;1/17)),ROW($1:$9)))&lt;10,"0"&amp;-LOOKUP(1,-MID(K153,MIN(FIND(ROW($1:$10)-1,K153&amp;1/17)),ROW($1:$9))),-LOOKUP(1,-MID(K153,MIN(FIND(ROW($1:$10)-1,K153&amp;1/17)),ROW($1:$9)))))</f>
        <v>211</v>
      </c>
      <c r="M153" s="5" t="str">
        <f>IF(K153="","",IFERROR(_xlfn.XLOOKUP(K153,P:P,Q:Q),LOWER(LEFT(K153,1))))</f>
        <v>d</v>
      </c>
      <c r="N153" s="14" t="str">
        <f t="shared" si="17"/>
        <v>d211</v>
      </c>
    </row>
    <row r="154" spans="1:14">
      <c r="A154" t="str">
        <f t="shared" si="12"/>
        <v>d211s81</v>
      </c>
      <c r="B154" s="6" t="str">
        <f t="shared" si="13"/>
        <v>d211s8170</v>
      </c>
      <c r="C154" s="8" t="s">
        <v>1093</v>
      </c>
      <c r="D154" s="7" t="s">
        <v>1094</v>
      </c>
      <c r="E154" s="8" t="s">
        <v>1095</v>
      </c>
      <c r="F154" s="8" t="s">
        <v>1075</v>
      </c>
      <c r="G154" s="8" t="s">
        <v>1092</v>
      </c>
      <c r="H154" s="5" t="str">
        <f t="shared" si="14"/>
        <v>70</v>
      </c>
      <c r="I154" s="5" t="str">
        <f t="shared" si="15"/>
        <v>taozhuang81</v>
      </c>
      <c r="J154" s="5" t="str">
        <f>IF(I154="","",SUBSTITUTE(I154,LOOKUP(1,0/FIND(R$2:R$19,I154),R$2:R$19),VLOOKUP(LOOKUP(1,0/FIND(R$2:R$19,I154),R$2:R$19),R:S,2,FALSE())))</f>
        <v>s81</v>
      </c>
      <c r="K154" s="5" t="str">
        <f t="shared" si="16"/>
        <v>D211USF</v>
      </c>
      <c r="L154" s="5">
        <f t="array" ref="L154">IF(K154="","",IF(-LOOKUP(1,-MID(K154,MIN(FIND(ROW($1:$10)-1,K154&amp;1/17)),ROW($1:$9)))&lt;10,"0"&amp;-LOOKUP(1,-MID(K154,MIN(FIND(ROW($1:$10)-1,K154&amp;1/17)),ROW($1:$9))),-LOOKUP(1,-MID(K154,MIN(FIND(ROW($1:$10)-1,K154&amp;1/17)),ROW($1:$9)))))</f>
        <v>211</v>
      </c>
      <c r="M154" s="5" t="str">
        <f>IF(K154="","",IFERROR(_xlfn.XLOOKUP(K154,P:P,Q:Q),LOWER(LEFT(K154,1))))</f>
        <v>d</v>
      </c>
      <c r="N154" s="14" t="str">
        <f t="shared" si="17"/>
        <v>d211</v>
      </c>
    </row>
    <row r="155" spans="1:14">
      <c r="A155" t="str">
        <f t="shared" si="12"/>
        <v>d211s81</v>
      </c>
      <c r="B155" s="3" t="str">
        <f t="shared" si="13"/>
        <v>d211s8175</v>
      </c>
      <c r="C155" s="5" t="s">
        <v>1096</v>
      </c>
      <c r="D155" s="4" t="s">
        <v>1097</v>
      </c>
      <c r="E155" s="5" t="s">
        <v>1098</v>
      </c>
      <c r="F155" s="5" t="s">
        <v>1075</v>
      </c>
      <c r="G155" s="5" t="s">
        <v>1092</v>
      </c>
      <c r="H155" s="5" t="str">
        <f t="shared" si="14"/>
        <v>75</v>
      </c>
      <c r="I155" s="5" t="str">
        <f t="shared" si="15"/>
        <v>taozhuang81</v>
      </c>
      <c r="J155" s="5" t="str">
        <f>IF(I155="","",SUBSTITUTE(I155,LOOKUP(1,0/FIND(R$2:R$19,I155),R$2:R$19),VLOOKUP(LOOKUP(1,0/FIND(R$2:R$19,I155),R$2:R$19),R:S,2,FALSE())))</f>
        <v>s81</v>
      </c>
      <c r="K155" s="5" t="str">
        <f t="shared" si="16"/>
        <v>D211USF</v>
      </c>
      <c r="L155" s="5">
        <f t="array" ref="L155">IF(K155="","",IF(-LOOKUP(1,-MID(K155,MIN(FIND(ROW($1:$10)-1,K155&amp;1/17)),ROW($1:$9)))&lt;10,"0"&amp;-LOOKUP(1,-MID(K155,MIN(FIND(ROW($1:$10)-1,K155&amp;1/17)),ROW($1:$9))),-LOOKUP(1,-MID(K155,MIN(FIND(ROW($1:$10)-1,K155&amp;1/17)),ROW($1:$9)))))</f>
        <v>211</v>
      </c>
      <c r="M155" s="5" t="str">
        <f>IF(K155="","",IFERROR(_xlfn.XLOOKUP(K155,P:P,Q:Q),LOWER(LEFT(K155,1))))</f>
        <v>d</v>
      </c>
      <c r="N155" s="14" t="str">
        <f t="shared" si="17"/>
        <v>d211</v>
      </c>
    </row>
    <row r="156" spans="1:14">
      <c r="A156" t="str">
        <f t="shared" si="12"/>
        <v>d211s81</v>
      </c>
      <c r="B156" s="6" t="str">
        <f t="shared" si="13"/>
        <v>d211s8180</v>
      </c>
      <c r="C156" s="8" t="s">
        <v>1099</v>
      </c>
      <c r="D156" s="7" t="s">
        <v>1100</v>
      </c>
      <c r="E156" s="8" t="s">
        <v>1101</v>
      </c>
      <c r="F156" s="8" t="s">
        <v>1075</v>
      </c>
      <c r="G156" s="8" t="s">
        <v>1092</v>
      </c>
      <c r="H156" s="5" t="str">
        <f t="shared" si="14"/>
        <v>80</v>
      </c>
      <c r="I156" s="5" t="str">
        <f t="shared" si="15"/>
        <v>taozhuang81</v>
      </c>
      <c r="J156" s="5" t="str">
        <f>IF(I156="","",SUBSTITUTE(I156,LOOKUP(1,0/FIND(R$2:R$19,I156),R$2:R$19),VLOOKUP(LOOKUP(1,0/FIND(R$2:R$19,I156),R$2:R$19),R:S,2,FALSE())))</f>
        <v>s81</v>
      </c>
      <c r="K156" s="5" t="str">
        <f t="shared" si="16"/>
        <v>D211USF</v>
      </c>
      <c r="L156" s="5">
        <f t="array" ref="L156">IF(K156="","",IF(-LOOKUP(1,-MID(K156,MIN(FIND(ROW($1:$10)-1,K156&amp;1/17)),ROW($1:$9)))&lt;10,"0"&amp;-LOOKUP(1,-MID(K156,MIN(FIND(ROW($1:$10)-1,K156&amp;1/17)),ROW($1:$9))),-LOOKUP(1,-MID(K156,MIN(FIND(ROW($1:$10)-1,K156&amp;1/17)),ROW($1:$9)))))</f>
        <v>211</v>
      </c>
      <c r="M156" s="5" t="str">
        <f>IF(K156="","",IFERROR(_xlfn.XLOOKUP(K156,P:P,Q:Q),LOWER(LEFT(K156,1))))</f>
        <v>d</v>
      </c>
      <c r="N156" s="14" t="str">
        <f t="shared" si="17"/>
        <v>d211</v>
      </c>
    </row>
    <row r="157" spans="1:14">
      <c r="A157" t="str">
        <f t="shared" si="12"/>
        <v>d211s81</v>
      </c>
      <c r="B157" s="3" t="str">
        <f t="shared" si="13"/>
        <v>d211s8185</v>
      </c>
      <c r="C157" s="5" t="s">
        <v>1102</v>
      </c>
      <c r="D157" s="4" t="s">
        <v>1103</v>
      </c>
      <c r="E157" s="5" t="s">
        <v>1104</v>
      </c>
      <c r="F157" s="5" t="s">
        <v>1075</v>
      </c>
      <c r="G157" s="5" t="s">
        <v>1092</v>
      </c>
      <c r="H157" s="5" t="str">
        <f t="shared" si="14"/>
        <v>85</v>
      </c>
      <c r="I157" s="5" t="str">
        <f t="shared" si="15"/>
        <v>taozhuang81</v>
      </c>
      <c r="J157" s="5" t="str">
        <f>IF(I157="","",SUBSTITUTE(I157,LOOKUP(1,0/FIND(R$2:R$19,I157),R$2:R$19),VLOOKUP(LOOKUP(1,0/FIND(R$2:R$19,I157),R$2:R$19),R:S,2,FALSE())))</f>
        <v>s81</v>
      </c>
      <c r="K157" s="5" t="str">
        <f t="shared" si="16"/>
        <v>D211USF</v>
      </c>
      <c r="L157" s="5">
        <f t="array" ref="L157">IF(K157="","",IF(-LOOKUP(1,-MID(K157,MIN(FIND(ROW($1:$10)-1,K157&amp;1/17)),ROW($1:$9)))&lt;10,"0"&amp;-LOOKUP(1,-MID(K157,MIN(FIND(ROW($1:$10)-1,K157&amp;1/17)),ROW($1:$9))),-LOOKUP(1,-MID(K157,MIN(FIND(ROW($1:$10)-1,K157&amp;1/17)),ROW($1:$9)))))</f>
        <v>211</v>
      </c>
      <c r="M157" s="5" t="str">
        <f>IF(K157="","",IFERROR(_xlfn.XLOOKUP(K157,P:P,Q:Q),LOWER(LEFT(K157,1))))</f>
        <v>d</v>
      </c>
      <c r="N157" s="14" t="str">
        <f t="shared" si="17"/>
        <v>d211</v>
      </c>
    </row>
    <row r="158" spans="1:14">
      <c r="A158" t="str">
        <f t="shared" si="12"/>
        <v>d211s82</v>
      </c>
      <c r="B158" s="6" t="str">
        <f t="shared" si="13"/>
        <v>d211s8265</v>
      </c>
      <c r="C158" s="8" t="s">
        <v>1105</v>
      </c>
      <c r="D158" s="7" t="s">
        <v>1106</v>
      </c>
      <c r="E158" s="8" t="s">
        <v>1107</v>
      </c>
      <c r="F158" s="8" t="s">
        <v>1075</v>
      </c>
      <c r="G158" s="8" t="s">
        <v>1108</v>
      </c>
      <c r="H158" s="5" t="str">
        <f t="shared" si="14"/>
        <v>65</v>
      </c>
      <c r="I158" s="5" t="str">
        <f t="shared" si="15"/>
        <v>taozhuang82</v>
      </c>
      <c r="J158" s="5" t="str">
        <f>IF(I158="","",SUBSTITUTE(I158,LOOKUP(1,0/FIND(R$2:R$19,I158),R$2:R$19),VLOOKUP(LOOKUP(1,0/FIND(R$2:R$19,I158),R$2:R$19),R:S,2,FALSE())))</f>
        <v>s82</v>
      </c>
      <c r="K158" s="5" t="str">
        <f t="shared" si="16"/>
        <v>D211USF</v>
      </c>
      <c r="L158" s="5">
        <f t="array" ref="L158">IF(K158="","",IF(-LOOKUP(1,-MID(K158,MIN(FIND(ROW($1:$10)-1,K158&amp;1/17)),ROW($1:$9)))&lt;10,"0"&amp;-LOOKUP(1,-MID(K158,MIN(FIND(ROW($1:$10)-1,K158&amp;1/17)),ROW($1:$9))),-LOOKUP(1,-MID(K158,MIN(FIND(ROW($1:$10)-1,K158&amp;1/17)),ROW($1:$9)))))</f>
        <v>211</v>
      </c>
      <c r="M158" s="5" t="str">
        <f>IF(K158="","",IFERROR(_xlfn.XLOOKUP(K158,P:P,Q:Q),LOWER(LEFT(K158,1))))</f>
        <v>d</v>
      </c>
      <c r="N158" s="14" t="str">
        <f t="shared" si="17"/>
        <v>d211</v>
      </c>
    </row>
    <row r="159" spans="1:14">
      <c r="A159" t="str">
        <f t="shared" si="12"/>
        <v>d211s82</v>
      </c>
      <c r="B159" s="3" t="str">
        <f t="shared" si="13"/>
        <v>d211s8270</v>
      </c>
      <c r="C159" s="5" t="s">
        <v>1109</v>
      </c>
      <c r="D159" s="4" t="s">
        <v>1110</v>
      </c>
      <c r="E159" s="5" t="s">
        <v>1111</v>
      </c>
      <c r="F159" s="5" t="s">
        <v>1075</v>
      </c>
      <c r="G159" s="5" t="s">
        <v>1108</v>
      </c>
      <c r="H159" s="5" t="str">
        <f t="shared" si="14"/>
        <v>70</v>
      </c>
      <c r="I159" s="5" t="str">
        <f t="shared" si="15"/>
        <v>taozhuang82</v>
      </c>
      <c r="J159" s="5" t="str">
        <f>IF(I159="","",SUBSTITUTE(I159,LOOKUP(1,0/FIND(R$2:R$19,I159),R$2:R$19),VLOOKUP(LOOKUP(1,0/FIND(R$2:R$19,I159),R$2:R$19),R:S,2,FALSE())))</f>
        <v>s82</v>
      </c>
      <c r="K159" s="5" t="str">
        <f t="shared" si="16"/>
        <v>D211USF</v>
      </c>
      <c r="L159" s="5">
        <f t="array" ref="L159">IF(K159="","",IF(-LOOKUP(1,-MID(K159,MIN(FIND(ROW($1:$10)-1,K159&amp;1/17)),ROW($1:$9)))&lt;10,"0"&amp;-LOOKUP(1,-MID(K159,MIN(FIND(ROW($1:$10)-1,K159&amp;1/17)),ROW($1:$9))),-LOOKUP(1,-MID(K159,MIN(FIND(ROW($1:$10)-1,K159&amp;1/17)),ROW($1:$9)))))</f>
        <v>211</v>
      </c>
      <c r="M159" s="5" t="str">
        <f>IF(K159="","",IFERROR(_xlfn.XLOOKUP(K159,P:P,Q:Q),LOWER(LEFT(K159,1))))</f>
        <v>d</v>
      </c>
      <c r="N159" s="14" t="str">
        <f t="shared" si="17"/>
        <v>d211</v>
      </c>
    </row>
    <row r="160" spans="1:14">
      <c r="A160" t="str">
        <f t="shared" si="12"/>
        <v>d211s82</v>
      </c>
      <c r="B160" s="6" t="str">
        <f t="shared" si="13"/>
        <v>d211s8275</v>
      </c>
      <c r="C160" s="8" t="s">
        <v>1112</v>
      </c>
      <c r="D160" s="7" t="s">
        <v>1113</v>
      </c>
      <c r="E160" s="8" t="s">
        <v>1114</v>
      </c>
      <c r="F160" s="8" t="s">
        <v>1075</v>
      </c>
      <c r="G160" s="8" t="s">
        <v>1108</v>
      </c>
      <c r="H160" s="5" t="str">
        <f t="shared" si="14"/>
        <v>75</v>
      </c>
      <c r="I160" s="5" t="str">
        <f t="shared" si="15"/>
        <v>taozhuang82</v>
      </c>
      <c r="J160" s="5" t="str">
        <f>IF(I160="","",SUBSTITUTE(I160,LOOKUP(1,0/FIND(R$2:R$19,I160),R$2:R$19),VLOOKUP(LOOKUP(1,0/FIND(R$2:R$19,I160),R$2:R$19),R:S,2,FALSE())))</f>
        <v>s82</v>
      </c>
      <c r="K160" s="5" t="str">
        <f t="shared" si="16"/>
        <v>D211USF</v>
      </c>
      <c r="L160" s="5">
        <f t="array" ref="L160">IF(K160="","",IF(-LOOKUP(1,-MID(K160,MIN(FIND(ROW($1:$10)-1,K160&amp;1/17)),ROW($1:$9)))&lt;10,"0"&amp;-LOOKUP(1,-MID(K160,MIN(FIND(ROW($1:$10)-1,K160&amp;1/17)),ROW($1:$9))),-LOOKUP(1,-MID(K160,MIN(FIND(ROW($1:$10)-1,K160&amp;1/17)),ROW($1:$9)))))</f>
        <v>211</v>
      </c>
      <c r="M160" s="5" t="str">
        <f>IF(K160="","",IFERROR(_xlfn.XLOOKUP(K160,P:P,Q:Q),LOWER(LEFT(K160,1))))</f>
        <v>d</v>
      </c>
      <c r="N160" s="14" t="str">
        <f t="shared" si="17"/>
        <v>d211</v>
      </c>
    </row>
    <row r="161" spans="1:14">
      <c r="A161" t="str">
        <f t="shared" si="12"/>
        <v>d211s82</v>
      </c>
      <c r="B161" s="3" t="str">
        <f t="shared" si="13"/>
        <v>d211s8280</v>
      </c>
      <c r="C161" s="5" t="s">
        <v>1115</v>
      </c>
      <c r="D161" s="4" t="s">
        <v>1116</v>
      </c>
      <c r="E161" s="5" t="s">
        <v>1117</v>
      </c>
      <c r="F161" s="5" t="s">
        <v>1075</v>
      </c>
      <c r="G161" s="5" t="s">
        <v>1108</v>
      </c>
      <c r="H161" s="5" t="str">
        <f t="shared" si="14"/>
        <v>80</v>
      </c>
      <c r="I161" s="5" t="str">
        <f t="shared" si="15"/>
        <v>taozhuang82</v>
      </c>
      <c r="J161" s="5" t="str">
        <f>IF(I161="","",SUBSTITUTE(I161,LOOKUP(1,0/FIND(R$2:R$19,I161),R$2:R$19),VLOOKUP(LOOKUP(1,0/FIND(R$2:R$19,I161),R$2:R$19),R:S,2,FALSE())))</f>
        <v>s82</v>
      </c>
      <c r="K161" s="5" t="str">
        <f t="shared" si="16"/>
        <v>D211USF</v>
      </c>
      <c r="L161" s="5">
        <f t="array" ref="L161">IF(K161="","",IF(-LOOKUP(1,-MID(K161,MIN(FIND(ROW($1:$10)-1,K161&amp;1/17)),ROW($1:$9)))&lt;10,"0"&amp;-LOOKUP(1,-MID(K161,MIN(FIND(ROW($1:$10)-1,K161&amp;1/17)),ROW($1:$9))),-LOOKUP(1,-MID(K161,MIN(FIND(ROW($1:$10)-1,K161&amp;1/17)),ROW($1:$9)))))</f>
        <v>211</v>
      </c>
      <c r="M161" s="5" t="str">
        <f>IF(K161="","",IFERROR(_xlfn.XLOOKUP(K161,P:P,Q:Q),LOWER(LEFT(K161,1))))</f>
        <v>d</v>
      </c>
      <c r="N161" s="14" t="str">
        <f t="shared" si="17"/>
        <v>d211</v>
      </c>
    </row>
    <row r="162" spans="1:14">
      <c r="A162" t="str">
        <f t="shared" si="12"/>
        <v>d211s82</v>
      </c>
      <c r="B162" s="6" t="str">
        <f t="shared" si="13"/>
        <v>d211s8285</v>
      </c>
      <c r="C162" s="8" t="s">
        <v>1118</v>
      </c>
      <c r="D162" s="7" t="s">
        <v>1119</v>
      </c>
      <c r="E162" s="8" t="s">
        <v>1120</v>
      </c>
      <c r="F162" s="8" t="s">
        <v>1075</v>
      </c>
      <c r="G162" s="8" t="s">
        <v>1108</v>
      </c>
      <c r="H162" s="5" t="str">
        <f t="shared" si="14"/>
        <v>85</v>
      </c>
      <c r="I162" s="5" t="str">
        <f t="shared" si="15"/>
        <v>taozhuang82</v>
      </c>
      <c r="J162" s="5" t="str">
        <f>IF(I162="","",SUBSTITUTE(I162,LOOKUP(1,0/FIND(R$2:R$19,I162),R$2:R$19),VLOOKUP(LOOKUP(1,0/FIND(R$2:R$19,I162),R$2:R$19),R:S,2,FALSE())))</f>
        <v>s82</v>
      </c>
      <c r="K162" s="5" t="str">
        <f t="shared" si="16"/>
        <v>D211USF</v>
      </c>
      <c r="L162" s="5">
        <f t="array" ref="L162">IF(K162="","",IF(-LOOKUP(1,-MID(K162,MIN(FIND(ROW($1:$10)-1,K162&amp;1/17)),ROW($1:$9)))&lt;10,"0"&amp;-LOOKUP(1,-MID(K162,MIN(FIND(ROW($1:$10)-1,K162&amp;1/17)),ROW($1:$9))),-LOOKUP(1,-MID(K162,MIN(FIND(ROW($1:$10)-1,K162&amp;1/17)),ROW($1:$9)))))</f>
        <v>211</v>
      </c>
      <c r="M162" s="5" t="str">
        <f>IF(K162="","",IFERROR(_xlfn.XLOOKUP(K162,P:P,Q:Q),LOWER(LEFT(K162,1))))</f>
        <v>d</v>
      </c>
      <c r="N162" s="14" t="str">
        <f t="shared" si="17"/>
        <v>d211</v>
      </c>
    </row>
    <row r="163" spans="1:14">
      <c r="A163" t="str">
        <f t="shared" si="12"/>
        <v>d211s83</v>
      </c>
      <c r="B163" s="3" t="str">
        <f t="shared" si="13"/>
        <v>d211s8365</v>
      </c>
      <c r="C163" s="5" t="s">
        <v>1121</v>
      </c>
      <c r="D163" s="4" t="s">
        <v>1122</v>
      </c>
      <c r="E163" s="5" t="s">
        <v>1123</v>
      </c>
      <c r="F163" s="5" t="s">
        <v>1075</v>
      </c>
      <c r="G163" s="5" t="s">
        <v>1124</v>
      </c>
      <c r="H163" s="5" t="str">
        <f t="shared" si="14"/>
        <v>65</v>
      </c>
      <c r="I163" s="5" t="str">
        <f t="shared" si="15"/>
        <v>taozhuang83</v>
      </c>
      <c r="J163" s="5" t="str">
        <f>IF(I163="","",SUBSTITUTE(I163,LOOKUP(1,0/FIND(R$2:R$19,I163),R$2:R$19),VLOOKUP(LOOKUP(1,0/FIND(R$2:R$19,I163),R$2:R$19),R:S,2,FALSE())))</f>
        <v>s83</v>
      </c>
      <c r="K163" s="5" t="str">
        <f t="shared" si="16"/>
        <v>D211USF</v>
      </c>
      <c r="L163" s="5">
        <f t="array" ref="L163">IF(K163="","",IF(-LOOKUP(1,-MID(K163,MIN(FIND(ROW($1:$10)-1,K163&amp;1/17)),ROW($1:$9)))&lt;10,"0"&amp;-LOOKUP(1,-MID(K163,MIN(FIND(ROW($1:$10)-1,K163&amp;1/17)),ROW($1:$9))),-LOOKUP(1,-MID(K163,MIN(FIND(ROW($1:$10)-1,K163&amp;1/17)),ROW($1:$9)))))</f>
        <v>211</v>
      </c>
      <c r="M163" s="5" t="str">
        <f>IF(K163="","",IFERROR(_xlfn.XLOOKUP(K163,P:P,Q:Q),LOWER(LEFT(K163,1))))</f>
        <v>d</v>
      </c>
      <c r="N163" s="14" t="str">
        <f t="shared" si="17"/>
        <v>d211</v>
      </c>
    </row>
    <row r="164" spans="1:14">
      <c r="A164" t="str">
        <f t="shared" si="12"/>
        <v>d211s83</v>
      </c>
      <c r="B164" s="6" t="str">
        <f t="shared" si="13"/>
        <v>d211s8370</v>
      </c>
      <c r="C164" s="8" t="s">
        <v>1125</v>
      </c>
      <c r="D164" s="7" t="s">
        <v>1126</v>
      </c>
      <c r="E164" s="8" t="s">
        <v>1127</v>
      </c>
      <c r="F164" s="8" t="s">
        <v>1075</v>
      </c>
      <c r="G164" s="8" t="s">
        <v>1124</v>
      </c>
      <c r="H164" s="5" t="str">
        <f t="shared" si="14"/>
        <v>70</v>
      </c>
      <c r="I164" s="5" t="str">
        <f t="shared" si="15"/>
        <v>taozhuang83</v>
      </c>
      <c r="J164" s="5" t="str">
        <f>IF(I164="","",SUBSTITUTE(I164,LOOKUP(1,0/FIND(R$2:R$19,I164),R$2:R$19),VLOOKUP(LOOKUP(1,0/FIND(R$2:R$19,I164),R$2:R$19),R:S,2,FALSE())))</f>
        <v>s83</v>
      </c>
      <c r="K164" s="5" t="str">
        <f t="shared" si="16"/>
        <v>D211USF</v>
      </c>
      <c r="L164" s="5">
        <f t="array" ref="L164">IF(K164="","",IF(-LOOKUP(1,-MID(K164,MIN(FIND(ROW($1:$10)-1,K164&amp;1/17)),ROW($1:$9)))&lt;10,"0"&amp;-LOOKUP(1,-MID(K164,MIN(FIND(ROW($1:$10)-1,K164&amp;1/17)),ROW($1:$9))),-LOOKUP(1,-MID(K164,MIN(FIND(ROW($1:$10)-1,K164&amp;1/17)),ROW($1:$9)))))</f>
        <v>211</v>
      </c>
      <c r="M164" s="5" t="str">
        <f>IF(K164="","",IFERROR(_xlfn.XLOOKUP(K164,P:P,Q:Q),LOWER(LEFT(K164,1))))</f>
        <v>d</v>
      </c>
      <c r="N164" s="14" t="str">
        <f t="shared" si="17"/>
        <v>d211</v>
      </c>
    </row>
    <row r="165" spans="1:14">
      <c r="A165" t="str">
        <f t="shared" si="12"/>
        <v>d211s83</v>
      </c>
      <c r="B165" s="3" t="str">
        <f t="shared" si="13"/>
        <v>d211s8375</v>
      </c>
      <c r="C165" s="5" t="s">
        <v>1128</v>
      </c>
      <c r="D165" s="4" t="s">
        <v>1129</v>
      </c>
      <c r="E165" s="5" t="s">
        <v>1130</v>
      </c>
      <c r="F165" s="5" t="s">
        <v>1075</v>
      </c>
      <c r="G165" s="5" t="s">
        <v>1124</v>
      </c>
      <c r="H165" s="5" t="str">
        <f t="shared" si="14"/>
        <v>75</v>
      </c>
      <c r="I165" s="5" t="str">
        <f t="shared" si="15"/>
        <v>taozhuang83</v>
      </c>
      <c r="J165" s="5" t="str">
        <f>IF(I165="","",SUBSTITUTE(I165,LOOKUP(1,0/FIND(R$2:R$19,I165),R$2:R$19),VLOOKUP(LOOKUP(1,0/FIND(R$2:R$19,I165),R$2:R$19),R:S,2,FALSE())))</f>
        <v>s83</v>
      </c>
      <c r="K165" s="5" t="str">
        <f t="shared" si="16"/>
        <v>D211USF</v>
      </c>
      <c r="L165" s="5">
        <f t="array" ref="L165">IF(K165="","",IF(-LOOKUP(1,-MID(K165,MIN(FIND(ROW($1:$10)-1,K165&amp;1/17)),ROW($1:$9)))&lt;10,"0"&amp;-LOOKUP(1,-MID(K165,MIN(FIND(ROW($1:$10)-1,K165&amp;1/17)),ROW($1:$9))),-LOOKUP(1,-MID(K165,MIN(FIND(ROW($1:$10)-1,K165&amp;1/17)),ROW($1:$9)))))</f>
        <v>211</v>
      </c>
      <c r="M165" s="5" t="str">
        <f>IF(K165="","",IFERROR(_xlfn.XLOOKUP(K165,P:P,Q:Q),LOWER(LEFT(K165,1))))</f>
        <v>d</v>
      </c>
      <c r="N165" s="14" t="str">
        <f t="shared" si="17"/>
        <v>d211</v>
      </c>
    </row>
    <row r="166" spans="1:14">
      <c r="A166" t="str">
        <f t="shared" si="12"/>
        <v>d211s83</v>
      </c>
      <c r="B166" s="6" t="str">
        <f t="shared" si="13"/>
        <v>d211s8380</v>
      </c>
      <c r="C166" s="8" t="s">
        <v>1131</v>
      </c>
      <c r="D166" s="7" t="s">
        <v>1132</v>
      </c>
      <c r="E166" s="8" t="s">
        <v>1133</v>
      </c>
      <c r="F166" s="8" t="s">
        <v>1075</v>
      </c>
      <c r="G166" s="8" t="s">
        <v>1124</v>
      </c>
      <c r="H166" s="5" t="str">
        <f t="shared" si="14"/>
        <v>80</v>
      </c>
      <c r="I166" s="5" t="str">
        <f t="shared" si="15"/>
        <v>taozhuang83</v>
      </c>
      <c r="J166" s="5" t="str">
        <f>IF(I166="","",SUBSTITUTE(I166,LOOKUP(1,0/FIND(R$2:R$19,I166),R$2:R$19),VLOOKUP(LOOKUP(1,0/FIND(R$2:R$19,I166),R$2:R$19),R:S,2,FALSE())))</f>
        <v>s83</v>
      </c>
      <c r="K166" s="5" t="str">
        <f t="shared" si="16"/>
        <v>D211USF</v>
      </c>
      <c r="L166" s="5">
        <f t="array" ref="L166">IF(K166="","",IF(-LOOKUP(1,-MID(K166,MIN(FIND(ROW($1:$10)-1,K166&amp;1/17)),ROW($1:$9)))&lt;10,"0"&amp;-LOOKUP(1,-MID(K166,MIN(FIND(ROW($1:$10)-1,K166&amp;1/17)),ROW($1:$9))),-LOOKUP(1,-MID(K166,MIN(FIND(ROW($1:$10)-1,K166&amp;1/17)),ROW($1:$9)))))</f>
        <v>211</v>
      </c>
      <c r="M166" s="5" t="str">
        <f>IF(K166="","",IFERROR(_xlfn.XLOOKUP(K166,P:P,Q:Q),LOWER(LEFT(K166,1))))</f>
        <v>d</v>
      </c>
      <c r="N166" s="14" t="str">
        <f t="shared" si="17"/>
        <v>d211</v>
      </c>
    </row>
    <row r="167" spans="1:14">
      <c r="A167" t="str">
        <f t="shared" si="12"/>
        <v>d211s83</v>
      </c>
      <c r="B167" s="3" t="str">
        <f t="shared" si="13"/>
        <v>d211s8385</v>
      </c>
      <c r="C167" s="5" t="s">
        <v>1134</v>
      </c>
      <c r="D167" s="4" t="s">
        <v>1135</v>
      </c>
      <c r="E167" s="5" t="s">
        <v>1136</v>
      </c>
      <c r="F167" s="5" t="s">
        <v>1075</v>
      </c>
      <c r="G167" s="5" t="s">
        <v>1124</v>
      </c>
      <c r="H167" s="5" t="str">
        <f t="shared" si="14"/>
        <v>85</v>
      </c>
      <c r="I167" s="5" t="str">
        <f t="shared" si="15"/>
        <v>taozhuang83</v>
      </c>
      <c r="J167" s="5" t="str">
        <f>IF(I167="","",SUBSTITUTE(I167,LOOKUP(1,0/FIND(R$2:R$19,I167),R$2:R$19),VLOOKUP(LOOKUP(1,0/FIND(R$2:R$19,I167),R$2:R$19),R:S,2,FALSE())))</f>
        <v>s83</v>
      </c>
      <c r="K167" s="5" t="str">
        <f t="shared" si="16"/>
        <v>D211USF</v>
      </c>
      <c r="L167" s="5">
        <f t="array" ref="L167">IF(K167="","",IF(-LOOKUP(1,-MID(K167,MIN(FIND(ROW($1:$10)-1,K167&amp;1/17)),ROW($1:$9)))&lt;10,"0"&amp;-LOOKUP(1,-MID(K167,MIN(FIND(ROW($1:$10)-1,K167&amp;1/17)),ROW($1:$9))),-LOOKUP(1,-MID(K167,MIN(FIND(ROW($1:$10)-1,K167&amp;1/17)),ROW($1:$9)))))</f>
        <v>211</v>
      </c>
      <c r="M167" s="5" t="str">
        <f>IF(K167="","",IFERROR(_xlfn.XLOOKUP(K167,P:P,Q:Q),LOWER(LEFT(K167,1))))</f>
        <v>d</v>
      </c>
      <c r="N167" s="14" t="str">
        <f t="shared" si="17"/>
        <v>d211</v>
      </c>
    </row>
    <row r="168" spans="1:14">
      <c r="A168" t="str">
        <f t="shared" si="12"/>
        <v>d01s25</v>
      </c>
      <c r="B168" s="6" t="str">
        <f t="shared" si="13"/>
        <v>d01s2565</v>
      </c>
      <c r="C168" s="7" t="s">
        <v>1137</v>
      </c>
      <c r="D168" s="7" t="s">
        <v>1138</v>
      </c>
      <c r="E168" s="28" t="s">
        <v>1139</v>
      </c>
      <c r="F168" s="8" t="s">
        <v>606</v>
      </c>
      <c r="G168" s="8" t="s">
        <v>923</v>
      </c>
      <c r="H168" s="5" t="str">
        <f t="shared" si="14"/>
        <v>65</v>
      </c>
      <c r="I168" s="5" t="str">
        <f t="shared" si="15"/>
        <v>taozhuang25</v>
      </c>
      <c r="J168" s="5" t="str">
        <f>IF(I168="","",SUBSTITUTE(I168,LOOKUP(1,0/FIND(R$2:R$19,I168),R$2:R$19),VLOOKUP(LOOKUP(1,0/FIND(R$2:R$19,I168),R$2:R$19),R:S,2,FALSE())))</f>
        <v>s25</v>
      </c>
      <c r="K168" s="5" t="str">
        <f t="shared" si="16"/>
        <v>D001USF</v>
      </c>
      <c r="L168" s="5" t="str">
        <f t="array" ref="L168">IF(K168="","",IF(-LOOKUP(1,-MID(K168,MIN(FIND(ROW($1:$10)-1,K168&amp;1/17)),ROW($1:$9)))&lt;10,"0"&amp;-LOOKUP(1,-MID(K168,MIN(FIND(ROW($1:$10)-1,K168&amp;1/17)),ROW($1:$9))),-LOOKUP(1,-MID(K168,MIN(FIND(ROW($1:$10)-1,K168&amp;1/17)),ROW($1:$9)))))</f>
        <v>01</v>
      </c>
      <c r="M168" s="5" t="str">
        <f>IF(K168="","",IFERROR(_xlfn.XLOOKUP(K168,P:P,Q:Q),LOWER(LEFT(K168,1))))</f>
        <v>d</v>
      </c>
      <c r="N168" s="14" t="str">
        <f t="shared" si="17"/>
        <v>d01</v>
      </c>
    </row>
    <row r="169" spans="1:14">
      <c r="A169" t="str">
        <f t="shared" si="12"/>
        <v>d01s25</v>
      </c>
      <c r="B169" s="3" t="str">
        <f t="shared" si="13"/>
        <v>d01s2570</v>
      </c>
      <c r="C169" s="4" t="s">
        <v>1140</v>
      </c>
      <c r="D169" s="4" t="s">
        <v>1141</v>
      </c>
      <c r="E169" s="27" t="s">
        <v>1142</v>
      </c>
      <c r="F169" s="5" t="s">
        <v>606</v>
      </c>
      <c r="G169" s="5" t="s">
        <v>923</v>
      </c>
      <c r="H169" s="5" t="str">
        <f t="shared" si="14"/>
        <v>70</v>
      </c>
      <c r="I169" s="5" t="str">
        <f t="shared" si="15"/>
        <v>taozhuang25</v>
      </c>
      <c r="J169" s="5" t="str">
        <f>IF(I169="","",SUBSTITUTE(I169,LOOKUP(1,0/FIND(R$2:R$19,I169),R$2:R$19),VLOOKUP(LOOKUP(1,0/FIND(R$2:R$19,I169),R$2:R$19),R:S,2,FALSE())))</f>
        <v>s25</v>
      </c>
      <c r="K169" s="5" t="str">
        <f t="shared" si="16"/>
        <v>D001USF</v>
      </c>
      <c r="L169" s="5" t="str">
        <f t="array" ref="L169">IF(K169="","",IF(-LOOKUP(1,-MID(K169,MIN(FIND(ROW($1:$10)-1,K169&amp;1/17)),ROW($1:$9)))&lt;10,"0"&amp;-LOOKUP(1,-MID(K169,MIN(FIND(ROW($1:$10)-1,K169&amp;1/17)),ROW($1:$9))),-LOOKUP(1,-MID(K169,MIN(FIND(ROW($1:$10)-1,K169&amp;1/17)),ROW($1:$9)))))</f>
        <v>01</v>
      </c>
      <c r="M169" s="5" t="str">
        <f>IF(K169="","",IFERROR(_xlfn.XLOOKUP(K169,P:P,Q:Q),LOWER(LEFT(K169,1))))</f>
        <v>d</v>
      </c>
      <c r="N169" s="14" t="str">
        <f t="shared" si="17"/>
        <v>d01</v>
      </c>
    </row>
    <row r="170" spans="1:14">
      <c r="A170" t="str">
        <f t="shared" si="12"/>
        <v>d01s25</v>
      </c>
      <c r="B170" s="6" t="str">
        <f t="shared" si="13"/>
        <v>d01s2575</v>
      </c>
      <c r="C170" s="7" t="s">
        <v>1143</v>
      </c>
      <c r="D170" s="7" t="s">
        <v>1144</v>
      </c>
      <c r="E170" s="28" t="s">
        <v>1145</v>
      </c>
      <c r="F170" s="8" t="s">
        <v>606</v>
      </c>
      <c r="G170" s="8" t="s">
        <v>923</v>
      </c>
      <c r="H170" s="5" t="str">
        <f t="shared" si="14"/>
        <v>75</v>
      </c>
      <c r="I170" s="5" t="str">
        <f t="shared" si="15"/>
        <v>taozhuang25</v>
      </c>
      <c r="J170" s="5" t="str">
        <f>IF(I170="","",SUBSTITUTE(I170,LOOKUP(1,0/FIND(R$2:R$19,I170),R$2:R$19),VLOOKUP(LOOKUP(1,0/FIND(R$2:R$19,I170),R$2:R$19),R:S,2,FALSE())))</f>
        <v>s25</v>
      </c>
      <c r="K170" s="5" t="str">
        <f t="shared" si="16"/>
        <v>D001USF</v>
      </c>
      <c r="L170" s="5" t="str">
        <f t="array" ref="L170">IF(K170="","",IF(-LOOKUP(1,-MID(K170,MIN(FIND(ROW($1:$10)-1,K170&amp;1/17)),ROW($1:$9)))&lt;10,"0"&amp;-LOOKUP(1,-MID(K170,MIN(FIND(ROW($1:$10)-1,K170&amp;1/17)),ROW($1:$9))),-LOOKUP(1,-MID(K170,MIN(FIND(ROW($1:$10)-1,K170&amp;1/17)),ROW($1:$9)))))</f>
        <v>01</v>
      </c>
      <c r="M170" s="5" t="str">
        <f>IF(K170="","",IFERROR(_xlfn.XLOOKUP(K170,P:P,Q:Q),LOWER(LEFT(K170,1))))</f>
        <v>d</v>
      </c>
      <c r="N170" s="14" t="str">
        <f t="shared" si="17"/>
        <v>d01</v>
      </c>
    </row>
    <row r="171" spans="1:14">
      <c r="A171" t="str">
        <f t="shared" si="12"/>
        <v>d01s25</v>
      </c>
      <c r="B171" s="3" t="str">
        <f t="shared" si="13"/>
        <v>d01s2580</v>
      </c>
      <c r="C171" s="4" t="s">
        <v>1146</v>
      </c>
      <c r="D171" s="4" t="s">
        <v>1147</v>
      </c>
      <c r="E171" s="27" t="s">
        <v>1148</v>
      </c>
      <c r="F171" s="5" t="s">
        <v>606</v>
      </c>
      <c r="G171" s="5" t="s">
        <v>923</v>
      </c>
      <c r="H171" s="5" t="str">
        <f t="shared" si="14"/>
        <v>80</v>
      </c>
      <c r="I171" s="5" t="str">
        <f t="shared" si="15"/>
        <v>taozhuang25</v>
      </c>
      <c r="J171" s="5" t="str">
        <f>IF(I171="","",SUBSTITUTE(I171,LOOKUP(1,0/FIND(R$2:R$19,I171),R$2:R$19),VLOOKUP(LOOKUP(1,0/FIND(R$2:R$19,I171),R$2:R$19),R:S,2,FALSE())))</f>
        <v>s25</v>
      </c>
      <c r="K171" s="5" t="str">
        <f t="shared" si="16"/>
        <v>D001USF</v>
      </c>
      <c r="L171" s="5" t="str">
        <f t="array" ref="L171">IF(K171="","",IF(-LOOKUP(1,-MID(K171,MIN(FIND(ROW($1:$10)-1,K171&amp;1/17)),ROW($1:$9)))&lt;10,"0"&amp;-LOOKUP(1,-MID(K171,MIN(FIND(ROW($1:$10)-1,K171&amp;1/17)),ROW($1:$9))),-LOOKUP(1,-MID(K171,MIN(FIND(ROW($1:$10)-1,K171&amp;1/17)),ROW($1:$9)))))</f>
        <v>01</v>
      </c>
      <c r="M171" s="5" t="str">
        <f>IF(K171="","",IFERROR(_xlfn.XLOOKUP(K171,P:P,Q:Q),LOWER(LEFT(K171,1))))</f>
        <v>d</v>
      </c>
      <c r="N171" s="14" t="str">
        <f t="shared" si="17"/>
        <v>d01</v>
      </c>
    </row>
    <row r="172" spans="1:14">
      <c r="A172" t="str">
        <f t="shared" si="12"/>
        <v>d01s25</v>
      </c>
      <c r="B172" s="6" t="str">
        <f t="shared" si="13"/>
        <v>d01s2585</v>
      </c>
      <c r="C172" s="7" t="s">
        <v>1149</v>
      </c>
      <c r="D172" s="7" t="s">
        <v>1150</v>
      </c>
      <c r="E172" s="28" t="s">
        <v>1151</v>
      </c>
      <c r="F172" s="8" t="s">
        <v>606</v>
      </c>
      <c r="G172" s="8" t="s">
        <v>923</v>
      </c>
      <c r="H172" s="5" t="str">
        <f t="shared" si="14"/>
        <v>85</v>
      </c>
      <c r="I172" s="5" t="str">
        <f t="shared" si="15"/>
        <v>taozhuang25</v>
      </c>
      <c r="J172" s="5" t="str">
        <f>IF(I172="","",SUBSTITUTE(I172,LOOKUP(1,0/FIND(R$2:R$19,I172),R$2:R$19),VLOOKUP(LOOKUP(1,0/FIND(R$2:R$19,I172),R$2:R$19),R:S,2,FALSE())))</f>
        <v>s25</v>
      </c>
      <c r="K172" s="5" t="str">
        <f t="shared" si="16"/>
        <v>D001USF</v>
      </c>
      <c r="L172" s="5" t="str">
        <f t="array" ref="L172">IF(K172="","",IF(-LOOKUP(1,-MID(K172,MIN(FIND(ROW($1:$10)-1,K172&amp;1/17)),ROW($1:$9)))&lt;10,"0"&amp;-LOOKUP(1,-MID(K172,MIN(FIND(ROW($1:$10)-1,K172&amp;1/17)),ROW($1:$9))),-LOOKUP(1,-MID(K172,MIN(FIND(ROW($1:$10)-1,K172&amp;1/17)),ROW($1:$9)))))</f>
        <v>01</v>
      </c>
      <c r="M172" s="5" t="str">
        <f>IF(K172="","",IFERROR(_xlfn.XLOOKUP(K172,P:P,Q:Q),LOWER(LEFT(K172,1))))</f>
        <v>d</v>
      </c>
      <c r="N172" s="14" t="str">
        <f t="shared" si="17"/>
        <v>d01</v>
      </c>
    </row>
    <row r="173" spans="1:14">
      <c r="A173" t="str">
        <f t="shared" si="12"/>
        <v>d01s21</v>
      </c>
      <c r="B173" s="3" t="str">
        <f t="shared" si="13"/>
        <v>d01s2165</v>
      </c>
      <c r="C173" s="5" t="s">
        <v>1152</v>
      </c>
      <c r="D173" s="4" t="s">
        <v>1153</v>
      </c>
      <c r="E173" s="5" t="s">
        <v>1154</v>
      </c>
      <c r="F173" s="5" t="s">
        <v>606</v>
      </c>
      <c r="G173" s="5" t="s">
        <v>885</v>
      </c>
      <c r="H173" s="5" t="str">
        <f t="shared" si="14"/>
        <v>65</v>
      </c>
      <c r="I173" s="5" t="str">
        <f t="shared" si="15"/>
        <v>taozhuang21</v>
      </c>
      <c r="J173" s="5" t="str">
        <f>IF(I173="","",SUBSTITUTE(I173,LOOKUP(1,0/FIND(R$2:R$19,I173),R$2:R$19),VLOOKUP(LOOKUP(1,0/FIND(R$2:R$19,I173),R$2:R$19),R:S,2,FALSE())))</f>
        <v>s21</v>
      </c>
      <c r="K173" s="5" t="str">
        <f t="shared" si="16"/>
        <v>D001USF</v>
      </c>
      <c r="L173" s="5" t="str">
        <f t="array" ref="L173">IF(K173="","",IF(-LOOKUP(1,-MID(K173,MIN(FIND(ROW($1:$10)-1,K173&amp;1/17)),ROW($1:$9)))&lt;10,"0"&amp;-LOOKUP(1,-MID(K173,MIN(FIND(ROW($1:$10)-1,K173&amp;1/17)),ROW($1:$9))),-LOOKUP(1,-MID(K173,MIN(FIND(ROW($1:$10)-1,K173&amp;1/17)),ROW($1:$9)))))</f>
        <v>01</v>
      </c>
      <c r="M173" s="5" t="str">
        <f>IF(K173="","",IFERROR(_xlfn.XLOOKUP(K173,P:P,Q:Q),LOWER(LEFT(K173,1))))</f>
        <v>d</v>
      </c>
      <c r="N173" s="14" t="str">
        <f t="shared" si="17"/>
        <v>d01</v>
      </c>
    </row>
    <row r="174" spans="1:14">
      <c r="A174" t="str">
        <f t="shared" si="12"/>
        <v>d01s21</v>
      </c>
      <c r="B174" s="6" t="str">
        <f t="shared" si="13"/>
        <v>d01s2170</v>
      </c>
      <c r="C174" s="8" t="s">
        <v>1155</v>
      </c>
      <c r="D174" s="7" t="s">
        <v>1156</v>
      </c>
      <c r="E174" s="8" t="s">
        <v>1157</v>
      </c>
      <c r="F174" s="8" t="s">
        <v>606</v>
      </c>
      <c r="G174" s="8" t="s">
        <v>885</v>
      </c>
      <c r="H174" s="5" t="str">
        <f t="shared" si="14"/>
        <v>70</v>
      </c>
      <c r="I174" s="5" t="str">
        <f t="shared" si="15"/>
        <v>taozhuang21</v>
      </c>
      <c r="J174" s="5" t="str">
        <f>IF(I174="","",SUBSTITUTE(I174,LOOKUP(1,0/FIND(R$2:R$19,I174),R$2:R$19),VLOOKUP(LOOKUP(1,0/FIND(R$2:R$19,I174),R$2:R$19),R:S,2,FALSE())))</f>
        <v>s21</v>
      </c>
      <c r="K174" s="5" t="str">
        <f t="shared" si="16"/>
        <v>D001USF</v>
      </c>
      <c r="L174" s="5" t="str">
        <f t="array" ref="L174">IF(K174="","",IF(-LOOKUP(1,-MID(K174,MIN(FIND(ROW($1:$10)-1,K174&amp;1/17)),ROW($1:$9)))&lt;10,"0"&amp;-LOOKUP(1,-MID(K174,MIN(FIND(ROW($1:$10)-1,K174&amp;1/17)),ROW($1:$9))),-LOOKUP(1,-MID(K174,MIN(FIND(ROW($1:$10)-1,K174&amp;1/17)),ROW($1:$9)))))</f>
        <v>01</v>
      </c>
      <c r="M174" s="5" t="str">
        <f>IF(K174="","",IFERROR(_xlfn.XLOOKUP(K174,P:P,Q:Q),LOWER(LEFT(K174,1))))</f>
        <v>d</v>
      </c>
      <c r="N174" s="14" t="str">
        <f t="shared" si="17"/>
        <v>d01</v>
      </c>
    </row>
    <row r="175" spans="1:14">
      <c r="A175" t="str">
        <f t="shared" si="12"/>
        <v>d01s21</v>
      </c>
      <c r="B175" s="3" t="str">
        <f t="shared" si="13"/>
        <v>d01s2175</v>
      </c>
      <c r="C175" s="5" t="s">
        <v>1158</v>
      </c>
      <c r="D175" s="4" t="s">
        <v>1159</v>
      </c>
      <c r="E175" s="5" t="s">
        <v>1160</v>
      </c>
      <c r="F175" s="5" t="s">
        <v>606</v>
      </c>
      <c r="G175" s="5" t="s">
        <v>885</v>
      </c>
      <c r="H175" s="5" t="str">
        <f t="shared" si="14"/>
        <v>75</v>
      </c>
      <c r="I175" s="5" t="str">
        <f t="shared" si="15"/>
        <v>taozhuang21</v>
      </c>
      <c r="J175" s="5" t="str">
        <f>IF(I175="","",SUBSTITUTE(I175,LOOKUP(1,0/FIND(R$2:R$19,I175),R$2:R$19),VLOOKUP(LOOKUP(1,0/FIND(R$2:R$19,I175),R$2:R$19),R:S,2,FALSE())))</f>
        <v>s21</v>
      </c>
      <c r="K175" s="5" t="str">
        <f t="shared" si="16"/>
        <v>D001USF</v>
      </c>
      <c r="L175" s="5" t="str">
        <f t="array" ref="L175">IF(K175="","",IF(-LOOKUP(1,-MID(K175,MIN(FIND(ROW($1:$10)-1,K175&amp;1/17)),ROW($1:$9)))&lt;10,"0"&amp;-LOOKUP(1,-MID(K175,MIN(FIND(ROW($1:$10)-1,K175&amp;1/17)),ROW($1:$9))),-LOOKUP(1,-MID(K175,MIN(FIND(ROW($1:$10)-1,K175&amp;1/17)),ROW($1:$9)))))</f>
        <v>01</v>
      </c>
      <c r="M175" s="5" t="str">
        <f>IF(K175="","",IFERROR(_xlfn.XLOOKUP(K175,P:P,Q:Q),LOWER(LEFT(K175,1))))</f>
        <v>d</v>
      </c>
      <c r="N175" s="14" t="str">
        <f t="shared" si="17"/>
        <v>d01</v>
      </c>
    </row>
    <row r="176" spans="1:14">
      <c r="A176" t="str">
        <f t="shared" si="12"/>
        <v>d01s21</v>
      </c>
      <c r="B176" s="6" t="str">
        <f t="shared" si="13"/>
        <v>d01s2180</v>
      </c>
      <c r="C176" s="8" t="s">
        <v>1161</v>
      </c>
      <c r="D176" s="7" t="s">
        <v>1162</v>
      </c>
      <c r="E176" s="8" t="s">
        <v>1163</v>
      </c>
      <c r="F176" s="8" t="s">
        <v>606</v>
      </c>
      <c r="G176" s="8" t="s">
        <v>885</v>
      </c>
      <c r="H176" s="5" t="str">
        <f t="shared" si="14"/>
        <v>80</v>
      </c>
      <c r="I176" s="5" t="str">
        <f t="shared" si="15"/>
        <v>taozhuang21</v>
      </c>
      <c r="J176" s="5" t="str">
        <f>IF(I176="","",SUBSTITUTE(I176,LOOKUP(1,0/FIND(R$2:R$19,I176),R$2:R$19),VLOOKUP(LOOKUP(1,0/FIND(R$2:R$19,I176),R$2:R$19),R:S,2,FALSE())))</f>
        <v>s21</v>
      </c>
      <c r="K176" s="5" t="str">
        <f t="shared" si="16"/>
        <v>D001USF</v>
      </c>
      <c r="L176" s="5" t="str">
        <f t="array" ref="L176">IF(K176="","",IF(-LOOKUP(1,-MID(K176,MIN(FIND(ROW($1:$10)-1,K176&amp;1/17)),ROW($1:$9)))&lt;10,"0"&amp;-LOOKUP(1,-MID(K176,MIN(FIND(ROW($1:$10)-1,K176&amp;1/17)),ROW($1:$9))),-LOOKUP(1,-MID(K176,MIN(FIND(ROW($1:$10)-1,K176&amp;1/17)),ROW($1:$9)))))</f>
        <v>01</v>
      </c>
      <c r="M176" s="5" t="str">
        <f>IF(K176="","",IFERROR(_xlfn.XLOOKUP(K176,P:P,Q:Q),LOWER(LEFT(K176,1))))</f>
        <v>d</v>
      </c>
      <c r="N176" s="14" t="str">
        <f t="shared" si="17"/>
        <v>d01</v>
      </c>
    </row>
    <row r="177" spans="1:14">
      <c r="A177" t="str">
        <f t="shared" si="12"/>
        <v>d01s21</v>
      </c>
      <c r="B177" s="3" t="str">
        <f t="shared" si="13"/>
        <v>d01s2185</v>
      </c>
      <c r="C177" s="5" t="s">
        <v>1164</v>
      </c>
      <c r="D177" s="4" t="s">
        <v>1165</v>
      </c>
      <c r="E177" s="5" t="s">
        <v>1166</v>
      </c>
      <c r="F177" s="5" t="s">
        <v>606</v>
      </c>
      <c r="G177" s="5" t="s">
        <v>885</v>
      </c>
      <c r="H177" s="5" t="str">
        <f t="shared" si="14"/>
        <v>85</v>
      </c>
      <c r="I177" s="5" t="str">
        <f t="shared" si="15"/>
        <v>taozhuang21</v>
      </c>
      <c r="J177" s="5" t="str">
        <f>IF(I177="","",SUBSTITUTE(I177,LOOKUP(1,0/FIND(R$2:R$19,I177),R$2:R$19),VLOOKUP(LOOKUP(1,0/FIND(R$2:R$19,I177),R$2:R$19),R:S,2,FALSE())))</f>
        <v>s21</v>
      </c>
      <c r="K177" s="5" t="str">
        <f t="shared" si="16"/>
        <v>D001USF</v>
      </c>
      <c r="L177" s="5" t="str">
        <f t="array" ref="L177">IF(K177="","",IF(-LOOKUP(1,-MID(K177,MIN(FIND(ROW($1:$10)-1,K177&amp;1/17)),ROW($1:$9)))&lt;10,"0"&amp;-LOOKUP(1,-MID(K177,MIN(FIND(ROW($1:$10)-1,K177&amp;1/17)),ROW($1:$9))),-LOOKUP(1,-MID(K177,MIN(FIND(ROW($1:$10)-1,K177&amp;1/17)),ROW($1:$9)))))</f>
        <v>01</v>
      </c>
      <c r="M177" s="5" t="str">
        <f>IF(K177="","",IFERROR(_xlfn.XLOOKUP(K177,P:P,Q:Q),LOWER(LEFT(K177,1))))</f>
        <v>d</v>
      </c>
      <c r="N177" s="14" t="str">
        <f t="shared" si="17"/>
        <v>d01</v>
      </c>
    </row>
    <row r="178" spans="1:14">
      <c r="A178" t="str">
        <f t="shared" si="12"/>
        <v>d01s1</v>
      </c>
      <c r="B178" s="6" t="str">
        <f t="shared" si="13"/>
        <v>d01s165</v>
      </c>
      <c r="C178" s="7" t="s">
        <v>1167</v>
      </c>
      <c r="D178" s="7" t="s">
        <v>1168</v>
      </c>
      <c r="E178" s="28" t="s">
        <v>1169</v>
      </c>
      <c r="F178" s="8" t="s">
        <v>606</v>
      </c>
      <c r="G178" s="8" t="s">
        <v>1170</v>
      </c>
      <c r="H178" s="5" t="str">
        <f t="shared" si="14"/>
        <v>65</v>
      </c>
      <c r="I178" s="5" t="str">
        <f t="shared" si="15"/>
        <v>taozhuang1</v>
      </c>
      <c r="J178" s="5" t="str">
        <f>IF(I178="","",SUBSTITUTE(I178,LOOKUP(1,0/FIND(R$2:R$19,I178),R$2:R$19),VLOOKUP(LOOKUP(1,0/FIND(R$2:R$19,I178),R$2:R$19),R:S,2,FALSE())))</f>
        <v>s1</v>
      </c>
      <c r="K178" s="5" t="str">
        <f t="shared" si="16"/>
        <v>D001USF</v>
      </c>
      <c r="L178" s="5" t="str">
        <f t="array" ref="L178">IF(K178="","",IF(-LOOKUP(1,-MID(K178,MIN(FIND(ROW($1:$10)-1,K178&amp;1/17)),ROW($1:$9)))&lt;10,"0"&amp;-LOOKUP(1,-MID(K178,MIN(FIND(ROW($1:$10)-1,K178&amp;1/17)),ROW($1:$9))),-LOOKUP(1,-MID(K178,MIN(FIND(ROW($1:$10)-1,K178&amp;1/17)),ROW($1:$9)))))</f>
        <v>01</v>
      </c>
      <c r="M178" s="5" t="str">
        <f>IF(K178="","",IFERROR(_xlfn.XLOOKUP(K178,P:P,Q:Q),LOWER(LEFT(K178,1))))</f>
        <v>d</v>
      </c>
      <c r="N178" s="14" t="str">
        <f t="shared" si="17"/>
        <v>d01</v>
      </c>
    </row>
    <row r="179" spans="1:14">
      <c r="A179" t="str">
        <f t="shared" si="12"/>
        <v>d01s1</v>
      </c>
      <c r="B179" s="3" t="str">
        <f t="shared" si="13"/>
        <v>d01s170</v>
      </c>
      <c r="C179" s="4" t="s">
        <v>1171</v>
      </c>
      <c r="D179" s="4" t="s">
        <v>1172</v>
      </c>
      <c r="E179" s="27" t="s">
        <v>1173</v>
      </c>
      <c r="F179" s="5" t="s">
        <v>606</v>
      </c>
      <c r="G179" s="5" t="s">
        <v>1170</v>
      </c>
      <c r="H179" s="5" t="str">
        <f t="shared" si="14"/>
        <v>70</v>
      </c>
      <c r="I179" s="5" t="str">
        <f t="shared" si="15"/>
        <v>taozhuang1</v>
      </c>
      <c r="J179" s="5" t="str">
        <f>IF(I179="","",SUBSTITUTE(I179,LOOKUP(1,0/FIND(R$2:R$19,I179),R$2:R$19),VLOOKUP(LOOKUP(1,0/FIND(R$2:R$19,I179),R$2:R$19),R:S,2,FALSE())))</f>
        <v>s1</v>
      </c>
      <c r="K179" s="5" t="str">
        <f t="shared" si="16"/>
        <v>D001USF</v>
      </c>
      <c r="L179" s="5" t="str">
        <f t="array" ref="L179">IF(K179="","",IF(-LOOKUP(1,-MID(K179,MIN(FIND(ROW($1:$10)-1,K179&amp;1/17)),ROW($1:$9)))&lt;10,"0"&amp;-LOOKUP(1,-MID(K179,MIN(FIND(ROW($1:$10)-1,K179&amp;1/17)),ROW($1:$9))),-LOOKUP(1,-MID(K179,MIN(FIND(ROW($1:$10)-1,K179&amp;1/17)),ROW($1:$9)))))</f>
        <v>01</v>
      </c>
      <c r="M179" s="5" t="str">
        <f>IF(K179="","",IFERROR(_xlfn.XLOOKUP(K179,P:P,Q:Q),LOWER(LEFT(K179,1))))</f>
        <v>d</v>
      </c>
      <c r="N179" s="14" t="str">
        <f t="shared" si="17"/>
        <v>d01</v>
      </c>
    </row>
    <row r="180" spans="1:14">
      <c r="A180" t="str">
        <f t="shared" si="12"/>
        <v>d01s1</v>
      </c>
      <c r="B180" s="6" t="str">
        <f t="shared" si="13"/>
        <v>d01s175</v>
      </c>
      <c r="C180" s="7" t="s">
        <v>1174</v>
      </c>
      <c r="D180" s="7" t="s">
        <v>1175</v>
      </c>
      <c r="E180" s="28" t="s">
        <v>1176</v>
      </c>
      <c r="F180" s="8" t="s">
        <v>606</v>
      </c>
      <c r="G180" s="8" t="s">
        <v>1170</v>
      </c>
      <c r="H180" s="5" t="str">
        <f t="shared" si="14"/>
        <v>75</v>
      </c>
      <c r="I180" s="5" t="str">
        <f t="shared" si="15"/>
        <v>taozhuang1</v>
      </c>
      <c r="J180" s="5" t="str">
        <f>IF(I180="","",SUBSTITUTE(I180,LOOKUP(1,0/FIND(R$2:R$19,I180),R$2:R$19),VLOOKUP(LOOKUP(1,0/FIND(R$2:R$19,I180),R$2:R$19),R:S,2,FALSE())))</f>
        <v>s1</v>
      </c>
      <c r="K180" s="5" t="str">
        <f t="shared" si="16"/>
        <v>D001USF</v>
      </c>
      <c r="L180" s="5" t="str">
        <f t="array" ref="L180">IF(K180="","",IF(-LOOKUP(1,-MID(K180,MIN(FIND(ROW($1:$10)-1,K180&amp;1/17)),ROW($1:$9)))&lt;10,"0"&amp;-LOOKUP(1,-MID(K180,MIN(FIND(ROW($1:$10)-1,K180&amp;1/17)),ROW($1:$9))),-LOOKUP(1,-MID(K180,MIN(FIND(ROW($1:$10)-1,K180&amp;1/17)),ROW($1:$9)))))</f>
        <v>01</v>
      </c>
      <c r="M180" s="5" t="str">
        <f>IF(K180="","",IFERROR(_xlfn.XLOOKUP(K180,P:P,Q:Q),LOWER(LEFT(K180,1))))</f>
        <v>d</v>
      </c>
      <c r="N180" s="14" t="str">
        <f t="shared" si="17"/>
        <v>d01</v>
      </c>
    </row>
    <row r="181" spans="1:14">
      <c r="A181" t="str">
        <f t="shared" si="12"/>
        <v>d01s1</v>
      </c>
      <c r="B181" s="3" t="str">
        <f t="shared" si="13"/>
        <v>d01s180</v>
      </c>
      <c r="C181" s="4" t="s">
        <v>1177</v>
      </c>
      <c r="D181" s="4" t="s">
        <v>1178</v>
      </c>
      <c r="E181" s="27" t="s">
        <v>1179</v>
      </c>
      <c r="F181" s="5" t="s">
        <v>606</v>
      </c>
      <c r="G181" s="5" t="s">
        <v>1170</v>
      </c>
      <c r="H181" s="5" t="str">
        <f t="shared" si="14"/>
        <v>80</v>
      </c>
      <c r="I181" s="5" t="str">
        <f t="shared" si="15"/>
        <v>taozhuang1</v>
      </c>
      <c r="J181" s="5" t="str">
        <f>IF(I181="","",SUBSTITUTE(I181,LOOKUP(1,0/FIND(R$2:R$19,I181),R$2:R$19),VLOOKUP(LOOKUP(1,0/FIND(R$2:R$19,I181),R$2:R$19),R:S,2,FALSE())))</f>
        <v>s1</v>
      </c>
      <c r="K181" s="5" t="str">
        <f t="shared" si="16"/>
        <v>D001USF</v>
      </c>
      <c r="L181" s="5" t="str">
        <f t="array" ref="L181">IF(K181="","",IF(-LOOKUP(1,-MID(K181,MIN(FIND(ROW($1:$10)-1,K181&amp;1/17)),ROW($1:$9)))&lt;10,"0"&amp;-LOOKUP(1,-MID(K181,MIN(FIND(ROW($1:$10)-1,K181&amp;1/17)),ROW($1:$9))),-LOOKUP(1,-MID(K181,MIN(FIND(ROW($1:$10)-1,K181&amp;1/17)),ROW($1:$9)))))</f>
        <v>01</v>
      </c>
      <c r="M181" s="5" t="str">
        <f>IF(K181="","",IFERROR(_xlfn.XLOOKUP(K181,P:P,Q:Q),LOWER(LEFT(K181,1))))</f>
        <v>d</v>
      </c>
      <c r="N181" s="14" t="str">
        <f t="shared" si="17"/>
        <v>d01</v>
      </c>
    </row>
    <row r="182" spans="1:14">
      <c r="A182" t="str">
        <f t="shared" si="12"/>
        <v>d01s1</v>
      </c>
      <c r="B182" s="6" t="str">
        <f t="shared" si="13"/>
        <v>d01s185</v>
      </c>
      <c r="C182" s="7" t="s">
        <v>1180</v>
      </c>
      <c r="D182" s="7" t="s">
        <v>1181</v>
      </c>
      <c r="E182" s="28" t="s">
        <v>1182</v>
      </c>
      <c r="F182" s="8" t="s">
        <v>606</v>
      </c>
      <c r="G182" s="8" t="s">
        <v>1170</v>
      </c>
      <c r="H182" s="5" t="str">
        <f t="shared" si="14"/>
        <v>85</v>
      </c>
      <c r="I182" s="5" t="str">
        <f t="shared" si="15"/>
        <v>taozhuang1</v>
      </c>
      <c r="J182" s="5" t="str">
        <f>IF(I182="","",SUBSTITUTE(I182,LOOKUP(1,0/FIND(R$2:R$19,I182),R$2:R$19),VLOOKUP(LOOKUP(1,0/FIND(R$2:R$19,I182),R$2:R$19),R:S,2,FALSE())))</f>
        <v>s1</v>
      </c>
      <c r="K182" s="5" t="str">
        <f t="shared" si="16"/>
        <v>D001usf</v>
      </c>
      <c r="L182" s="5" t="str">
        <f t="array" ref="L182">IF(K182="","",IF(-LOOKUP(1,-MID(K182,MIN(FIND(ROW($1:$10)-1,K182&amp;1/17)),ROW($1:$9)))&lt;10,"0"&amp;-LOOKUP(1,-MID(K182,MIN(FIND(ROW($1:$10)-1,K182&amp;1/17)),ROW($1:$9))),-LOOKUP(1,-MID(K182,MIN(FIND(ROW($1:$10)-1,K182&amp;1/17)),ROW($1:$9)))))</f>
        <v>01</v>
      </c>
      <c r="M182" s="5" t="str">
        <f>IF(K182="","",IFERROR(_xlfn.XLOOKUP(K182,P:P,Q:Q),LOWER(LEFT(K182,1))))</f>
        <v>d</v>
      </c>
      <c r="N182" s="14" t="str">
        <f t="shared" si="17"/>
        <v>d01</v>
      </c>
    </row>
    <row r="183" spans="1:14">
      <c r="A183" t="str">
        <f t="shared" si="12"/>
        <v>d01s3(1)</v>
      </c>
      <c r="B183" s="3" t="str">
        <f t="shared" si="13"/>
        <v>d01s3(1)65</v>
      </c>
      <c r="C183" s="4" t="s">
        <v>1183</v>
      </c>
      <c r="D183" s="4" t="s">
        <v>1184</v>
      </c>
      <c r="E183" s="27" t="s">
        <v>1185</v>
      </c>
      <c r="F183" s="5" t="s">
        <v>606</v>
      </c>
      <c r="G183" s="5" t="s">
        <v>1186</v>
      </c>
      <c r="H183" s="5" t="str">
        <f t="shared" si="14"/>
        <v>65</v>
      </c>
      <c r="I183" s="5" t="str">
        <f t="shared" si="15"/>
        <v>taozhuang3(1)</v>
      </c>
      <c r="J183" s="5" t="str">
        <f>IF(I183="","",SUBSTITUTE(I183,LOOKUP(1,0/FIND(R$2:R$19,I183),R$2:R$19),VLOOKUP(LOOKUP(1,0/FIND(R$2:R$19,I183),R$2:R$19),R:S,2,FALSE())))</f>
        <v>s3(1)</v>
      </c>
      <c r="K183" s="5" t="str">
        <f t="shared" si="16"/>
        <v>D001USF</v>
      </c>
      <c r="L183" s="5" t="str">
        <f t="array" ref="L183">IF(K183="","",IF(-LOOKUP(1,-MID(K183,MIN(FIND(ROW($1:$10)-1,K183&amp;1/17)),ROW($1:$9)))&lt;10,"0"&amp;-LOOKUP(1,-MID(K183,MIN(FIND(ROW($1:$10)-1,K183&amp;1/17)),ROW($1:$9))),-LOOKUP(1,-MID(K183,MIN(FIND(ROW($1:$10)-1,K183&amp;1/17)),ROW($1:$9)))))</f>
        <v>01</v>
      </c>
      <c r="M183" s="5" t="str">
        <f>IF(K183="","",IFERROR(_xlfn.XLOOKUP(K183,P:P,Q:Q),LOWER(LEFT(K183,1))))</f>
        <v>d</v>
      </c>
      <c r="N183" s="14" t="str">
        <f t="shared" si="17"/>
        <v>d01</v>
      </c>
    </row>
    <row r="184" spans="1:14">
      <c r="A184" t="str">
        <f t="shared" si="12"/>
        <v>d01s3(1)</v>
      </c>
      <c r="B184" s="6" t="str">
        <f t="shared" si="13"/>
        <v>d01s3(1)70</v>
      </c>
      <c r="C184" s="7" t="s">
        <v>1187</v>
      </c>
      <c r="D184" s="7" t="s">
        <v>1188</v>
      </c>
      <c r="E184" s="28" t="s">
        <v>1189</v>
      </c>
      <c r="F184" s="8" t="s">
        <v>606</v>
      </c>
      <c r="G184" s="8" t="s">
        <v>1186</v>
      </c>
      <c r="H184" s="5" t="str">
        <f t="shared" si="14"/>
        <v>70</v>
      </c>
      <c r="I184" s="5" t="str">
        <f t="shared" si="15"/>
        <v>taozhuang3(1)</v>
      </c>
      <c r="J184" s="5" t="str">
        <f>IF(I184="","",SUBSTITUTE(I184,LOOKUP(1,0/FIND(R$2:R$19,I184),R$2:R$19),VLOOKUP(LOOKUP(1,0/FIND(R$2:R$19,I184),R$2:R$19),R:S,2,FALSE())))</f>
        <v>s3(1)</v>
      </c>
      <c r="K184" s="5" t="str">
        <f t="shared" si="16"/>
        <v>D001USF</v>
      </c>
      <c r="L184" s="5" t="str">
        <f t="array" ref="L184">IF(K184="","",IF(-LOOKUP(1,-MID(K184,MIN(FIND(ROW($1:$10)-1,K184&amp;1/17)),ROW($1:$9)))&lt;10,"0"&amp;-LOOKUP(1,-MID(K184,MIN(FIND(ROW($1:$10)-1,K184&amp;1/17)),ROW($1:$9))),-LOOKUP(1,-MID(K184,MIN(FIND(ROW($1:$10)-1,K184&amp;1/17)),ROW($1:$9)))))</f>
        <v>01</v>
      </c>
      <c r="M184" s="5" t="str">
        <f>IF(K184="","",IFERROR(_xlfn.XLOOKUP(K184,P:P,Q:Q),LOWER(LEFT(K184,1))))</f>
        <v>d</v>
      </c>
      <c r="N184" s="14" t="str">
        <f t="shared" si="17"/>
        <v>d01</v>
      </c>
    </row>
    <row r="185" spans="1:14">
      <c r="A185" t="str">
        <f t="shared" si="12"/>
        <v>d01s3(1)</v>
      </c>
      <c r="B185" s="3" t="str">
        <f t="shared" si="13"/>
        <v>d01s3(1)75</v>
      </c>
      <c r="C185" s="4" t="s">
        <v>1190</v>
      </c>
      <c r="D185" s="4" t="s">
        <v>1191</v>
      </c>
      <c r="E185" s="27" t="s">
        <v>1192</v>
      </c>
      <c r="F185" s="5" t="s">
        <v>606</v>
      </c>
      <c r="G185" s="5" t="s">
        <v>1186</v>
      </c>
      <c r="H185" s="5" t="str">
        <f t="shared" si="14"/>
        <v>75</v>
      </c>
      <c r="I185" s="5" t="str">
        <f t="shared" si="15"/>
        <v>taozhuang3(1)</v>
      </c>
      <c r="J185" s="5" t="str">
        <f>IF(I185="","",SUBSTITUTE(I185,LOOKUP(1,0/FIND(R$2:R$19,I185),R$2:R$19),VLOOKUP(LOOKUP(1,0/FIND(R$2:R$19,I185),R$2:R$19),R:S,2,FALSE())))</f>
        <v>s3(1)</v>
      </c>
      <c r="K185" s="5" t="str">
        <f t="shared" si="16"/>
        <v>D001USF</v>
      </c>
      <c r="L185" s="5" t="str">
        <f t="array" ref="L185">IF(K185="","",IF(-LOOKUP(1,-MID(K185,MIN(FIND(ROW($1:$10)-1,K185&amp;1/17)),ROW($1:$9)))&lt;10,"0"&amp;-LOOKUP(1,-MID(K185,MIN(FIND(ROW($1:$10)-1,K185&amp;1/17)),ROW($1:$9))),-LOOKUP(1,-MID(K185,MIN(FIND(ROW($1:$10)-1,K185&amp;1/17)),ROW($1:$9)))))</f>
        <v>01</v>
      </c>
      <c r="M185" s="5" t="str">
        <f>IF(K185="","",IFERROR(_xlfn.XLOOKUP(K185,P:P,Q:Q),LOWER(LEFT(K185,1))))</f>
        <v>d</v>
      </c>
      <c r="N185" s="14" t="str">
        <f t="shared" si="17"/>
        <v>d01</v>
      </c>
    </row>
    <row r="186" spans="1:14">
      <c r="A186" t="str">
        <f t="shared" si="12"/>
        <v>d01s3(1)</v>
      </c>
      <c r="B186" s="6" t="str">
        <f t="shared" si="13"/>
        <v>d01s3(1)80</v>
      </c>
      <c r="C186" s="7" t="s">
        <v>1193</v>
      </c>
      <c r="D186" s="7" t="s">
        <v>1194</v>
      </c>
      <c r="E186" s="28" t="s">
        <v>1195</v>
      </c>
      <c r="F186" s="8" t="s">
        <v>606</v>
      </c>
      <c r="G186" s="8" t="s">
        <v>1186</v>
      </c>
      <c r="H186" s="5" t="str">
        <f t="shared" si="14"/>
        <v>80</v>
      </c>
      <c r="I186" s="5" t="str">
        <f t="shared" si="15"/>
        <v>taozhuang3(1)</v>
      </c>
      <c r="J186" s="5" t="str">
        <f>IF(I186="","",SUBSTITUTE(I186,LOOKUP(1,0/FIND(R$2:R$19,I186),R$2:R$19),VLOOKUP(LOOKUP(1,0/FIND(R$2:R$19,I186),R$2:R$19),R:S,2,FALSE())))</f>
        <v>s3(1)</v>
      </c>
      <c r="K186" s="5" t="str">
        <f t="shared" si="16"/>
        <v>D001USF</v>
      </c>
      <c r="L186" s="5" t="str">
        <f t="array" ref="L186">IF(K186="","",IF(-LOOKUP(1,-MID(K186,MIN(FIND(ROW($1:$10)-1,K186&amp;1/17)),ROW($1:$9)))&lt;10,"0"&amp;-LOOKUP(1,-MID(K186,MIN(FIND(ROW($1:$10)-1,K186&amp;1/17)),ROW($1:$9))),-LOOKUP(1,-MID(K186,MIN(FIND(ROW($1:$10)-1,K186&amp;1/17)),ROW($1:$9)))))</f>
        <v>01</v>
      </c>
      <c r="M186" s="5" t="str">
        <f>IF(K186="","",IFERROR(_xlfn.XLOOKUP(K186,P:P,Q:Q),LOWER(LEFT(K186,1))))</f>
        <v>d</v>
      </c>
      <c r="N186" s="14" t="str">
        <f t="shared" si="17"/>
        <v>d01</v>
      </c>
    </row>
    <row r="187" spans="1:14">
      <c r="A187" t="str">
        <f t="shared" si="12"/>
        <v>d01s3(1)</v>
      </c>
      <c r="B187" s="3" t="str">
        <f t="shared" si="13"/>
        <v>d01s3(1)85</v>
      </c>
      <c r="C187" s="4" t="s">
        <v>1196</v>
      </c>
      <c r="D187" s="4" t="s">
        <v>1197</v>
      </c>
      <c r="E187" s="27" t="s">
        <v>1198</v>
      </c>
      <c r="F187" s="5" t="s">
        <v>606</v>
      </c>
      <c r="G187" s="5" t="s">
        <v>1186</v>
      </c>
      <c r="H187" s="5" t="str">
        <f t="shared" si="14"/>
        <v>85</v>
      </c>
      <c r="I187" s="5" t="str">
        <f t="shared" si="15"/>
        <v>taozhuang3(1)</v>
      </c>
      <c r="J187" s="5" t="str">
        <f>IF(I187="","",SUBSTITUTE(I187,LOOKUP(1,0/FIND(R$2:R$19,I187),R$2:R$19),VLOOKUP(LOOKUP(1,0/FIND(R$2:R$19,I187),R$2:R$19),R:S,2,FALSE())))</f>
        <v>s3(1)</v>
      </c>
      <c r="K187" s="5" t="str">
        <f t="shared" si="16"/>
        <v>D001USF</v>
      </c>
      <c r="L187" s="5" t="str">
        <f t="array" ref="L187">IF(K187="","",IF(-LOOKUP(1,-MID(K187,MIN(FIND(ROW($1:$10)-1,K187&amp;1/17)),ROW($1:$9)))&lt;10,"0"&amp;-LOOKUP(1,-MID(K187,MIN(FIND(ROW($1:$10)-1,K187&amp;1/17)),ROW($1:$9))),-LOOKUP(1,-MID(K187,MIN(FIND(ROW($1:$10)-1,K187&amp;1/17)),ROW($1:$9)))))</f>
        <v>01</v>
      </c>
      <c r="M187" s="5" t="str">
        <f>IF(K187="","",IFERROR(_xlfn.XLOOKUP(K187,P:P,Q:Q),LOWER(LEFT(K187,1))))</f>
        <v>d</v>
      </c>
      <c r="N187" s="14" t="str">
        <f t="shared" si="17"/>
        <v>d01</v>
      </c>
    </row>
    <row r="188" spans="1:14">
      <c r="A188" t="str">
        <f t="shared" si="12"/>
        <v>d01s5</v>
      </c>
      <c r="B188" s="6" t="str">
        <f t="shared" si="13"/>
        <v>d01s565</v>
      </c>
      <c r="C188" s="7" t="s">
        <v>1199</v>
      </c>
      <c r="D188" s="7" t="s">
        <v>1200</v>
      </c>
      <c r="E188" s="28" t="s">
        <v>1201</v>
      </c>
      <c r="F188" s="8" t="s">
        <v>606</v>
      </c>
      <c r="G188" s="8" t="s">
        <v>1202</v>
      </c>
      <c r="H188" s="5" t="str">
        <f t="shared" si="14"/>
        <v>65</v>
      </c>
      <c r="I188" s="5" t="str">
        <f t="shared" si="15"/>
        <v>taozhuang5</v>
      </c>
      <c r="J188" s="5" t="str">
        <f>IF(I188="","",SUBSTITUTE(I188,LOOKUP(1,0/FIND(R$2:R$19,I188),R$2:R$19),VLOOKUP(LOOKUP(1,0/FIND(R$2:R$19,I188),R$2:R$19),R:S,2,FALSE())))</f>
        <v>s5</v>
      </c>
      <c r="K188" s="5" t="str">
        <f t="shared" si="16"/>
        <v>D001USF</v>
      </c>
      <c r="L188" s="5" t="str">
        <f t="array" ref="L188">IF(K188="","",IF(-LOOKUP(1,-MID(K188,MIN(FIND(ROW($1:$10)-1,K188&amp;1/17)),ROW($1:$9)))&lt;10,"0"&amp;-LOOKUP(1,-MID(K188,MIN(FIND(ROW($1:$10)-1,K188&amp;1/17)),ROW($1:$9))),-LOOKUP(1,-MID(K188,MIN(FIND(ROW($1:$10)-1,K188&amp;1/17)),ROW($1:$9)))))</f>
        <v>01</v>
      </c>
      <c r="M188" s="5" t="str">
        <f>IF(K188="","",IFERROR(_xlfn.XLOOKUP(K188,P:P,Q:Q),LOWER(LEFT(K188,1))))</f>
        <v>d</v>
      </c>
      <c r="N188" s="14" t="str">
        <f t="shared" si="17"/>
        <v>d01</v>
      </c>
    </row>
    <row r="189" spans="1:14">
      <c r="A189" t="str">
        <f t="shared" si="12"/>
        <v>d01s5</v>
      </c>
      <c r="B189" s="3" t="str">
        <f t="shared" si="13"/>
        <v>d01s570</v>
      </c>
      <c r="C189" s="4" t="s">
        <v>1203</v>
      </c>
      <c r="D189" s="4" t="s">
        <v>1204</v>
      </c>
      <c r="E189" s="27" t="s">
        <v>1205</v>
      </c>
      <c r="F189" s="5" t="s">
        <v>606</v>
      </c>
      <c r="G189" s="5" t="s">
        <v>1202</v>
      </c>
      <c r="H189" s="5" t="str">
        <f t="shared" si="14"/>
        <v>70</v>
      </c>
      <c r="I189" s="5" t="str">
        <f t="shared" si="15"/>
        <v>taozhuang5</v>
      </c>
      <c r="J189" s="5" t="str">
        <f>IF(I189="","",SUBSTITUTE(I189,LOOKUP(1,0/FIND(R$2:R$19,I189),R$2:R$19),VLOOKUP(LOOKUP(1,0/FIND(R$2:R$19,I189),R$2:R$19),R:S,2,FALSE())))</f>
        <v>s5</v>
      </c>
      <c r="K189" s="5" t="str">
        <f t="shared" si="16"/>
        <v>D001USF</v>
      </c>
      <c r="L189" s="5" t="str">
        <f t="array" ref="L189">IF(K189="","",IF(-LOOKUP(1,-MID(K189,MIN(FIND(ROW($1:$10)-1,K189&amp;1/17)),ROW($1:$9)))&lt;10,"0"&amp;-LOOKUP(1,-MID(K189,MIN(FIND(ROW($1:$10)-1,K189&amp;1/17)),ROW($1:$9))),-LOOKUP(1,-MID(K189,MIN(FIND(ROW($1:$10)-1,K189&amp;1/17)),ROW($1:$9)))))</f>
        <v>01</v>
      </c>
      <c r="M189" s="5" t="str">
        <f>IF(K189="","",IFERROR(_xlfn.XLOOKUP(K189,P:P,Q:Q),LOWER(LEFT(K189,1))))</f>
        <v>d</v>
      </c>
      <c r="N189" s="14" t="str">
        <f t="shared" si="17"/>
        <v>d01</v>
      </c>
    </row>
    <row r="190" spans="1:14">
      <c r="A190" t="str">
        <f t="shared" si="12"/>
        <v>d01s5</v>
      </c>
      <c r="B190" s="6" t="str">
        <f t="shared" si="13"/>
        <v>d01s575</v>
      </c>
      <c r="C190" s="7" t="s">
        <v>1206</v>
      </c>
      <c r="D190" s="7" t="s">
        <v>1207</v>
      </c>
      <c r="E190" s="28" t="s">
        <v>1208</v>
      </c>
      <c r="F190" s="8" t="s">
        <v>606</v>
      </c>
      <c r="G190" s="8" t="s">
        <v>1202</v>
      </c>
      <c r="H190" s="5" t="str">
        <f t="shared" si="14"/>
        <v>75</v>
      </c>
      <c r="I190" s="5" t="str">
        <f t="shared" si="15"/>
        <v>taozhuang5</v>
      </c>
      <c r="J190" s="5" t="str">
        <f>IF(I190="","",SUBSTITUTE(I190,LOOKUP(1,0/FIND(R$2:R$19,I190),R$2:R$19),VLOOKUP(LOOKUP(1,0/FIND(R$2:R$19,I190),R$2:R$19),R:S,2,FALSE())))</f>
        <v>s5</v>
      </c>
      <c r="K190" s="5" t="str">
        <f t="shared" si="16"/>
        <v>D001USF</v>
      </c>
      <c r="L190" s="5" t="str">
        <f t="array" ref="L190">IF(K190="","",IF(-LOOKUP(1,-MID(K190,MIN(FIND(ROW($1:$10)-1,K190&amp;1/17)),ROW($1:$9)))&lt;10,"0"&amp;-LOOKUP(1,-MID(K190,MIN(FIND(ROW($1:$10)-1,K190&amp;1/17)),ROW($1:$9))),-LOOKUP(1,-MID(K190,MIN(FIND(ROW($1:$10)-1,K190&amp;1/17)),ROW($1:$9)))))</f>
        <v>01</v>
      </c>
      <c r="M190" s="5" t="str">
        <f>IF(K190="","",IFERROR(_xlfn.XLOOKUP(K190,P:P,Q:Q),LOWER(LEFT(K190,1))))</f>
        <v>d</v>
      </c>
      <c r="N190" s="14" t="str">
        <f t="shared" si="17"/>
        <v>d01</v>
      </c>
    </row>
    <row r="191" spans="1:14">
      <c r="A191" t="str">
        <f t="shared" si="12"/>
        <v>d01s5</v>
      </c>
      <c r="B191" s="3" t="str">
        <f t="shared" si="13"/>
        <v>d01s580</v>
      </c>
      <c r="C191" s="4" t="s">
        <v>1209</v>
      </c>
      <c r="D191" s="4" t="s">
        <v>1210</v>
      </c>
      <c r="E191" s="27" t="s">
        <v>1211</v>
      </c>
      <c r="F191" s="5" t="s">
        <v>606</v>
      </c>
      <c r="G191" s="5" t="s">
        <v>1202</v>
      </c>
      <c r="H191" s="5" t="str">
        <f t="shared" si="14"/>
        <v>80</v>
      </c>
      <c r="I191" s="5" t="str">
        <f t="shared" si="15"/>
        <v>taozhuang5</v>
      </c>
      <c r="J191" s="5" t="str">
        <f>IF(I191="","",SUBSTITUTE(I191,LOOKUP(1,0/FIND(R$2:R$19,I191),R$2:R$19),VLOOKUP(LOOKUP(1,0/FIND(R$2:R$19,I191),R$2:R$19),R:S,2,FALSE())))</f>
        <v>s5</v>
      </c>
      <c r="K191" s="5" t="str">
        <f t="shared" si="16"/>
        <v>D001USF</v>
      </c>
      <c r="L191" s="5" t="str">
        <f t="array" ref="L191">IF(K191="","",IF(-LOOKUP(1,-MID(K191,MIN(FIND(ROW($1:$10)-1,K191&amp;1/17)),ROW($1:$9)))&lt;10,"0"&amp;-LOOKUP(1,-MID(K191,MIN(FIND(ROW($1:$10)-1,K191&amp;1/17)),ROW($1:$9))),-LOOKUP(1,-MID(K191,MIN(FIND(ROW($1:$10)-1,K191&amp;1/17)),ROW($1:$9)))))</f>
        <v>01</v>
      </c>
      <c r="M191" s="5" t="str">
        <f>IF(K191="","",IFERROR(_xlfn.XLOOKUP(K191,P:P,Q:Q),LOWER(LEFT(K191,1))))</f>
        <v>d</v>
      </c>
      <c r="N191" s="14" t="str">
        <f t="shared" si="17"/>
        <v>d01</v>
      </c>
    </row>
    <row r="192" spans="1:14">
      <c r="A192" t="str">
        <f t="shared" si="12"/>
        <v>d01s5</v>
      </c>
      <c r="B192" s="6" t="str">
        <f t="shared" si="13"/>
        <v>d01s585</v>
      </c>
      <c r="C192" s="7" t="s">
        <v>1212</v>
      </c>
      <c r="D192" s="7" t="s">
        <v>1213</v>
      </c>
      <c r="E192" s="28" t="s">
        <v>1214</v>
      </c>
      <c r="F192" s="8" t="s">
        <v>606</v>
      </c>
      <c r="G192" s="8" t="s">
        <v>1202</v>
      </c>
      <c r="H192" s="5" t="str">
        <f t="shared" si="14"/>
        <v>85</v>
      </c>
      <c r="I192" s="5" t="str">
        <f t="shared" si="15"/>
        <v>taozhuang5</v>
      </c>
      <c r="J192" s="5" t="str">
        <f>IF(I192="","",SUBSTITUTE(I192,LOOKUP(1,0/FIND(R$2:R$19,I192),R$2:R$19),VLOOKUP(LOOKUP(1,0/FIND(R$2:R$19,I192),R$2:R$19),R:S,2,FALSE())))</f>
        <v>s5</v>
      </c>
      <c r="K192" s="5" t="str">
        <f t="shared" si="16"/>
        <v>D001USF</v>
      </c>
      <c r="L192" s="5" t="str">
        <f t="array" ref="L192">IF(K192="","",IF(-LOOKUP(1,-MID(K192,MIN(FIND(ROW($1:$10)-1,K192&amp;1/17)),ROW($1:$9)))&lt;10,"0"&amp;-LOOKUP(1,-MID(K192,MIN(FIND(ROW($1:$10)-1,K192&amp;1/17)),ROW($1:$9))),-LOOKUP(1,-MID(K192,MIN(FIND(ROW($1:$10)-1,K192&amp;1/17)),ROW($1:$9)))))</f>
        <v>01</v>
      </c>
      <c r="M192" s="5" t="str">
        <f>IF(K192="","",IFERROR(_xlfn.XLOOKUP(K192,P:P,Q:Q),LOWER(LEFT(K192,1))))</f>
        <v>d</v>
      </c>
      <c r="N192" s="14" t="str">
        <f t="shared" si="17"/>
        <v>d01</v>
      </c>
    </row>
    <row r="193" spans="1:14">
      <c r="A193" t="str">
        <f t="shared" si="12"/>
        <v>d01s20</v>
      </c>
      <c r="B193" s="3" t="str">
        <f t="shared" si="13"/>
        <v>d01s2065</v>
      </c>
      <c r="C193" s="4" t="s">
        <v>1215</v>
      </c>
      <c r="D193" s="4" t="s">
        <v>1216</v>
      </c>
      <c r="E193" s="27" t="s">
        <v>1217</v>
      </c>
      <c r="F193" s="5" t="s">
        <v>606</v>
      </c>
      <c r="G193" s="5" t="s">
        <v>881</v>
      </c>
      <c r="H193" s="5" t="str">
        <f t="shared" si="14"/>
        <v>65</v>
      </c>
      <c r="I193" s="5" t="str">
        <f t="shared" si="15"/>
        <v>taozhuang20</v>
      </c>
      <c r="J193" s="5" t="str">
        <f>IF(I193="","",SUBSTITUTE(I193,LOOKUP(1,0/FIND(R$2:R$19,I193),R$2:R$19),VLOOKUP(LOOKUP(1,0/FIND(R$2:R$19,I193),R$2:R$19),R:S,2,FALSE())))</f>
        <v>s20</v>
      </c>
      <c r="K193" s="5" t="str">
        <f t="shared" si="16"/>
        <v>D001USF</v>
      </c>
      <c r="L193" s="5" t="str">
        <f t="array" ref="L193">IF(K193="","",IF(-LOOKUP(1,-MID(K193,MIN(FIND(ROW($1:$10)-1,K193&amp;1/17)),ROW($1:$9)))&lt;10,"0"&amp;-LOOKUP(1,-MID(K193,MIN(FIND(ROW($1:$10)-1,K193&amp;1/17)),ROW($1:$9))),-LOOKUP(1,-MID(K193,MIN(FIND(ROW($1:$10)-1,K193&amp;1/17)),ROW($1:$9)))))</f>
        <v>01</v>
      </c>
      <c r="M193" s="5" t="str">
        <f>IF(K193="","",IFERROR(_xlfn.XLOOKUP(K193,P:P,Q:Q),LOWER(LEFT(K193,1))))</f>
        <v>d</v>
      </c>
      <c r="N193" s="14" t="str">
        <f t="shared" si="17"/>
        <v>d01</v>
      </c>
    </row>
    <row r="194" spans="1:14">
      <c r="A194" t="str">
        <f t="shared" ref="A194:A257" si="18">N194&amp;J194</f>
        <v>d01s20</v>
      </c>
      <c r="B194" s="6" t="str">
        <f t="shared" ref="B194:B257" si="19">N194&amp;J194&amp;H194</f>
        <v>d01s2070</v>
      </c>
      <c r="C194" s="7" t="s">
        <v>1218</v>
      </c>
      <c r="D194" s="7" t="s">
        <v>1219</v>
      </c>
      <c r="E194" s="28" t="s">
        <v>1220</v>
      </c>
      <c r="F194" s="8" t="s">
        <v>606</v>
      </c>
      <c r="G194" s="8" t="s">
        <v>881</v>
      </c>
      <c r="H194" s="5" t="str">
        <f t="shared" ref="H194:H257" si="20">IF(C194="","",RIGHT(RIGHT($C194,LEN($C194)-FIND("-",$C194)),LEN(RIGHT($C194,LEN($C194)-FIND("-",$C194)))-FIND("-",RIGHT($C194,LEN($C194)-FIND("-",$C194)))))</f>
        <v>70</v>
      </c>
      <c r="I194" s="5" t="str">
        <f t="shared" ref="I194:I257" si="21">IF(C194="","",LEFT(RIGHT(C194,LEN(C194)-FIND("-",C194)),FIND("-",RIGHT(C194,LEN(C194)-FIND("-",C194)))-1))</f>
        <v>taozhuang20</v>
      </c>
      <c r="J194" s="5" t="str">
        <f>IF(I194="","",SUBSTITUTE(I194,LOOKUP(1,0/FIND(R$2:R$19,I194),R$2:R$19),VLOOKUP(LOOKUP(1,0/FIND(R$2:R$19,I194),R$2:R$19),R:S,2,FALSE())))</f>
        <v>s20</v>
      </c>
      <c r="K194" s="5" t="str">
        <f t="shared" ref="K194:K257" si="22">IF(C194="","",LEFT(C194,FIND("-",C194)-1))</f>
        <v>D001USF</v>
      </c>
      <c r="L194" s="5" t="str">
        <f t="array" ref="L194">IF(K194="","",IF(-LOOKUP(1,-MID(K194,MIN(FIND(ROW($1:$10)-1,K194&amp;1/17)),ROW($1:$9)))&lt;10,"0"&amp;-LOOKUP(1,-MID(K194,MIN(FIND(ROW($1:$10)-1,K194&amp;1/17)),ROW($1:$9))),-LOOKUP(1,-MID(K194,MIN(FIND(ROW($1:$10)-1,K194&amp;1/17)),ROW($1:$9)))))</f>
        <v>01</v>
      </c>
      <c r="M194" s="5" t="str">
        <f>IF(K194="","",IFERROR(_xlfn.XLOOKUP(K194,P:P,Q:Q),LOWER(LEFT(K194,1))))</f>
        <v>d</v>
      </c>
      <c r="N194" s="14" t="str">
        <f t="shared" ref="N194:N257" si="23">IF(AND(M194&lt;&gt;"",L194&lt;&gt;""),M194&amp;L194,"")</f>
        <v>d01</v>
      </c>
    </row>
    <row r="195" spans="1:14">
      <c r="A195" t="str">
        <f t="shared" si="18"/>
        <v>d01s20</v>
      </c>
      <c r="B195" s="3" t="str">
        <f t="shared" si="19"/>
        <v>d01s2075</v>
      </c>
      <c r="C195" s="4" t="s">
        <v>1221</v>
      </c>
      <c r="D195" s="4" t="s">
        <v>1222</v>
      </c>
      <c r="E195" s="27" t="s">
        <v>1223</v>
      </c>
      <c r="F195" s="5" t="s">
        <v>606</v>
      </c>
      <c r="G195" s="5" t="s">
        <v>881</v>
      </c>
      <c r="H195" s="5" t="str">
        <f t="shared" si="20"/>
        <v>75</v>
      </c>
      <c r="I195" s="5" t="str">
        <f t="shared" si="21"/>
        <v>taozhuang20</v>
      </c>
      <c r="J195" s="5" t="str">
        <f>IF(I195="","",SUBSTITUTE(I195,LOOKUP(1,0/FIND(R$2:R$19,I195),R$2:R$19),VLOOKUP(LOOKUP(1,0/FIND(R$2:R$19,I195),R$2:R$19),R:S,2,FALSE())))</f>
        <v>s20</v>
      </c>
      <c r="K195" s="5" t="str">
        <f t="shared" si="22"/>
        <v>D001USF</v>
      </c>
      <c r="L195" s="5" t="str">
        <f t="array" ref="L195">IF(K195="","",IF(-LOOKUP(1,-MID(K195,MIN(FIND(ROW($1:$10)-1,K195&amp;1/17)),ROW($1:$9)))&lt;10,"0"&amp;-LOOKUP(1,-MID(K195,MIN(FIND(ROW($1:$10)-1,K195&amp;1/17)),ROW($1:$9))),-LOOKUP(1,-MID(K195,MIN(FIND(ROW($1:$10)-1,K195&amp;1/17)),ROW($1:$9)))))</f>
        <v>01</v>
      </c>
      <c r="M195" s="5" t="str">
        <f>IF(K195="","",IFERROR(_xlfn.XLOOKUP(K195,P:P,Q:Q),LOWER(LEFT(K195,1))))</f>
        <v>d</v>
      </c>
      <c r="N195" s="14" t="str">
        <f t="shared" si="23"/>
        <v>d01</v>
      </c>
    </row>
    <row r="196" spans="1:14">
      <c r="A196" t="str">
        <f t="shared" si="18"/>
        <v>d01s20</v>
      </c>
      <c r="B196" s="6" t="str">
        <f t="shared" si="19"/>
        <v>d01s2080</v>
      </c>
      <c r="C196" s="7" t="s">
        <v>1224</v>
      </c>
      <c r="D196" s="7" t="s">
        <v>1225</v>
      </c>
      <c r="E196" s="28" t="s">
        <v>1226</v>
      </c>
      <c r="F196" s="8" t="s">
        <v>606</v>
      </c>
      <c r="G196" s="8" t="s">
        <v>881</v>
      </c>
      <c r="H196" s="5" t="str">
        <f t="shared" si="20"/>
        <v>80</v>
      </c>
      <c r="I196" s="5" t="str">
        <f t="shared" si="21"/>
        <v>taozhuang20</v>
      </c>
      <c r="J196" s="5" t="str">
        <f>IF(I196="","",SUBSTITUTE(I196,LOOKUP(1,0/FIND(R$2:R$19,I196),R$2:R$19),VLOOKUP(LOOKUP(1,0/FIND(R$2:R$19,I196),R$2:R$19),R:S,2,FALSE())))</f>
        <v>s20</v>
      </c>
      <c r="K196" s="5" t="str">
        <f t="shared" si="22"/>
        <v>D001USF</v>
      </c>
      <c r="L196" s="5" t="str">
        <f t="array" ref="L196">IF(K196="","",IF(-LOOKUP(1,-MID(K196,MIN(FIND(ROW($1:$10)-1,K196&amp;1/17)),ROW($1:$9)))&lt;10,"0"&amp;-LOOKUP(1,-MID(K196,MIN(FIND(ROW($1:$10)-1,K196&amp;1/17)),ROW($1:$9))),-LOOKUP(1,-MID(K196,MIN(FIND(ROW($1:$10)-1,K196&amp;1/17)),ROW($1:$9)))))</f>
        <v>01</v>
      </c>
      <c r="M196" s="5" t="str">
        <f>IF(K196="","",IFERROR(_xlfn.XLOOKUP(K196,P:P,Q:Q),LOWER(LEFT(K196,1))))</f>
        <v>d</v>
      </c>
      <c r="N196" s="14" t="str">
        <f t="shared" si="23"/>
        <v>d01</v>
      </c>
    </row>
    <row r="197" spans="1:14">
      <c r="A197" t="str">
        <f t="shared" si="18"/>
        <v>d01s20</v>
      </c>
      <c r="B197" s="3" t="str">
        <f t="shared" si="19"/>
        <v>d01s2085</v>
      </c>
      <c r="C197" s="4" t="s">
        <v>1227</v>
      </c>
      <c r="D197" s="4" t="s">
        <v>1228</v>
      </c>
      <c r="E197" s="27" t="s">
        <v>1229</v>
      </c>
      <c r="F197" s="5" t="s">
        <v>606</v>
      </c>
      <c r="G197" s="5" t="s">
        <v>881</v>
      </c>
      <c r="H197" s="5" t="str">
        <f t="shared" si="20"/>
        <v>85</v>
      </c>
      <c r="I197" s="5" t="str">
        <f t="shared" si="21"/>
        <v>taozhuang20</v>
      </c>
      <c r="J197" s="5" t="str">
        <f>IF(I197="","",SUBSTITUTE(I197,LOOKUP(1,0/FIND(R$2:R$19,I197),R$2:R$19),VLOOKUP(LOOKUP(1,0/FIND(R$2:R$19,I197),R$2:R$19),R:S,2,FALSE())))</f>
        <v>s20</v>
      </c>
      <c r="K197" s="5" t="str">
        <f t="shared" si="22"/>
        <v>D001USF</v>
      </c>
      <c r="L197" s="5" t="str">
        <f t="array" ref="L197">IF(K197="","",IF(-LOOKUP(1,-MID(K197,MIN(FIND(ROW($1:$10)-1,K197&amp;1/17)),ROW($1:$9)))&lt;10,"0"&amp;-LOOKUP(1,-MID(K197,MIN(FIND(ROW($1:$10)-1,K197&amp;1/17)),ROW($1:$9))),-LOOKUP(1,-MID(K197,MIN(FIND(ROW($1:$10)-1,K197&amp;1/17)),ROW($1:$9)))))</f>
        <v>01</v>
      </c>
      <c r="M197" s="5" t="str">
        <f>IF(K197="","",IFERROR(_xlfn.XLOOKUP(K197,P:P,Q:Q),LOWER(LEFT(K197,1))))</f>
        <v>d</v>
      </c>
      <c r="N197" s="14" t="str">
        <f t="shared" si="23"/>
        <v>d01</v>
      </c>
    </row>
    <row r="198" spans="1:14">
      <c r="A198" t="str">
        <f t="shared" si="18"/>
        <v>d01hs2</v>
      </c>
      <c r="B198" s="6" t="str">
        <f t="shared" si="19"/>
        <v>d01hs260</v>
      </c>
      <c r="C198" s="7" t="s">
        <v>1230</v>
      </c>
      <c r="D198" s="7" t="s">
        <v>1231</v>
      </c>
      <c r="E198" s="29" t="s">
        <v>1232</v>
      </c>
      <c r="F198" s="8" t="s">
        <v>606</v>
      </c>
      <c r="G198" s="8" t="s">
        <v>607</v>
      </c>
      <c r="H198" s="5" t="str">
        <f t="shared" si="20"/>
        <v>60</v>
      </c>
      <c r="I198" s="5" t="str">
        <f t="shared" si="21"/>
        <v>HuaSe2</v>
      </c>
      <c r="J198" s="5" t="str">
        <f>IF(I198="","",SUBSTITUTE(I198,LOOKUP(1,0/FIND(R$2:R$19,I198),R$2:R$19),VLOOKUP(LOOKUP(1,0/FIND(R$2:R$19,I198),R$2:R$19),R:S,2,FALSE())))</f>
        <v>hs2</v>
      </c>
      <c r="K198" s="5" t="str">
        <f t="shared" si="22"/>
        <v>D001USF</v>
      </c>
      <c r="L198" s="5" t="str">
        <f t="array" ref="L198">IF(K198="","",IF(-LOOKUP(1,-MID(K198,MIN(FIND(ROW($1:$10)-1,K198&amp;1/17)),ROW($1:$9)))&lt;10,"0"&amp;-LOOKUP(1,-MID(K198,MIN(FIND(ROW($1:$10)-1,K198&amp;1/17)),ROW($1:$9))),-LOOKUP(1,-MID(K198,MIN(FIND(ROW($1:$10)-1,K198&amp;1/17)),ROW($1:$9)))))</f>
        <v>01</v>
      </c>
      <c r="M198" s="5" t="str">
        <f>IF(K198="","",IFERROR(_xlfn.XLOOKUP(K198,P:P,Q:Q),LOWER(LEFT(K198,1))))</f>
        <v>d</v>
      </c>
      <c r="N198" s="14" t="str">
        <f t="shared" si="23"/>
        <v>d01</v>
      </c>
    </row>
    <row r="199" spans="1:14">
      <c r="A199" t="str">
        <f t="shared" si="18"/>
        <v>d01hs3</v>
      </c>
      <c r="B199" s="3" t="str">
        <f t="shared" si="19"/>
        <v>d01hs360</v>
      </c>
      <c r="C199" s="4" t="s">
        <v>1233</v>
      </c>
      <c r="D199" s="4" t="s">
        <v>1234</v>
      </c>
      <c r="E199" s="30" t="s">
        <v>1235</v>
      </c>
      <c r="F199" s="5" t="s">
        <v>606</v>
      </c>
      <c r="G199" s="5" t="s">
        <v>633</v>
      </c>
      <c r="H199" s="5" t="str">
        <f t="shared" si="20"/>
        <v>60</v>
      </c>
      <c r="I199" s="5" t="str">
        <f t="shared" si="21"/>
        <v>HuaSe3</v>
      </c>
      <c r="J199" s="5" t="str">
        <f>IF(I199="","",SUBSTITUTE(I199,LOOKUP(1,0/FIND(R$2:R$19,I199),R$2:R$19),VLOOKUP(LOOKUP(1,0/FIND(R$2:R$19,I199),R$2:R$19),R:S,2,FALSE())))</f>
        <v>hs3</v>
      </c>
      <c r="K199" s="5" t="str">
        <f t="shared" si="22"/>
        <v>D001USF</v>
      </c>
      <c r="L199" s="5" t="str">
        <f t="array" ref="L199">IF(K199="","",IF(-LOOKUP(1,-MID(K199,MIN(FIND(ROW($1:$10)-1,K199&amp;1/17)),ROW($1:$9)))&lt;10,"0"&amp;-LOOKUP(1,-MID(K199,MIN(FIND(ROW($1:$10)-1,K199&amp;1/17)),ROW($1:$9))),-LOOKUP(1,-MID(K199,MIN(FIND(ROW($1:$10)-1,K199&amp;1/17)),ROW($1:$9)))))</f>
        <v>01</v>
      </c>
      <c r="M199" s="5" t="str">
        <f>IF(K199="","",IFERROR(_xlfn.XLOOKUP(K199,P:P,Q:Q),LOWER(LEFT(K199,1))))</f>
        <v>d</v>
      </c>
      <c r="N199" s="14" t="str">
        <f t="shared" si="23"/>
        <v>d01</v>
      </c>
    </row>
    <row r="200" spans="1:14">
      <c r="A200" t="str">
        <f t="shared" si="18"/>
        <v>d01hs4</v>
      </c>
      <c r="B200" s="6" t="str">
        <f t="shared" si="19"/>
        <v>d01hs460</v>
      </c>
      <c r="C200" s="7" t="s">
        <v>1236</v>
      </c>
      <c r="D200" s="7" t="s">
        <v>1237</v>
      </c>
      <c r="E200" s="29" t="s">
        <v>1238</v>
      </c>
      <c r="F200" s="8" t="s">
        <v>606</v>
      </c>
      <c r="G200" s="8" t="s">
        <v>658</v>
      </c>
      <c r="H200" s="5" t="str">
        <f t="shared" si="20"/>
        <v>60</v>
      </c>
      <c r="I200" s="5" t="str">
        <f t="shared" si="21"/>
        <v>HuaSe4</v>
      </c>
      <c r="J200" s="5" t="str">
        <f>IF(I200="","",SUBSTITUTE(I200,LOOKUP(1,0/FIND(R$2:R$19,I200),R$2:R$19),VLOOKUP(LOOKUP(1,0/FIND(R$2:R$19,I200),R$2:R$19),R:S,2,FALSE())))</f>
        <v>hs4</v>
      </c>
      <c r="K200" s="5" t="str">
        <f t="shared" si="22"/>
        <v>D001USF</v>
      </c>
      <c r="L200" s="5" t="str">
        <f t="array" ref="L200">IF(K200="","",IF(-LOOKUP(1,-MID(K200,MIN(FIND(ROW($1:$10)-1,K200&amp;1/17)),ROW($1:$9)))&lt;10,"0"&amp;-LOOKUP(1,-MID(K200,MIN(FIND(ROW($1:$10)-1,K200&amp;1/17)),ROW($1:$9))),-LOOKUP(1,-MID(K200,MIN(FIND(ROW($1:$10)-1,K200&amp;1/17)),ROW($1:$9)))))</f>
        <v>01</v>
      </c>
      <c r="M200" s="5" t="str">
        <f>IF(K200="","",IFERROR(_xlfn.XLOOKUP(K200,P:P,Q:Q),LOWER(LEFT(K200,1))))</f>
        <v>d</v>
      </c>
      <c r="N200" s="14" t="str">
        <f t="shared" si="23"/>
        <v>d01</v>
      </c>
    </row>
    <row r="201" spans="1:14">
      <c r="A201" t="str">
        <f t="shared" si="18"/>
        <v>l213s2</v>
      </c>
      <c r="B201" s="6" t="str">
        <f t="shared" si="19"/>
        <v>l213s2100</v>
      </c>
      <c r="C201" s="8" t="s">
        <v>1239</v>
      </c>
      <c r="D201" s="7" t="s">
        <v>1240</v>
      </c>
      <c r="E201" s="8" t="s">
        <v>1241</v>
      </c>
      <c r="F201" s="8" t="s">
        <v>1242</v>
      </c>
      <c r="G201" s="8" t="s">
        <v>1243</v>
      </c>
      <c r="H201" s="5" t="str">
        <f t="shared" si="20"/>
        <v>100</v>
      </c>
      <c r="I201" s="5" t="str">
        <f t="shared" si="21"/>
        <v>set2</v>
      </c>
      <c r="J201" s="5" t="str">
        <f>IF(I201="","",SUBSTITUTE(I201,LOOKUP(1,0/FIND(R$2:R$19,I201),R$2:R$19),VLOOKUP(LOOKUP(1,0/FIND(R$2:R$19,I201),R$2:R$19),R:S,2,FALSE())))</f>
        <v>s2</v>
      </c>
      <c r="K201" s="5" t="str">
        <f t="shared" si="22"/>
        <v>L213</v>
      </c>
      <c r="L201" s="5">
        <f t="array" ref="L201">IF(K201="","",IF(-LOOKUP(1,-MID(K201,MIN(FIND(ROW($1:$10)-1,K201&amp;1/17)),ROW($1:$9)))&lt;10,"0"&amp;-LOOKUP(1,-MID(K201,MIN(FIND(ROW($1:$10)-1,K201&amp;1/17)),ROW($1:$9))),-LOOKUP(1,-MID(K201,MIN(FIND(ROW($1:$10)-1,K201&amp;1/17)),ROW($1:$9)))))</f>
        <v>213</v>
      </c>
      <c r="M201" s="5" t="str">
        <f>IF(K201="","",IFERROR(_xlfn.XLOOKUP(K201,P:P,Q:Q),LOWER(LEFT(K201,1))))</f>
        <v>l</v>
      </c>
      <c r="N201" s="14" t="str">
        <f t="shared" si="23"/>
        <v>l213</v>
      </c>
    </row>
    <row r="202" spans="1:14">
      <c r="A202" t="str">
        <f t="shared" si="18"/>
        <v>l213s2</v>
      </c>
      <c r="B202" s="3" t="str">
        <f t="shared" si="19"/>
        <v>l213s2110</v>
      </c>
      <c r="C202" s="5" t="s">
        <v>416</v>
      </c>
      <c r="D202" s="4" t="s">
        <v>1244</v>
      </c>
      <c r="E202" s="5" t="s">
        <v>1245</v>
      </c>
      <c r="F202" s="5" t="s">
        <v>1242</v>
      </c>
      <c r="G202" s="5" t="s">
        <v>1243</v>
      </c>
      <c r="H202" s="5" t="str">
        <f t="shared" si="20"/>
        <v>110</v>
      </c>
      <c r="I202" s="5" t="str">
        <f t="shared" si="21"/>
        <v>set2</v>
      </c>
      <c r="J202" s="5" t="str">
        <f>IF(I202="","",SUBSTITUTE(I202,LOOKUP(1,0/FIND(R$2:R$19,I202),R$2:R$19),VLOOKUP(LOOKUP(1,0/FIND(R$2:R$19,I202),R$2:R$19),R:S,2,FALSE())))</f>
        <v>s2</v>
      </c>
      <c r="K202" s="5" t="str">
        <f t="shared" si="22"/>
        <v>L213</v>
      </c>
      <c r="L202" s="5">
        <f t="array" ref="L202">IF(K202="","",IF(-LOOKUP(1,-MID(K202,MIN(FIND(ROW($1:$10)-1,K202&amp;1/17)),ROW($1:$9)))&lt;10,"0"&amp;-LOOKUP(1,-MID(K202,MIN(FIND(ROW($1:$10)-1,K202&amp;1/17)),ROW($1:$9))),-LOOKUP(1,-MID(K202,MIN(FIND(ROW($1:$10)-1,K202&amp;1/17)),ROW($1:$9)))))</f>
        <v>213</v>
      </c>
      <c r="M202" s="5" t="str">
        <f>IF(K202="","",IFERROR(_xlfn.XLOOKUP(K202,P:P,Q:Q),LOWER(LEFT(K202,1))))</f>
        <v>l</v>
      </c>
      <c r="N202" s="14" t="str">
        <f t="shared" si="23"/>
        <v>l213</v>
      </c>
    </row>
    <row r="203" spans="1:14">
      <c r="A203" t="str">
        <f t="shared" si="18"/>
        <v>l213s2</v>
      </c>
      <c r="B203" s="6" t="str">
        <f t="shared" si="19"/>
        <v>l213s2120</v>
      </c>
      <c r="C203" s="8" t="s">
        <v>449</v>
      </c>
      <c r="D203" s="7" t="s">
        <v>1246</v>
      </c>
      <c r="E203" s="8" t="s">
        <v>1247</v>
      </c>
      <c r="F203" s="8" t="s">
        <v>1242</v>
      </c>
      <c r="G203" s="8" t="s">
        <v>1243</v>
      </c>
      <c r="H203" s="5" t="str">
        <f t="shared" si="20"/>
        <v>120</v>
      </c>
      <c r="I203" s="5" t="str">
        <f t="shared" si="21"/>
        <v>set2</v>
      </c>
      <c r="J203" s="5" t="str">
        <f>IF(I203="","",SUBSTITUTE(I203,LOOKUP(1,0/FIND(R$2:R$19,I203),R$2:R$19),VLOOKUP(LOOKUP(1,0/FIND(R$2:R$19,I203),R$2:R$19),R:S,2,FALSE())))</f>
        <v>s2</v>
      </c>
      <c r="K203" s="5" t="str">
        <f t="shared" si="22"/>
        <v>L213</v>
      </c>
      <c r="L203" s="5">
        <f t="array" ref="L203">IF(K203="","",IF(-LOOKUP(1,-MID(K203,MIN(FIND(ROW($1:$10)-1,K203&amp;1/17)),ROW($1:$9)))&lt;10,"0"&amp;-LOOKUP(1,-MID(K203,MIN(FIND(ROW($1:$10)-1,K203&amp;1/17)),ROW($1:$9))),-LOOKUP(1,-MID(K203,MIN(FIND(ROW($1:$10)-1,K203&amp;1/17)),ROW($1:$9)))))</f>
        <v>213</v>
      </c>
      <c r="M203" s="5" t="str">
        <f>IF(K203="","",IFERROR(_xlfn.XLOOKUP(K203,P:P,Q:Q),LOWER(LEFT(K203,1))))</f>
        <v>l</v>
      </c>
      <c r="N203" s="14" t="str">
        <f t="shared" si="23"/>
        <v>l213</v>
      </c>
    </row>
    <row r="204" spans="1:14">
      <c r="A204" t="str">
        <f t="shared" si="18"/>
        <v>l213s2</v>
      </c>
      <c r="B204" s="3" t="str">
        <f t="shared" si="19"/>
        <v>l213s2130</v>
      </c>
      <c r="C204" s="5" t="s">
        <v>423</v>
      </c>
      <c r="D204" s="4" t="s">
        <v>1248</v>
      </c>
      <c r="E204" s="5" t="s">
        <v>1249</v>
      </c>
      <c r="F204" s="5" t="s">
        <v>1242</v>
      </c>
      <c r="G204" s="5" t="s">
        <v>1243</v>
      </c>
      <c r="H204" s="5" t="str">
        <f t="shared" si="20"/>
        <v>130</v>
      </c>
      <c r="I204" s="5" t="str">
        <f t="shared" si="21"/>
        <v>set2</v>
      </c>
      <c r="J204" s="5" t="str">
        <f>IF(I204="","",SUBSTITUTE(I204,LOOKUP(1,0/FIND(R$2:R$19,I204),R$2:R$19),VLOOKUP(LOOKUP(1,0/FIND(R$2:R$19,I204),R$2:R$19),R:S,2,FALSE())))</f>
        <v>s2</v>
      </c>
      <c r="K204" s="5" t="str">
        <f t="shared" si="22"/>
        <v>L213</v>
      </c>
      <c r="L204" s="5">
        <f t="array" ref="L204">IF(K204="","",IF(-LOOKUP(1,-MID(K204,MIN(FIND(ROW($1:$10)-1,K204&amp;1/17)),ROW($1:$9)))&lt;10,"0"&amp;-LOOKUP(1,-MID(K204,MIN(FIND(ROW($1:$10)-1,K204&amp;1/17)),ROW($1:$9))),-LOOKUP(1,-MID(K204,MIN(FIND(ROW($1:$10)-1,K204&amp;1/17)),ROW($1:$9)))))</f>
        <v>213</v>
      </c>
      <c r="M204" s="5" t="str">
        <f>IF(K204="","",IFERROR(_xlfn.XLOOKUP(K204,P:P,Q:Q),LOWER(LEFT(K204,1))))</f>
        <v>l</v>
      </c>
      <c r="N204" s="14" t="str">
        <f t="shared" si="23"/>
        <v>l213</v>
      </c>
    </row>
    <row r="205" spans="1:14">
      <c r="A205" t="str">
        <f t="shared" si="18"/>
        <v>l213s2</v>
      </c>
      <c r="B205" s="6" t="str">
        <f t="shared" si="19"/>
        <v>l213s2140</v>
      </c>
      <c r="C205" s="8" t="s">
        <v>448</v>
      </c>
      <c r="D205" s="7" t="s">
        <v>1250</v>
      </c>
      <c r="E205" s="8" t="s">
        <v>1251</v>
      </c>
      <c r="F205" s="8" t="s">
        <v>1242</v>
      </c>
      <c r="G205" s="8" t="s">
        <v>1243</v>
      </c>
      <c r="H205" s="5" t="str">
        <f t="shared" si="20"/>
        <v>140</v>
      </c>
      <c r="I205" s="5" t="str">
        <f t="shared" si="21"/>
        <v>set2</v>
      </c>
      <c r="J205" s="5" t="str">
        <f>IF(I205="","",SUBSTITUTE(I205,LOOKUP(1,0/FIND(R$2:R$19,I205),R$2:R$19),VLOOKUP(LOOKUP(1,0/FIND(R$2:R$19,I205),R$2:R$19),R:S,2,FALSE())))</f>
        <v>s2</v>
      </c>
      <c r="K205" s="5" t="str">
        <f t="shared" si="22"/>
        <v>L213</v>
      </c>
      <c r="L205" s="5">
        <f t="array" ref="L205">IF(K205="","",IF(-LOOKUP(1,-MID(K205,MIN(FIND(ROW($1:$10)-1,K205&amp;1/17)),ROW($1:$9)))&lt;10,"0"&amp;-LOOKUP(1,-MID(K205,MIN(FIND(ROW($1:$10)-1,K205&amp;1/17)),ROW($1:$9))),-LOOKUP(1,-MID(K205,MIN(FIND(ROW($1:$10)-1,K205&amp;1/17)),ROW($1:$9)))))</f>
        <v>213</v>
      </c>
      <c r="M205" s="5" t="str">
        <f>IF(K205="","",IFERROR(_xlfn.XLOOKUP(K205,P:P,Q:Q),LOWER(LEFT(K205,1))))</f>
        <v>l</v>
      </c>
      <c r="N205" s="14" t="str">
        <f t="shared" si="23"/>
        <v>l213</v>
      </c>
    </row>
    <row r="206" spans="1:14">
      <c r="A206" t="str">
        <f t="shared" si="18"/>
        <v>k214s1</v>
      </c>
      <c r="B206" s="3" t="str">
        <f t="shared" si="19"/>
        <v>k214s165</v>
      </c>
      <c r="C206" s="5" t="s">
        <v>1252</v>
      </c>
      <c r="D206" s="4" t="s">
        <v>1253</v>
      </c>
      <c r="E206" s="5" t="s">
        <v>1254</v>
      </c>
      <c r="F206" s="5" t="s">
        <v>1255</v>
      </c>
      <c r="G206" s="5" t="s">
        <v>1256</v>
      </c>
      <c r="H206" s="5" t="str">
        <f t="shared" si="20"/>
        <v>65</v>
      </c>
      <c r="I206" s="5" t="str">
        <f t="shared" si="21"/>
        <v>taozhuang1</v>
      </c>
      <c r="J206" s="5" t="str">
        <f>IF(I206="","",SUBSTITUTE(I206,LOOKUP(1,0/FIND(R$2:R$19,I206),R$2:R$19),VLOOKUP(LOOKUP(1,0/FIND(R$2:R$19,I206),R$2:R$19),R:S,2,FALSE())))</f>
        <v>s1</v>
      </c>
      <c r="K206" s="5" t="str">
        <f t="shared" si="22"/>
        <v>K214</v>
      </c>
      <c r="L206" s="5">
        <f t="array" ref="L206">IF(K206="","",IF(-LOOKUP(1,-MID(K206,MIN(FIND(ROW($1:$10)-1,K206&amp;1/17)),ROW($1:$9)))&lt;10,"0"&amp;-LOOKUP(1,-MID(K206,MIN(FIND(ROW($1:$10)-1,K206&amp;1/17)),ROW($1:$9))),-LOOKUP(1,-MID(K206,MIN(FIND(ROW($1:$10)-1,K206&amp;1/17)),ROW($1:$9)))))</f>
        <v>214</v>
      </c>
      <c r="M206" s="5" t="str">
        <f>IF(K206="","",IFERROR(_xlfn.XLOOKUP(K206,P:P,Q:Q),LOWER(LEFT(K206,1))))</f>
        <v>k</v>
      </c>
      <c r="N206" s="14" t="str">
        <f t="shared" si="23"/>
        <v>k214</v>
      </c>
    </row>
    <row r="207" spans="1:14">
      <c r="A207" t="str">
        <f t="shared" si="18"/>
        <v>k214s1</v>
      </c>
      <c r="B207" s="6" t="str">
        <f t="shared" si="19"/>
        <v>k214s170</v>
      </c>
      <c r="C207" s="8" t="s">
        <v>1257</v>
      </c>
      <c r="D207" s="7" t="s">
        <v>1258</v>
      </c>
      <c r="E207" s="8" t="s">
        <v>1259</v>
      </c>
      <c r="F207" s="8" t="s">
        <v>1255</v>
      </c>
      <c r="G207" s="8" t="s">
        <v>1256</v>
      </c>
      <c r="H207" s="5" t="str">
        <f t="shared" si="20"/>
        <v>70</v>
      </c>
      <c r="I207" s="5" t="str">
        <f t="shared" si="21"/>
        <v>taozhuang1</v>
      </c>
      <c r="J207" s="5" t="str">
        <f>IF(I207="","",SUBSTITUTE(I207,LOOKUP(1,0/FIND(R$2:R$19,I207),R$2:R$19),VLOOKUP(LOOKUP(1,0/FIND(R$2:R$19,I207),R$2:R$19),R:S,2,FALSE())))</f>
        <v>s1</v>
      </c>
      <c r="K207" s="5" t="str">
        <f t="shared" si="22"/>
        <v>K214</v>
      </c>
      <c r="L207" s="5">
        <f t="array" ref="L207">IF(K207="","",IF(-LOOKUP(1,-MID(K207,MIN(FIND(ROW($1:$10)-1,K207&amp;1/17)),ROW($1:$9)))&lt;10,"0"&amp;-LOOKUP(1,-MID(K207,MIN(FIND(ROW($1:$10)-1,K207&amp;1/17)),ROW($1:$9))),-LOOKUP(1,-MID(K207,MIN(FIND(ROW($1:$10)-1,K207&amp;1/17)),ROW($1:$9)))))</f>
        <v>214</v>
      </c>
      <c r="M207" s="5" t="str">
        <f>IF(K207="","",IFERROR(_xlfn.XLOOKUP(K207,P:P,Q:Q),LOWER(LEFT(K207,1))))</f>
        <v>k</v>
      </c>
      <c r="N207" s="14" t="str">
        <f t="shared" si="23"/>
        <v>k214</v>
      </c>
    </row>
    <row r="208" spans="1:14">
      <c r="A208" t="str">
        <f t="shared" si="18"/>
        <v>k214s1</v>
      </c>
      <c r="B208" s="3" t="str">
        <f t="shared" si="19"/>
        <v>k214s175</v>
      </c>
      <c r="C208" s="5" t="s">
        <v>1260</v>
      </c>
      <c r="D208" s="4" t="s">
        <v>1261</v>
      </c>
      <c r="E208" s="5" t="s">
        <v>1262</v>
      </c>
      <c r="F208" s="5" t="s">
        <v>1255</v>
      </c>
      <c r="G208" s="5" t="s">
        <v>1256</v>
      </c>
      <c r="H208" s="5" t="str">
        <f t="shared" si="20"/>
        <v>75</v>
      </c>
      <c r="I208" s="5" t="str">
        <f t="shared" si="21"/>
        <v>taozhuang1</v>
      </c>
      <c r="J208" s="5" t="str">
        <f>IF(I208="","",SUBSTITUTE(I208,LOOKUP(1,0/FIND(R$2:R$19,I208),R$2:R$19),VLOOKUP(LOOKUP(1,0/FIND(R$2:R$19,I208),R$2:R$19),R:S,2,FALSE())))</f>
        <v>s1</v>
      </c>
      <c r="K208" s="5" t="str">
        <f t="shared" si="22"/>
        <v>K214</v>
      </c>
      <c r="L208" s="5">
        <f t="array" ref="L208">IF(K208="","",IF(-LOOKUP(1,-MID(K208,MIN(FIND(ROW($1:$10)-1,K208&amp;1/17)),ROW($1:$9)))&lt;10,"0"&amp;-LOOKUP(1,-MID(K208,MIN(FIND(ROW($1:$10)-1,K208&amp;1/17)),ROW($1:$9))),-LOOKUP(1,-MID(K208,MIN(FIND(ROW($1:$10)-1,K208&amp;1/17)),ROW($1:$9)))))</f>
        <v>214</v>
      </c>
      <c r="M208" s="5" t="str">
        <f>IF(K208="","",IFERROR(_xlfn.XLOOKUP(K208,P:P,Q:Q),LOWER(LEFT(K208,1))))</f>
        <v>k</v>
      </c>
      <c r="N208" s="14" t="str">
        <f t="shared" si="23"/>
        <v>k214</v>
      </c>
    </row>
    <row r="209" spans="1:14">
      <c r="A209" t="str">
        <f t="shared" si="18"/>
        <v>k214s1</v>
      </c>
      <c r="B209" s="6" t="str">
        <f t="shared" si="19"/>
        <v>k214s180</v>
      </c>
      <c r="C209" s="8" t="s">
        <v>1263</v>
      </c>
      <c r="D209" s="7" t="s">
        <v>1264</v>
      </c>
      <c r="E209" s="8" t="s">
        <v>1265</v>
      </c>
      <c r="F209" s="8" t="s">
        <v>1255</v>
      </c>
      <c r="G209" s="8" t="s">
        <v>1256</v>
      </c>
      <c r="H209" s="5" t="str">
        <f t="shared" si="20"/>
        <v>80</v>
      </c>
      <c r="I209" s="5" t="str">
        <f t="shared" si="21"/>
        <v>taozhuang1</v>
      </c>
      <c r="J209" s="5" t="str">
        <f>IF(I209="","",SUBSTITUTE(I209,LOOKUP(1,0/FIND(R$2:R$19,I209),R$2:R$19),VLOOKUP(LOOKUP(1,0/FIND(R$2:R$19,I209),R$2:R$19),R:S,2,FALSE())))</f>
        <v>s1</v>
      </c>
      <c r="K209" s="5" t="str">
        <f t="shared" si="22"/>
        <v>K214</v>
      </c>
      <c r="L209" s="5">
        <f t="array" ref="L209">IF(K209="","",IF(-LOOKUP(1,-MID(K209,MIN(FIND(ROW($1:$10)-1,K209&amp;1/17)),ROW($1:$9)))&lt;10,"0"&amp;-LOOKUP(1,-MID(K209,MIN(FIND(ROW($1:$10)-1,K209&amp;1/17)),ROW($1:$9))),-LOOKUP(1,-MID(K209,MIN(FIND(ROW($1:$10)-1,K209&amp;1/17)),ROW($1:$9)))))</f>
        <v>214</v>
      </c>
      <c r="M209" s="5" t="str">
        <f>IF(K209="","",IFERROR(_xlfn.XLOOKUP(K209,P:P,Q:Q),LOWER(LEFT(K209,1))))</f>
        <v>k</v>
      </c>
      <c r="N209" s="14" t="str">
        <f t="shared" si="23"/>
        <v>k214</v>
      </c>
    </row>
    <row r="210" spans="1:14">
      <c r="A210" t="str">
        <f t="shared" si="18"/>
        <v>k214s1</v>
      </c>
      <c r="B210" s="3" t="str">
        <f t="shared" si="19"/>
        <v>k214s185</v>
      </c>
      <c r="C210" s="5" t="s">
        <v>1266</v>
      </c>
      <c r="D210" s="4" t="s">
        <v>1267</v>
      </c>
      <c r="E210" s="5" t="s">
        <v>1268</v>
      </c>
      <c r="F210" s="5" t="s">
        <v>1255</v>
      </c>
      <c r="G210" s="5" t="s">
        <v>1256</v>
      </c>
      <c r="H210" s="5" t="str">
        <f t="shared" si="20"/>
        <v>85</v>
      </c>
      <c r="I210" s="5" t="str">
        <f t="shared" si="21"/>
        <v>taozhuang1</v>
      </c>
      <c r="J210" s="5" t="str">
        <f>IF(I210="","",SUBSTITUTE(I210,LOOKUP(1,0/FIND(R$2:R$19,I210),R$2:R$19),VLOOKUP(LOOKUP(1,0/FIND(R$2:R$19,I210),R$2:R$19),R:S,2,FALSE())))</f>
        <v>s1</v>
      </c>
      <c r="K210" s="5" t="str">
        <f t="shared" si="22"/>
        <v>K214</v>
      </c>
      <c r="L210" s="5">
        <f t="array" ref="L210">IF(K210="","",IF(-LOOKUP(1,-MID(K210,MIN(FIND(ROW($1:$10)-1,K210&amp;1/17)),ROW($1:$9)))&lt;10,"0"&amp;-LOOKUP(1,-MID(K210,MIN(FIND(ROW($1:$10)-1,K210&amp;1/17)),ROW($1:$9))),-LOOKUP(1,-MID(K210,MIN(FIND(ROW($1:$10)-1,K210&amp;1/17)),ROW($1:$9)))))</f>
        <v>214</v>
      </c>
      <c r="M210" s="5" t="str">
        <f>IF(K210="","",IFERROR(_xlfn.XLOOKUP(K210,P:P,Q:Q),LOWER(LEFT(K210,1))))</f>
        <v>k</v>
      </c>
      <c r="N210" s="14" t="str">
        <f t="shared" si="23"/>
        <v>k214</v>
      </c>
    </row>
    <row r="211" spans="1:14">
      <c r="A211" t="str">
        <f t="shared" si="18"/>
        <v>r221s1</v>
      </c>
      <c r="B211" s="6" t="str">
        <f t="shared" si="19"/>
        <v>r221s1110</v>
      </c>
      <c r="C211" s="8" t="s">
        <v>452</v>
      </c>
      <c r="D211" s="7" t="s">
        <v>1269</v>
      </c>
      <c r="E211" s="8" t="s">
        <v>1270</v>
      </c>
      <c r="F211" s="8" t="s">
        <v>1271</v>
      </c>
      <c r="G211" s="8" t="s">
        <v>1256</v>
      </c>
      <c r="H211" s="5" t="str">
        <f t="shared" si="20"/>
        <v>110</v>
      </c>
      <c r="I211" s="5" t="str">
        <f t="shared" si="21"/>
        <v>set1</v>
      </c>
      <c r="J211" s="5" t="str">
        <f>IF(I211="","",SUBSTITUTE(I211,LOOKUP(1,0/FIND(R$2:R$19,I211),R$2:R$19),VLOOKUP(LOOKUP(1,0/FIND(R$2:R$19,I211),R$2:R$19),R:S,2,FALSE())))</f>
        <v>s1</v>
      </c>
      <c r="K211" s="5" t="str">
        <f t="shared" si="22"/>
        <v>R221USF</v>
      </c>
      <c r="L211" s="5">
        <f t="array" ref="L211">IF(K211="","",IF(-LOOKUP(1,-MID(K211,MIN(FIND(ROW($1:$10)-1,K211&amp;1/17)),ROW($1:$9)))&lt;10,"0"&amp;-LOOKUP(1,-MID(K211,MIN(FIND(ROW($1:$10)-1,K211&amp;1/17)),ROW($1:$9))),-LOOKUP(1,-MID(K211,MIN(FIND(ROW($1:$10)-1,K211&amp;1/17)),ROW($1:$9)))))</f>
        <v>221</v>
      </c>
      <c r="M211" s="5" t="str">
        <f>IF(K211="","",IFERROR(_xlfn.XLOOKUP(K211,P:P,Q:Q),LOWER(LEFT(K211,1))))</f>
        <v>r</v>
      </c>
      <c r="N211" s="14" t="str">
        <f t="shared" si="23"/>
        <v>r221</v>
      </c>
    </row>
    <row r="212" spans="1:14">
      <c r="A212" t="str">
        <f t="shared" si="18"/>
        <v>r221s1</v>
      </c>
      <c r="B212" s="3" t="str">
        <f t="shared" si="19"/>
        <v>r221s1120</v>
      </c>
      <c r="C212" s="5" t="s">
        <v>420</v>
      </c>
      <c r="D212" s="4" t="s">
        <v>1272</v>
      </c>
      <c r="E212" s="5" t="s">
        <v>1273</v>
      </c>
      <c r="F212" s="5" t="s">
        <v>1271</v>
      </c>
      <c r="G212" s="5" t="s">
        <v>1256</v>
      </c>
      <c r="H212" s="5" t="str">
        <f t="shared" si="20"/>
        <v>120</v>
      </c>
      <c r="I212" s="5" t="str">
        <f t="shared" si="21"/>
        <v>set1</v>
      </c>
      <c r="J212" s="5" t="str">
        <f>IF(I212="","",SUBSTITUTE(I212,LOOKUP(1,0/FIND(R$2:R$19,I212),R$2:R$19),VLOOKUP(LOOKUP(1,0/FIND(R$2:R$19,I212),R$2:R$19),R:S,2,FALSE())))</f>
        <v>s1</v>
      </c>
      <c r="K212" s="5" t="str">
        <f t="shared" si="22"/>
        <v>R221USF</v>
      </c>
      <c r="L212" s="5">
        <f t="array" ref="L212">IF(K212="","",IF(-LOOKUP(1,-MID(K212,MIN(FIND(ROW($1:$10)-1,K212&amp;1/17)),ROW($1:$9)))&lt;10,"0"&amp;-LOOKUP(1,-MID(K212,MIN(FIND(ROW($1:$10)-1,K212&amp;1/17)),ROW($1:$9))),-LOOKUP(1,-MID(K212,MIN(FIND(ROW($1:$10)-1,K212&amp;1/17)),ROW($1:$9)))))</f>
        <v>221</v>
      </c>
      <c r="M212" s="5" t="str">
        <f>IF(K212="","",IFERROR(_xlfn.XLOOKUP(K212,P:P,Q:Q),LOWER(LEFT(K212,1))))</f>
        <v>r</v>
      </c>
      <c r="N212" s="14" t="str">
        <f t="shared" si="23"/>
        <v>r221</v>
      </c>
    </row>
    <row r="213" spans="1:14">
      <c r="A213" t="str">
        <f t="shared" si="18"/>
        <v>r221s1</v>
      </c>
      <c r="B213" s="6" t="str">
        <f t="shared" si="19"/>
        <v>r221s1130</v>
      </c>
      <c r="C213" s="8" t="s">
        <v>419</v>
      </c>
      <c r="D213" s="7" t="s">
        <v>1274</v>
      </c>
      <c r="E213" s="8" t="s">
        <v>1275</v>
      </c>
      <c r="F213" s="8" t="s">
        <v>1271</v>
      </c>
      <c r="G213" s="8" t="s">
        <v>1256</v>
      </c>
      <c r="H213" s="5" t="str">
        <f t="shared" si="20"/>
        <v>130</v>
      </c>
      <c r="I213" s="5" t="str">
        <f t="shared" si="21"/>
        <v>set1</v>
      </c>
      <c r="J213" s="5" t="str">
        <f>IF(I213="","",SUBSTITUTE(I213,LOOKUP(1,0/FIND(R$2:R$19,I213),R$2:R$19),VLOOKUP(LOOKUP(1,0/FIND(R$2:R$19,I213),R$2:R$19),R:S,2,FALSE())))</f>
        <v>s1</v>
      </c>
      <c r="K213" s="5" t="str">
        <f t="shared" si="22"/>
        <v>R221USF</v>
      </c>
      <c r="L213" s="5">
        <f t="array" ref="L213">IF(K213="","",IF(-LOOKUP(1,-MID(K213,MIN(FIND(ROW($1:$10)-1,K213&amp;1/17)),ROW($1:$9)))&lt;10,"0"&amp;-LOOKUP(1,-MID(K213,MIN(FIND(ROW($1:$10)-1,K213&amp;1/17)),ROW($1:$9))),-LOOKUP(1,-MID(K213,MIN(FIND(ROW($1:$10)-1,K213&amp;1/17)),ROW($1:$9)))))</f>
        <v>221</v>
      </c>
      <c r="M213" s="5" t="str">
        <f>IF(K213="","",IFERROR(_xlfn.XLOOKUP(K213,P:P,Q:Q),LOWER(LEFT(K213,1))))</f>
        <v>r</v>
      </c>
      <c r="N213" s="14" t="str">
        <f t="shared" si="23"/>
        <v>r221</v>
      </c>
    </row>
    <row r="214" spans="1:14">
      <c r="A214" t="str">
        <f t="shared" si="18"/>
        <v>r221s1</v>
      </c>
      <c r="B214" s="3" t="str">
        <f t="shared" si="19"/>
        <v>r221s1140</v>
      </c>
      <c r="C214" s="5" t="s">
        <v>453</v>
      </c>
      <c r="D214" s="4" t="s">
        <v>1276</v>
      </c>
      <c r="E214" s="5" t="s">
        <v>1277</v>
      </c>
      <c r="F214" s="5" t="s">
        <v>1271</v>
      </c>
      <c r="G214" s="5" t="s">
        <v>1256</v>
      </c>
      <c r="H214" s="5" t="str">
        <f t="shared" si="20"/>
        <v>140</v>
      </c>
      <c r="I214" s="5" t="str">
        <f t="shared" si="21"/>
        <v>set1</v>
      </c>
      <c r="J214" s="5" t="str">
        <f>IF(I214="","",SUBSTITUTE(I214,LOOKUP(1,0/FIND(R$2:R$19,I214),R$2:R$19),VLOOKUP(LOOKUP(1,0/FIND(R$2:R$19,I214),R$2:R$19),R:S,2,FALSE())))</f>
        <v>s1</v>
      </c>
      <c r="K214" s="5" t="str">
        <f t="shared" si="22"/>
        <v>R221USF</v>
      </c>
      <c r="L214" s="5">
        <f t="array" ref="L214">IF(K214="","",IF(-LOOKUP(1,-MID(K214,MIN(FIND(ROW($1:$10)-1,K214&amp;1/17)),ROW($1:$9)))&lt;10,"0"&amp;-LOOKUP(1,-MID(K214,MIN(FIND(ROW($1:$10)-1,K214&amp;1/17)),ROW($1:$9))),-LOOKUP(1,-MID(K214,MIN(FIND(ROW($1:$10)-1,K214&amp;1/17)),ROW($1:$9)))))</f>
        <v>221</v>
      </c>
      <c r="M214" s="5" t="str">
        <f>IF(K214="","",IFERROR(_xlfn.XLOOKUP(K214,P:P,Q:Q),LOWER(LEFT(K214,1))))</f>
        <v>r</v>
      </c>
      <c r="N214" s="14" t="str">
        <f t="shared" si="23"/>
        <v>r221</v>
      </c>
    </row>
    <row r="215" spans="1:14">
      <c r="A215" t="str">
        <f t="shared" si="18"/>
        <v>r221s1</v>
      </c>
      <c r="B215" s="6" t="str">
        <f t="shared" si="19"/>
        <v>r221s1150</v>
      </c>
      <c r="C215" s="8" t="s">
        <v>381</v>
      </c>
      <c r="D215" s="7" t="s">
        <v>1278</v>
      </c>
      <c r="E215" s="8" t="s">
        <v>382</v>
      </c>
      <c r="F215" s="8" t="s">
        <v>1271</v>
      </c>
      <c r="G215" s="8" t="s">
        <v>1256</v>
      </c>
      <c r="H215" s="5" t="str">
        <f t="shared" si="20"/>
        <v>150</v>
      </c>
      <c r="I215" s="5" t="str">
        <f t="shared" si="21"/>
        <v>set1</v>
      </c>
      <c r="J215" s="5" t="str">
        <f>IF(I215="","",SUBSTITUTE(I215,LOOKUP(1,0/FIND(R$2:R$19,I215),R$2:R$19),VLOOKUP(LOOKUP(1,0/FIND(R$2:R$19,I215),R$2:R$19),R:S,2,FALSE())))</f>
        <v>s1</v>
      </c>
      <c r="K215" s="5" t="str">
        <f t="shared" si="22"/>
        <v>R221USF</v>
      </c>
      <c r="L215" s="5">
        <f t="array" ref="L215">IF(K215="","",IF(-LOOKUP(1,-MID(K215,MIN(FIND(ROW($1:$10)-1,K215&amp;1/17)),ROW($1:$9)))&lt;10,"0"&amp;-LOOKUP(1,-MID(K215,MIN(FIND(ROW($1:$10)-1,K215&amp;1/17)),ROW($1:$9))),-LOOKUP(1,-MID(K215,MIN(FIND(ROW($1:$10)-1,K215&amp;1/17)),ROW($1:$9)))))</f>
        <v>221</v>
      </c>
      <c r="M215" s="5" t="str">
        <f>IF(K215="","",IFERROR(_xlfn.XLOOKUP(K215,P:P,Q:Q),LOWER(LEFT(K215,1))))</f>
        <v>r</v>
      </c>
      <c r="N215" s="14" t="str">
        <f t="shared" si="23"/>
        <v>r221</v>
      </c>
    </row>
    <row r="216" spans="1:14">
      <c r="A216" t="str">
        <f t="shared" si="18"/>
        <v>r221s2</v>
      </c>
      <c r="B216" s="3" t="str">
        <f t="shared" si="19"/>
        <v>r221s2110</v>
      </c>
      <c r="C216" s="5" t="s">
        <v>1279</v>
      </c>
      <c r="D216" s="4" t="s">
        <v>1280</v>
      </c>
      <c r="E216" s="5" t="s">
        <v>1281</v>
      </c>
      <c r="F216" s="5" t="s">
        <v>1271</v>
      </c>
      <c r="G216" s="5" t="s">
        <v>1243</v>
      </c>
      <c r="H216" s="5" t="str">
        <f t="shared" si="20"/>
        <v>110</v>
      </c>
      <c r="I216" s="5" t="str">
        <f t="shared" si="21"/>
        <v>set2</v>
      </c>
      <c r="J216" s="5" t="str">
        <f>IF(I216="","",SUBSTITUTE(I216,LOOKUP(1,0/FIND(R$2:R$19,I216),R$2:R$19),VLOOKUP(LOOKUP(1,0/FIND(R$2:R$19,I216),R$2:R$19),R:S,2,FALSE())))</f>
        <v>s2</v>
      </c>
      <c r="K216" s="5" t="str">
        <f t="shared" si="22"/>
        <v>R221USF</v>
      </c>
      <c r="L216" s="5">
        <f t="array" ref="L216">IF(K216="","",IF(-LOOKUP(1,-MID(K216,MIN(FIND(ROW($1:$10)-1,K216&amp;1/17)),ROW($1:$9)))&lt;10,"0"&amp;-LOOKUP(1,-MID(K216,MIN(FIND(ROW($1:$10)-1,K216&amp;1/17)),ROW($1:$9))),-LOOKUP(1,-MID(K216,MIN(FIND(ROW($1:$10)-1,K216&amp;1/17)),ROW($1:$9)))))</f>
        <v>221</v>
      </c>
      <c r="M216" s="5" t="str">
        <f>IF(K216="","",IFERROR(_xlfn.XLOOKUP(K216,P:P,Q:Q),LOWER(LEFT(K216,1))))</f>
        <v>r</v>
      </c>
      <c r="N216" s="14" t="str">
        <f t="shared" si="23"/>
        <v>r221</v>
      </c>
    </row>
    <row r="217" spans="1:14">
      <c r="A217" t="str">
        <f t="shared" si="18"/>
        <v>r221s2</v>
      </c>
      <c r="B217" s="6" t="str">
        <f t="shared" si="19"/>
        <v>r221s2120</v>
      </c>
      <c r="C217" s="8" t="s">
        <v>1282</v>
      </c>
      <c r="D217" s="7" t="s">
        <v>1283</v>
      </c>
      <c r="E217" s="8" t="s">
        <v>1284</v>
      </c>
      <c r="F217" s="8" t="s">
        <v>1271</v>
      </c>
      <c r="G217" s="8" t="s">
        <v>1243</v>
      </c>
      <c r="H217" s="5" t="str">
        <f t="shared" si="20"/>
        <v>120</v>
      </c>
      <c r="I217" s="5" t="str">
        <f t="shared" si="21"/>
        <v>set2</v>
      </c>
      <c r="J217" s="5" t="str">
        <f>IF(I217="","",SUBSTITUTE(I217,LOOKUP(1,0/FIND(R$2:R$19,I217),R$2:R$19),VLOOKUP(LOOKUP(1,0/FIND(R$2:R$19,I217),R$2:R$19),R:S,2,FALSE())))</f>
        <v>s2</v>
      </c>
      <c r="K217" s="5" t="str">
        <f t="shared" si="22"/>
        <v>R221USF</v>
      </c>
      <c r="L217" s="5">
        <f t="array" ref="L217">IF(K217="","",IF(-LOOKUP(1,-MID(K217,MIN(FIND(ROW($1:$10)-1,K217&amp;1/17)),ROW($1:$9)))&lt;10,"0"&amp;-LOOKUP(1,-MID(K217,MIN(FIND(ROW($1:$10)-1,K217&amp;1/17)),ROW($1:$9))),-LOOKUP(1,-MID(K217,MIN(FIND(ROW($1:$10)-1,K217&amp;1/17)),ROW($1:$9)))))</f>
        <v>221</v>
      </c>
      <c r="M217" s="5" t="str">
        <f>IF(K217="","",IFERROR(_xlfn.XLOOKUP(K217,P:P,Q:Q),LOWER(LEFT(K217,1))))</f>
        <v>r</v>
      </c>
      <c r="N217" s="14" t="str">
        <f t="shared" si="23"/>
        <v>r221</v>
      </c>
    </row>
    <row r="218" spans="1:14">
      <c r="A218" t="str">
        <f t="shared" si="18"/>
        <v>r221s2</v>
      </c>
      <c r="B218" s="3" t="str">
        <f t="shared" si="19"/>
        <v>r221s2130</v>
      </c>
      <c r="C218" s="5" t="s">
        <v>1285</v>
      </c>
      <c r="D218" s="4" t="s">
        <v>1286</v>
      </c>
      <c r="E218" s="5" t="s">
        <v>1287</v>
      </c>
      <c r="F218" s="5" t="s">
        <v>1271</v>
      </c>
      <c r="G218" s="5" t="s">
        <v>1243</v>
      </c>
      <c r="H218" s="5" t="str">
        <f t="shared" si="20"/>
        <v>130</v>
      </c>
      <c r="I218" s="5" t="str">
        <f t="shared" si="21"/>
        <v>set2</v>
      </c>
      <c r="J218" s="5" t="str">
        <f>IF(I218="","",SUBSTITUTE(I218,LOOKUP(1,0/FIND(R$2:R$19,I218),R$2:R$19),VLOOKUP(LOOKUP(1,0/FIND(R$2:R$19,I218),R$2:R$19),R:S,2,FALSE())))</f>
        <v>s2</v>
      </c>
      <c r="K218" s="5" t="str">
        <f t="shared" si="22"/>
        <v>R221USF</v>
      </c>
      <c r="L218" s="5">
        <f t="array" ref="L218">IF(K218="","",IF(-LOOKUP(1,-MID(K218,MIN(FIND(ROW($1:$10)-1,K218&amp;1/17)),ROW($1:$9)))&lt;10,"0"&amp;-LOOKUP(1,-MID(K218,MIN(FIND(ROW($1:$10)-1,K218&amp;1/17)),ROW($1:$9))),-LOOKUP(1,-MID(K218,MIN(FIND(ROW($1:$10)-1,K218&amp;1/17)),ROW($1:$9)))))</f>
        <v>221</v>
      </c>
      <c r="M218" s="5" t="str">
        <f>IF(K218="","",IFERROR(_xlfn.XLOOKUP(K218,P:P,Q:Q),LOWER(LEFT(K218,1))))</f>
        <v>r</v>
      </c>
      <c r="N218" s="14" t="str">
        <f t="shared" si="23"/>
        <v>r221</v>
      </c>
    </row>
    <row r="219" spans="1:14">
      <c r="A219" t="str">
        <f t="shared" si="18"/>
        <v>r221s2</v>
      </c>
      <c r="B219" s="6" t="str">
        <f t="shared" si="19"/>
        <v>r221s2140</v>
      </c>
      <c r="C219" s="8" t="s">
        <v>1288</v>
      </c>
      <c r="D219" s="7" t="s">
        <v>1289</v>
      </c>
      <c r="E219" s="8" t="s">
        <v>1290</v>
      </c>
      <c r="F219" s="8" t="s">
        <v>1271</v>
      </c>
      <c r="G219" s="8" t="s">
        <v>1243</v>
      </c>
      <c r="H219" s="5" t="str">
        <f t="shared" si="20"/>
        <v>140</v>
      </c>
      <c r="I219" s="5" t="str">
        <f t="shared" si="21"/>
        <v>set2</v>
      </c>
      <c r="J219" s="5" t="str">
        <f>IF(I219="","",SUBSTITUTE(I219,LOOKUP(1,0/FIND(R$2:R$19,I219),R$2:R$19),VLOOKUP(LOOKUP(1,0/FIND(R$2:R$19,I219),R$2:R$19),R:S,2,FALSE())))</f>
        <v>s2</v>
      </c>
      <c r="K219" s="5" t="str">
        <f t="shared" si="22"/>
        <v>R221USF</v>
      </c>
      <c r="L219" s="5">
        <f t="array" ref="L219">IF(K219="","",IF(-LOOKUP(1,-MID(K219,MIN(FIND(ROW($1:$10)-1,K219&amp;1/17)),ROW($1:$9)))&lt;10,"0"&amp;-LOOKUP(1,-MID(K219,MIN(FIND(ROW($1:$10)-1,K219&amp;1/17)),ROW($1:$9))),-LOOKUP(1,-MID(K219,MIN(FIND(ROW($1:$10)-1,K219&amp;1/17)),ROW($1:$9)))))</f>
        <v>221</v>
      </c>
      <c r="M219" s="5" t="str">
        <f>IF(K219="","",IFERROR(_xlfn.XLOOKUP(K219,P:P,Q:Q),LOWER(LEFT(K219,1))))</f>
        <v>r</v>
      </c>
      <c r="N219" s="14" t="str">
        <f t="shared" si="23"/>
        <v>r221</v>
      </c>
    </row>
    <row r="220" spans="1:14">
      <c r="A220" t="str">
        <f t="shared" si="18"/>
        <v>r221s2</v>
      </c>
      <c r="B220" s="3" t="str">
        <f t="shared" si="19"/>
        <v>r221s2150</v>
      </c>
      <c r="C220" s="5" t="s">
        <v>1291</v>
      </c>
      <c r="D220" s="4" t="s">
        <v>1292</v>
      </c>
      <c r="E220" s="5" t="s">
        <v>1293</v>
      </c>
      <c r="F220" s="5" t="s">
        <v>1271</v>
      </c>
      <c r="G220" s="5" t="s">
        <v>1243</v>
      </c>
      <c r="H220" s="5" t="str">
        <f t="shared" si="20"/>
        <v>150</v>
      </c>
      <c r="I220" s="5" t="str">
        <f t="shared" si="21"/>
        <v>set2</v>
      </c>
      <c r="J220" s="5" t="str">
        <f>IF(I220="","",SUBSTITUTE(I220,LOOKUP(1,0/FIND(R$2:R$19,I220),R$2:R$19),VLOOKUP(LOOKUP(1,0/FIND(R$2:R$19,I220),R$2:R$19),R:S,2,FALSE())))</f>
        <v>s2</v>
      </c>
      <c r="K220" s="5" t="str">
        <f t="shared" si="22"/>
        <v>R221USF</v>
      </c>
      <c r="L220" s="5">
        <f t="array" ref="L220">IF(K220="","",IF(-LOOKUP(1,-MID(K220,MIN(FIND(ROW($1:$10)-1,K220&amp;1/17)),ROW($1:$9)))&lt;10,"0"&amp;-LOOKUP(1,-MID(K220,MIN(FIND(ROW($1:$10)-1,K220&amp;1/17)),ROW($1:$9))),-LOOKUP(1,-MID(K220,MIN(FIND(ROW($1:$10)-1,K220&amp;1/17)),ROW($1:$9)))))</f>
        <v>221</v>
      </c>
      <c r="M220" s="5" t="str">
        <f>IF(K220="","",IFERROR(_xlfn.XLOOKUP(K220,P:P,Q:Q),LOWER(LEFT(K220,1))))</f>
        <v>r</v>
      </c>
      <c r="N220" s="14" t="str">
        <f t="shared" si="23"/>
        <v>r221</v>
      </c>
    </row>
    <row r="221" spans="1:14">
      <c r="A221" t="str">
        <f t="shared" si="18"/>
        <v>r221s3</v>
      </c>
      <c r="B221" s="6" t="str">
        <f t="shared" si="19"/>
        <v>r221s3110</v>
      </c>
      <c r="C221" s="8" t="s">
        <v>1294</v>
      </c>
      <c r="D221" s="7" t="s">
        <v>1295</v>
      </c>
      <c r="E221" s="8" t="s">
        <v>1296</v>
      </c>
      <c r="F221" s="8" t="s">
        <v>1271</v>
      </c>
      <c r="G221" s="8" t="s">
        <v>1297</v>
      </c>
      <c r="H221" s="5" t="str">
        <f t="shared" si="20"/>
        <v>110</v>
      </c>
      <c r="I221" s="5" t="str">
        <f t="shared" si="21"/>
        <v>set3</v>
      </c>
      <c r="J221" s="5" t="str">
        <f>IF(I221="","",SUBSTITUTE(I221,LOOKUP(1,0/FIND(R$2:R$19,I221),R$2:R$19),VLOOKUP(LOOKUP(1,0/FIND(R$2:R$19,I221),R$2:R$19),R:S,2,FALSE())))</f>
        <v>s3</v>
      </c>
      <c r="K221" s="5" t="str">
        <f t="shared" si="22"/>
        <v>R221USF</v>
      </c>
      <c r="L221" s="5">
        <f t="array" ref="L221">IF(K221="","",IF(-LOOKUP(1,-MID(K221,MIN(FIND(ROW($1:$10)-1,K221&amp;1/17)),ROW($1:$9)))&lt;10,"0"&amp;-LOOKUP(1,-MID(K221,MIN(FIND(ROW($1:$10)-1,K221&amp;1/17)),ROW($1:$9))),-LOOKUP(1,-MID(K221,MIN(FIND(ROW($1:$10)-1,K221&amp;1/17)),ROW($1:$9)))))</f>
        <v>221</v>
      </c>
      <c r="M221" s="5" t="str">
        <f>IF(K221="","",IFERROR(_xlfn.XLOOKUP(K221,P:P,Q:Q),LOWER(LEFT(K221,1))))</f>
        <v>r</v>
      </c>
      <c r="N221" s="14" t="str">
        <f t="shared" si="23"/>
        <v>r221</v>
      </c>
    </row>
    <row r="222" spans="1:14">
      <c r="A222" t="str">
        <f t="shared" si="18"/>
        <v>r221s3</v>
      </c>
      <c r="B222" s="3" t="str">
        <f t="shared" si="19"/>
        <v>r221s3120</v>
      </c>
      <c r="C222" s="5" t="s">
        <v>1298</v>
      </c>
      <c r="D222" s="4" t="s">
        <v>1299</v>
      </c>
      <c r="E222" s="5" t="s">
        <v>1300</v>
      </c>
      <c r="F222" s="5" t="s">
        <v>1271</v>
      </c>
      <c r="G222" s="5" t="s">
        <v>1297</v>
      </c>
      <c r="H222" s="5" t="str">
        <f t="shared" si="20"/>
        <v>120</v>
      </c>
      <c r="I222" s="5" t="str">
        <f t="shared" si="21"/>
        <v>set3</v>
      </c>
      <c r="J222" s="5" t="str">
        <f>IF(I222="","",SUBSTITUTE(I222,LOOKUP(1,0/FIND(R$2:R$19,I222),R$2:R$19),VLOOKUP(LOOKUP(1,0/FIND(R$2:R$19,I222),R$2:R$19),R:S,2,FALSE())))</f>
        <v>s3</v>
      </c>
      <c r="K222" s="5" t="str">
        <f t="shared" si="22"/>
        <v>R221USF</v>
      </c>
      <c r="L222" s="5">
        <f t="array" ref="L222">IF(K222="","",IF(-LOOKUP(1,-MID(K222,MIN(FIND(ROW($1:$10)-1,K222&amp;1/17)),ROW($1:$9)))&lt;10,"0"&amp;-LOOKUP(1,-MID(K222,MIN(FIND(ROW($1:$10)-1,K222&amp;1/17)),ROW($1:$9))),-LOOKUP(1,-MID(K222,MIN(FIND(ROW($1:$10)-1,K222&amp;1/17)),ROW($1:$9)))))</f>
        <v>221</v>
      </c>
      <c r="M222" s="5" t="str">
        <f>IF(K222="","",IFERROR(_xlfn.XLOOKUP(K222,P:P,Q:Q),LOWER(LEFT(K222,1))))</f>
        <v>r</v>
      </c>
      <c r="N222" s="14" t="str">
        <f t="shared" si="23"/>
        <v>r221</v>
      </c>
    </row>
    <row r="223" spans="1:14">
      <c r="A223" t="str">
        <f t="shared" si="18"/>
        <v>r221s3</v>
      </c>
      <c r="B223" s="6" t="str">
        <f t="shared" si="19"/>
        <v>r221s3130</v>
      </c>
      <c r="C223" s="8" t="s">
        <v>1301</v>
      </c>
      <c r="D223" s="7" t="s">
        <v>1302</v>
      </c>
      <c r="E223" s="8" t="s">
        <v>1303</v>
      </c>
      <c r="F223" s="8" t="s">
        <v>1271</v>
      </c>
      <c r="G223" s="8" t="s">
        <v>1297</v>
      </c>
      <c r="H223" s="5" t="str">
        <f t="shared" si="20"/>
        <v>130</v>
      </c>
      <c r="I223" s="5" t="str">
        <f t="shared" si="21"/>
        <v>set3</v>
      </c>
      <c r="J223" s="5" t="str">
        <f>IF(I223="","",SUBSTITUTE(I223,LOOKUP(1,0/FIND(R$2:R$19,I223),R$2:R$19),VLOOKUP(LOOKUP(1,0/FIND(R$2:R$19,I223),R$2:R$19),R:S,2,FALSE())))</f>
        <v>s3</v>
      </c>
      <c r="K223" s="5" t="str">
        <f t="shared" si="22"/>
        <v>R221USF</v>
      </c>
      <c r="L223" s="5">
        <f t="array" ref="L223">IF(K223="","",IF(-LOOKUP(1,-MID(K223,MIN(FIND(ROW($1:$10)-1,K223&amp;1/17)),ROW($1:$9)))&lt;10,"0"&amp;-LOOKUP(1,-MID(K223,MIN(FIND(ROW($1:$10)-1,K223&amp;1/17)),ROW($1:$9))),-LOOKUP(1,-MID(K223,MIN(FIND(ROW($1:$10)-1,K223&amp;1/17)),ROW($1:$9)))))</f>
        <v>221</v>
      </c>
      <c r="M223" s="5" t="str">
        <f>IF(K223="","",IFERROR(_xlfn.XLOOKUP(K223,P:P,Q:Q),LOWER(LEFT(K223,1))))</f>
        <v>r</v>
      </c>
      <c r="N223" s="14" t="str">
        <f t="shared" si="23"/>
        <v>r221</v>
      </c>
    </row>
    <row r="224" spans="1:14">
      <c r="A224" t="str">
        <f t="shared" si="18"/>
        <v>r221s3</v>
      </c>
      <c r="B224" s="3" t="str">
        <f t="shared" si="19"/>
        <v>r221s3140</v>
      </c>
      <c r="C224" s="5" t="s">
        <v>1304</v>
      </c>
      <c r="D224" s="4" t="s">
        <v>1305</v>
      </c>
      <c r="E224" s="5" t="s">
        <v>1306</v>
      </c>
      <c r="F224" s="5" t="s">
        <v>1271</v>
      </c>
      <c r="G224" s="5" t="s">
        <v>1297</v>
      </c>
      <c r="H224" s="5" t="str">
        <f t="shared" si="20"/>
        <v>140</v>
      </c>
      <c r="I224" s="5" t="str">
        <f t="shared" si="21"/>
        <v>set3</v>
      </c>
      <c r="J224" s="5" t="str">
        <f>IF(I224="","",SUBSTITUTE(I224,LOOKUP(1,0/FIND(R$2:R$19,I224),R$2:R$19),VLOOKUP(LOOKUP(1,0/FIND(R$2:R$19,I224),R$2:R$19),R:S,2,FALSE())))</f>
        <v>s3</v>
      </c>
      <c r="K224" s="5" t="str">
        <f t="shared" si="22"/>
        <v>R221USF</v>
      </c>
      <c r="L224" s="5">
        <f t="array" ref="L224">IF(K224="","",IF(-LOOKUP(1,-MID(K224,MIN(FIND(ROW($1:$10)-1,K224&amp;1/17)),ROW($1:$9)))&lt;10,"0"&amp;-LOOKUP(1,-MID(K224,MIN(FIND(ROW($1:$10)-1,K224&amp;1/17)),ROW($1:$9))),-LOOKUP(1,-MID(K224,MIN(FIND(ROW($1:$10)-1,K224&amp;1/17)),ROW($1:$9)))))</f>
        <v>221</v>
      </c>
      <c r="M224" s="5" t="str">
        <f>IF(K224="","",IFERROR(_xlfn.XLOOKUP(K224,P:P,Q:Q),LOWER(LEFT(K224,1))))</f>
        <v>r</v>
      </c>
      <c r="N224" s="14" t="str">
        <f t="shared" si="23"/>
        <v>r221</v>
      </c>
    </row>
    <row r="225" spans="1:14">
      <c r="A225" t="str">
        <f t="shared" si="18"/>
        <v>r221s3</v>
      </c>
      <c r="B225" s="6" t="str">
        <f t="shared" si="19"/>
        <v>r221s3150</v>
      </c>
      <c r="C225" s="8" t="s">
        <v>1307</v>
      </c>
      <c r="D225" s="7" t="s">
        <v>1308</v>
      </c>
      <c r="E225" s="8" t="s">
        <v>1309</v>
      </c>
      <c r="F225" s="8" t="s">
        <v>1271</v>
      </c>
      <c r="G225" s="8" t="s">
        <v>1297</v>
      </c>
      <c r="H225" s="5" t="str">
        <f t="shared" si="20"/>
        <v>150</v>
      </c>
      <c r="I225" s="5" t="str">
        <f t="shared" si="21"/>
        <v>set3</v>
      </c>
      <c r="J225" s="5" t="str">
        <f>IF(I225="","",SUBSTITUTE(I225,LOOKUP(1,0/FIND(R$2:R$19,I225),R$2:R$19),VLOOKUP(LOOKUP(1,0/FIND(R$2:R$19,I225),R$2:R$19),R:S,2,FALSE())))</f>
        <v>s3</v>
      </c>
      <c r="K225" s="5" t="str">
        <f t="shared" si="22"/>
        <v>R221USF</v>
      </c>
      <c r="L225" s="5">
        <f t="array" ref="L225">IF(K225="","",IF(-LOOKUP(1,-MID(K225,MIN(FIND(ROW($1:$10)-1,K225&amp;1/17)),ROW($1:$9)))&lt;10,"0"&amp;-LOOKUP(1,-MID(K225,MIN(FIND(ROW($1:$10)-1,K225&amp;1/17)),ROW($1:$9))),-LOOKUP(1,-MID(K225,MIN(FIND(ROW($1:$10)-1,K225&amp;1/17)),ROW($1:$9)))))</f>
        <v>221</v>
      </c>
      <c r="M225" s="5" t="str">
        <f>IF(K225="","",IFERROR(_xlfn.XLOOKUP(K225,P:P,Q:Q),LOWER(LEFT(K225,1))))</f>
        <v>r</v>
      </c>
      <c r="N225" s="14" t="str">
        <f t="shared" si="23"/>
        <v>r221</v>
      </c>
    </row>
    <row r="226" spans="1:14">
      <c r="A226" t="str">
        <f t="shared" si="18"/>
        <v>r221s4</v>
      </c>
      <c r="B226" s="3" t="str">
        <f t="shared" si="19"/>
        <v>r221s4110</v>
      </c>
      <c r="C226" s="5" t="s">
        <v>1310</v>
      </c>
      <c r="D226" s="4" t="s">
        <v>1311</v>
      </c>
      <c r="E226" s="5" t="s">
        <v>1312</v>
      </c>
      <c r="F226" s="5" t="s">
        <v>1271</v>
      </c>
      <c r="G226" s="5" t="s">
        <v>1313</v>
      </c>
      <c r="H226" s="5" t="str">
        <f t="shared" si="20"/>
        <v>110</v>
      </c>
      <c r="I226" s="5" t="str">
        <f t="shared" si="21"/>
        <v>set4</v>
      </c>
      <c r="J226" s="5" t="str">
        <f>IF(I226="","",SUBSTITUTE(I226,LOOKUP(1,0/FIND(R$2:R$19,I226),R$2:R$19),VLOOKUP(LOOKUP(1,0/FIND(R$2:R$19,I226),R$2:R$19),R:S,2,FALSE())))</f>
        <v>s4</v>
      </c>
      <c r="K226" s="5" t="str">
        <f t="shared" si="22"/>
        <v>R221USF</v>
      </c>
      <c r="L226" s="5">
        <f t="array" ref="L226">IF(K226="","",IF(-LOOKUP(1,-MID(K226,MIN(FIND(ROW($1:$10)-1,K226&amp;1/17)),ROW($1:$9)))&lt;10,"0"&amp;-LOOKUP(1,-MID(K226,MIN(FIND(ROW($1:$10)-1,K226&amp;1/17)),ROW($1:$9))),-LOOKUP(1,-MID(K226,MIN(FIND(ROW($1:$10)-1,K226&amp;1/17)),ROW($1:$9)))))</f>
        <v>221</v>
      </c>
      <c r="M226" s="5" t="str">
        <f>IF(K226="","",IFERROR(_xlfn.XLOOKUP(K226,P:P,Q:Q),LOWER(LEFT(K226,1))))</f>
        <v>r</v>
      </c>
      <c r="N226" s="14" t="str">
        <f t="shared" si="23"/>
        <v>r221</v>
      </c>
    </row>
    <row r="227" spans="1:14">
      <c r="A227" t="str">
        <f t="shared" si="18"/>
        <v>r221s4</v>
      </c>
      <c r="B227" s="6" t="str">
        <f t="shared" si="19"/>
        <v>r221s4120</v>
      </c>
      <c r="C227" s="8" t="s">
        <v>1314</v>
      </c>
      <c r="D227" s="7" t="s">
        <v>1315</v>
      </c>
      <c r="E227" s="8" t="s">
        <v>1316</v>
      </c>
      <c r="F227" s="8" t="s">
        <v>1271</v>
      </c>
      <c r="G227" s="8" t="s">
        <v>1313</v>
      </c>
      <c r="H227" s="5" t="str">
        <f t="shared" si="20"/>
        <v>120</v>
      </c>
      <c r="I227" s="5" t="str">
        <f t="shared" si="21"/>
        <v>set4</v>
      </c>
      <c r="J227" s="5" t="str">
        <f>IF(I227="","",SUBSTITUTE(I227,LOOKUP(1,0/FIND(R$2:R$19,I227),R$2:R$19),VLOOKUP(LOOKUP(1,0/FIND(R$2:R$19,I227),R$2:R$19),R:S,2,FALSE())))</f>
        <v>s4</v>
      </c>
      <c r="K227" s="5" t="str">
        <f t="shared" si="22"/>
        <v>R221USF</v>
      </c>
      <c r="L227" s="5">
        <f t="array" ref="L227">IF(K227="","",IF(-LOOKUP(1,-MID(K227,MIN(FIND(ROW($1:$10)-1,K227&amp;1/17)),ROW($1:$9)))&lt;10,"0"&amp;-LOOKUP(1,-MID(K227,MIN(FIND(ROW($1:$10)-1,K227&amp;1/17)),ROW($1:$9))),-LOOKUP(1,-MID(K227,MIN(FIND(ROW($1:$10)-1,K227&amp;1/17)),ROW($1:$9)))))</f>
        <v>221</v>
      </c>
      <c r="M227" s="5" t="str">
        <f>IF(K227="","",IFERROR(_xlfn.XLOOKUP(K227,P:P,Q:Q),LOWER(LEFT(K227,1))))</f>
        <v>r</v>
      </c>
      <c r="N227" s="14" t="str">
        <f t="shared" si="23"/>
        <v>r221</v>
      </c>
    </row>
    <row r="228" spans="1:14">
      <c r="A228" t="str">
        <f t="shared" si="18"/>
        <v>r221s4</v>
      </c>
      <c r="B228" s="3" t="str">
        <f t="shared" si="19"/>
        <v>r221s4130</v>
      </c>
      <c r="C228" s="5" t="s">
        <v>1317</v>
      </c>
      <c r="D228" s="4" t="s">
        <v>1318</v>
      </c>
      <c r="E228" s="5" t="s">
        <v>1319</v>
      </c>
      <c r="F228" s="5" t="s">
        <v>1271</v>
      </c>
      <c r="G228" s="5" t="s">
        <v>1313</v>
      </c>
      <c r="H228" s="5" t="str">
        <f t="shared" si="20"/>
        <v>130</v>
      </c>
      <c r="I228" s="5" t="str">
        <f t="shared" si="21"/>
        <v>set4</v>
      </c>
      <c r="J228" s="5" t="str">
        <f>IF(I228="","",SUBSTITUTE(I228,LOOKUP(1,0/FIND(R$2:R$19,I228),R$2:R$19),VLOOKUP(LOOKUP(1,0/FIND(R$2:R$19,I228),R$2:R$19),R:S,2,FALSE())))</f>
        <v>s4</v>
      </c>
      <c r="K228" s="5" t="str">
        <f t="shared" si="22"/>
        <v>R221USF</v>
      </c>
      <c r="L228" s="5">
        <f t="array" ref="L228">IF(K228="","",IF(-LOOKUP(1,-MID(K228,MIN(FIND(ROW($1:$10)-1,K228&amp;1/17)),ROW($1:$9)))&lt;10,"0"&amp;-LOOKUP(1,-MID(K228,MIN(FIND(ROW($1:$10)-1,K228&amp;1/17)),ROW($1:$9))),-LOOKUP(1,-MID(K228,MIN(FIND(ROW($1:$10)-1,K228&amp;1/17)),ROW($1:$9)))))</f>
        <v>221</v>
      </c>
      <c r="M228" s="5" t="str">
        <f>IF(K228="","",IFERROR(_xlfn.XLOOKUP(K228,P:P,Q:Q),LOWER(LEFT(K228,1))))</f>
        <v>r</v>
      </c>
      <c r="N228" s="14" t="str">
        <f t="shared" si="23"/>
        <v>r221</v>
      </c>
    </row>
    <row r="229" spans="1:14">
      <c r="A229" t="str">
        <f t="shared" si="18"/>
        <v>r221s4</v>
      </c>
      <c r="B229" s="6" t="str">
        <f t="shared" si="19"/>
        <v>r221s4140</v>
      </c>
      <c r="C229" s="8" t="s">
        <v>1320</v>
      </c>
      <c r="D229" s="7" t="s">
        <v>1321</v>
      </c>
      <c r="E229" s="8" t="s">
        <v>1322</v>
      </c>
      <c r="F229" s="8" t="s">
        <v>1271</v>
      </c>
      <c r="G229" s="8" t="s">
        <v>1313</v>
      </c>
      <c r="H229" s="5" t="str">
        <f t="shared" si="20"/>
        <v>140</v>
      </c>
      <c r="I229" s="5" t="str">
        <f t="shared" si="21"/>
        <v>set4</v>
      </c>
      <c r="J229" s="5" t="str">
        <f>IF(I229="","",SUBSTITUTE(I229,LOOKUP(1,0/FIND(R$2:R$19,I229),R$2:R$19),VLOOKUP(LOOKUP(1,0/FIND(R$2:R$19,I229),R$2:R$19),R:S,2,FALSE())))</f>
        <v>s4</v>
      </c>
      <c r="K229" s="5" t="str">
        <f t="shared" si="22"/>
        <v>R221USF</v>
      </c>
      <c r="L229" s="5">
        <f t="array" ref="L229">IF(K229="","",IF(-LOOKUP(1,-MID(K229,MIN(FIND(ROW($1:$10)-1,K229&amp;1/17)),ROW($1:$9)))&lt;10,"0"&amp;-LOOKUP(1,-MID(K229,MIN(FIND(ROW($1:$10)-1,K229&amp;1/17)),ROW($1:$9))),-LOOKUP(1,-MID(K229,MIN(FIND(ROW($1:$10)-1,K229&amp;1/17)),ROW($1:$9)))))</f>
        <v>221</v>
      </c>
      <c r="M229" s="5" t="str">
        <f>IF(K229="","",IFERROR(_xlfn.XLOOKUP(K229,P:P,Q:Q),LOWER(LEFT(K229,1))))</f>
        <v>r</v>
      </c>
      <c r="N229" s="14" t="str">
        <f t="shared" si="23"/>
        <v>r221</v>
      </c>
    </row>
    <row r="230" spans="1:14">
      <c r="A230" t="str">
        <f t="shared" si="18"/>
        <v>r221s4</v>
      </c>
      <c r="B230" s="3" t="str">
        <f t="shared" si="19"/>
        <v>r221s4150</v>
      </c>
      <c r="C230" s="5" t="s">
        <v>1323</v>
      </c>
      <c r="D230" s="4" t="s">
        <v>1324</v>
      </c>
      <c r="E230" s="5" t="s">
        <v>1325</v>
      </c>
      <c r="F230" s="5" t="s">
        <v>1271</v>
      </c>
      <c r="G230" s="5" t="s">
        <v>1313</v>
      </c>
      <c r="H230" s="5" t="str">
        <f t="shared" si="20"/>
        <v>150</v>
      </c>
      <c r="I230" s="5" t="str">
        <f t="shared" si="21"/>
        <v>set4</v>
      </c>
      <c r="J230" s="5" t="str">
        <f>IF(I230="","",SUBSTITUTE(I230,LOOKUP(1,0/FIND(R$2:R$19,I230),R$2:R$19),VLOOKUP(LOOKUP(1,0/FIND(R$2:R$19,I230),R$2:R$19),R:S,2,FALSE())))</f>
        <v>s4</v>
      </c>
      <c r="K230" s="5" t="str">
        <f t="shared" si="22"/>
        <v>R221USF</v>
      </c>
      <c r="L230" s="5">
        <f t="array" ref="L230">IF(K230="","",IF(-LOOKUP(1,-MID(K230,MIN(FIND(ROW($1:$10)-1,K230&amp;1/17)),ROW($1:$9)))&lt;10,"0"&amp;-LOOKUP(1,-MID(K230,MIN(FIND(ROW($1:$10)-1,K230&amp;1/17)),ROW($1:$9))),-LOOKUP(1,-MID(K230,MIN(FIND(ROW($1:$10)-1,K230&amp;1/17)),ROW($1:$9)))))</f>
        <v>221</v>
      </c>
      <c r="M230" s="5" t="str">
        <f>IF(K230="","",IFERROR(_xlfn.XLOOKUP(K230,P:P,Q:Q),LOWER(LEFT(K230,1))))</f>
        <v>r</v>
      </c>
      <c r="N230" s="14" t="str">
        <f t="shared" si="23"/>
        <v>r221</v>
      </c>
    </row>
    <row r="231" spans="1:14">
      <c r="A231" t="str">
        <f t="shared" si="18"/>
        <v>r221s5</v>
      </c>
      <c r="B231" s="6" t="str">
        <f t="shared" si="19"/>
        <v>r221s5110</v>
      </c>
      <c r="C231" s="8" t="s">
        <v>1326</v>
      </c>
      <c r="D231" s="7" t="s">
        <v>1327</v>
      </c>
      <c r="E231" s="8" t="s">
        <v>1328</v>
      </c>
      <c r="F231" s="8" t="s">
        <v>1271</v>
      </c>
      <c r="G231" s="8" t="s">
        <v>1329</v>
      </c>
      <c r="H231" s="5" t="str">
        <f t="shared" si="20"/>
        <v>110</v>
      </c>
      <c r="I231" s="5" t="str">
        <f t="shared" si="21"/>
        <v>set5</v>
      </c>
      <c r="J231" s="5" t="str">
        <f>IF(I231="","",SUBSTITUTE(I231,LOOKUP(1,0/FIND(R$2:R$19,I231),R$2:R$19),VLOOKUP(LOOKUP(1,0/FIND(R$2:R$19,I231),R$2:R$19),R:S,2,FALSE())))</f>
        <v>s5</v>
      </c>
      <c r="K231" s="5" t="str">
        <f t="shared" si="22"/>
        <v>R221USF</v>
      </c>
      <c r="L231" s="5">
        <f t="array" ref="L231">IF(K231="","",IF(-LOOKUP(1,-MID(K231,MIN(FIND(ROW($1:$10)-1,K231&amp;1/17)),ROW($1:$9)))&lt;10,"0"&amp;-LOOKUP(1,-MID(K231,MIN(FIND(ROW($1:$10)-1,K231&amp;1/17)),ROW($1:$9))),-LOOKUP(1,-MID(K231,MIN(FIND(ROW($1:$10)-1,K231&amp;1/17)),ROW($1:$9)))))</f>
        <v>221</v>
      </c>
      <c r="M231" s="5" t="str">
        <f>IF(K231="","",IFERROR(_xlfn.XLOOKUP(K231,P:P,Q:Q),LOWER(LEFT(K231,1))))</f>
        <v>r</v>
      </c>
      <c r="N231" s="14" t="str">
        <f t="shared" si="23"/>
        <v>r221</v>
      </c>
    </row>
    <row r="232" spans="1:14">
      <c r="A232" t="str">
        <f t="shared" si="18"/>
        <v>r221s5</v>
      </c>
      <c r="B232" s="3" t="str">
        <f t="shared" si="19"/>
        <v>r221s5120</v>
      </c>
      <c r="C232" s="5" t="s">
        <v>1330</v>
      </c>
      <c r="D232" s="4" t="s">
        <v>1331</v>
      </c>
      <c r="E232" s="5" t="s">
        <v>1332</v>
      </c>
      <c r="F232" s="5" t="s">
        <v>1271</v>
      </c>
      <c r="G232" s="5" t="s">
        <v>1329</v>
      </c>
      <c r="H232" s="5" t="str">
        <f t="shared" si="20"/>
        <v>120</v>
      </c>
      <c r="I232" s="5" t="str">
        <f t="shared" si="21"/>
        <v>set5</v>
      </c>
      <c r="J232" s="5" t="str">
        <f>IF(I232="","",SUBSTITUTE(I232,LOOKUP(1,0/FIND(R$2:R$19,I232),R$2:R$19),VLOOKUP(LOOKUP(1,0/FIND(R$2:R$19,I232),R$2:R$19),R:S,2,FALSE())))</f>
        <v>s5</v>
      </c>
      <c r="K232" s="5" t="str">
        <f t="shared" si="22"/>
        <v>R221USF</v>
      </c>
      <c r="L232" s="5">
        <f t="array" ref="L232">IF(K232="","",IF(-LOOKUP(1,-MID(K232,MIN(FIND(ROW($1:$10)-1,K232&amp;1/17)),ROW($1:$9)))&lt;10,"0"&amp;-LOOKUP(1,-MID(K232,MIN(FIND(ROW($1:$10)-1,K232&amp;1/17)),ROW($1:$9))),-LOOKUP(1,-MID(K232,MIN(FIND(ROW($1:$10)-1,K232&amp;1/17)),ROW($1:$9)))))</f>
        <v>221</v>
      </c>
      <c r="M232" s="5" t="str">
        <f>IF(K232="","",IFERROR(_xlfn.XLOOKUP(K232,P:P,Q:Q),LOWER(LEFT(K232,1))))</f>
        <v>r</v>
      </c>
      <c r="N232" s="14" t="str">
        <f t="shared" si="23"/>
        <v>r221</v>
      </c>
    </row>
    <row r="233" spans="1:14">
      <c r="A233" t="str">
        <f t="shared" si="18"/>
        <v>r221s5</v>
      </c>
      <c r="B233" s="6" t="str">
        <f t="shared" si="19"/>
        <v>r221s5130</v>
      </c>
      <c r="C233" s="8" t="s">
        <v>1333</v>
      </c>
      <c r="D233" s="7" t="s">
        <v>1334</v>
      </c>
      <c r="E233" s="8" t="s">
        <v>1335</v>
      </c>
      <c r="F233" s="8" t="s">
        <v>1271</v>
      </c>
      <c r="G233" s="8" t="s">
        <v>1329</v>
      </c>
      <c r="H233" s="5" t="str">
        <f t="shared" si="20"/>
        <v>130</v>
      </c>
      <c r="I233" s="5" t="str">
        <f t="shared" si="21"/>
        <v>set5</v>
      </c>
      <c r="J233" s="5" t="str">
        <f>IF(I233="","",SUBSTITUTE(I233,LOOKUP(1,0/FIND(R$2:R$19,I233),R$2:R$19),VLOOKUP(LOOKUP(1,0/FIND(R$2:R$19,I233),R$2:R$19),R:S,2,FALSE())))</f>
        <v>s5</v>
      </c>
      <c r="K233" s="5" t="str">
        <f t="shared" si="22"/>
        <v>R221USF</v>
      </c>
      <c r="L233" s="5">
        <f t="array" ref="L233">IF(K233="","",IF(-LOOKUP(1,-MID(K233,MIN(FIND(ROW($1:$10)-1,K233&amp;1/17)),ROW($1:$9)))&lt;10,"0"&amp;-LOOKUP(1,-MID(K233,MIN(FIND(ROW($1:$10)-1,K233&amp;1/17)),ROW($1:$9))),-LOOKUP(1,-MID(K233,MIN(FIND(ROW($1:$10)-1,K233&amp;1/17)),ROW($1:$9)))))</f>
        <v>221</v>
      </c>
      <c r="M233" s="5" t="str">
        <f>IF(K233="","",IFERROR(_xlfn.XLOOKUP(K233,P:P,Q:Q),LOWER(LEFT(K233,1))))</f>
        <v>r</v>
      </c>
      <c r="N233" s="14" t="str">
        <f t="shared" si="23"/>
        <v>r221</v>
      </c>
    </row>
    <row r="234" spans="1:14">
      <c r="A234" t="str">
        <f t="shared" si="18"/>
        <v>r221s5</v>
      </c>
      <c r="B234" s="3" t="str">
        <f t="shared" si="19"/>
        <v>r221s5140</v>
      </c>
      <c r="C234" s="5" t="s">
        <v>1336</v>
      </c>
      <c r="D234" s="4" t="s">
        <v>1337</v>
      </c>
      <c r="E234" s="5" t="s">
        <v>1338</v>
      </c>
      <c r="F234" s="5" t="s">
        <v>1271</v>
      </c>
      <c r="G234" s="5" t="s">
        <v>1329</v>
      </c>
      <c r="H234" s="5" t="str">
        <f t="shared" si="20"/>
        <v>140</v>
      </c>
      <c r="I234" s="5" t="str">
        <f t="shared" si="21"/>
        <v>set5</v>
      </c>
      <c r="J234" s="5" t="str">
        <f>IF(I234="","",SUBSTITUTE(I234,LOOKUP(1,0/FIND(R$2:R$19,I234),R$2:R$19),VLOOKUP(LOOKUP(1,0/FIND(R$2:R$19,I234),R$2:R$19),R:S,2,FALSE())))</f>
        <v>s5</v>
      </c>
      <c r="K234" s="5" t="str">
        <f t="shared" si="22"/>
        <v>R221USF</v>
      </c>
      <c r="L234" s="5">
        <f t="array" ref="L234">IF(K234="","",IF(-LOOKUP(1,-MID(K234,MIN(FIND(ROW($1:$10)-1,K234&amp;1/17)),ROW($1:$9)))&lt;10,"0"&amp;-LOOKUP(1,-MID(K234,MIN(FIND(ROW($1:$10)-1,K234&amp;1/17)),ROW($1:$9))),-LOOKUP(1,-MID(K234,MIN(FIND(ROW($1:$10)-1,K234&amp;1/17)),ROW($1:$9)))))</f>
        <v>221</v>
      </c>
      <c r="M234" s="5" t="str">
        <f>IF(K234="","",IFERROR(_xlfn.XLOOKUP(K234,P:P,Q:Q),LOWER(LEFT(K234,1))))</f>
        <v>r</v>
      </c>
      <c r="N234" s="14" t="str">
        <f t="shared" si="23"/>
        <v>r221</v>
      </c>
    </row>
    <row r="235" spans="1:14">
      <c r="A235" t="str">
        <f t="shared" si="18"/>
        <v>r221s5</v>
      </c>
      <c r="B235" s="6" t="str">
        <f t="shared" si="19"/>
        <v>r221s5150</v>
      </c>
      <c r="C235" s="8" t="s">
        <v>1339</v>
      </c>
      <c r="D235" s="7" t="s">
        <v>1340</v>
      </c>
      <c r="E235" s="8" t="s">
        <v>1341</v>
      </c>
      <c r="F235" s="8" t="s">
        <v>1271</v>
      </c>
      <c r="G235" s="8" t="s">
        <v>1329</v>
      </c>
      <c r="H235" s="5" t="str">
        <f t="shared" si="20"/>
        <v>150</v>
      </c>
      <c r="I235" s="5" t="str">
        <f t="shared" si="21"/>
        <v>set5</v>
      </c>
      <c r="J235" s="5" t="str">
        <f>IF(I235="","",SUBSTITUTE(I235,LOOKUP(1,0/FIND(R$2:R$19,I235),R$2:R$19),VLOOKUP(LOOKUP(1,0/FIND(R$2:R$19,I235),R$2:R$19),R:S,2,FALSE())))</f>
        <v>s5</v>
      </c>
      <c r="K235" s="5" t="str">
        <f t="shared" si="22"/>
        <v>R221USF</v>
      </c>
      <c r="L235" s="5">
        <f t="array" ref="L235">IF(K235="","",IF(-LOOKUP(1,-MID(K235,MIN(FIND(ROW($1:$10)-1,K235&amp;1/17)),ROW($1:$9)))&lt;10,"0"&amp;-LOOKUP(1,-MID(K235,MIN(FIND(ROW($1:$10)-1,K235&amp;1/17)),ROW($1:$9))),-LOOKUP(1,-MID(K235,MIN(FIND(ROW($1:$10)-1,K235&amp;1/17)),ROW($1:$9)))))</f>
        <v>221</v>
      </c>
      <c r="M235" s="5" t="str">
        <f>IF(K235="","",IFERROR(_xlfn.XLOOKUP(K235,P:P,Q:Q),LOWER(LEFT(K235,1))))</f>
        <v>r</v>
      </c>
      <c r="N235" s="14" t="str">
        <f t="shared" si="23"/>
        <v>r221</v>
      </c>
    </row>
    <row r="236" spans="1:14">
      <c r="A236" t="str">
        <f t="shared" si="18"/>
        <v>r221s6</v>
      </c>
      <c r="B236" s="3" t="str">
        <f t="shared" si="19"/>
        <v>r221s6110</v>
      </c>
      <c r="C236" s="5" t="s">
        <v>1342</v>
      </c>
      <c r="D236" s="4" t="s">
        <v>1343</v>
      </c>
      <c r="E236" s="5" t="s">
        <v>1344</v>
      </c>
      <c r="F236" s="5" t="s">
        <v>1271</v>
      </c>
      <c r="G236" s="5" t="s">
        <v>1345</v>
      </c>
      <c r="H236" s="5" t="str">
        <f t="shared" si="20"/>
        <v>110</v>
      </c>
      <c r="I236" s="5" t="str">
        <f t="shared" si="21"/>
        <v>set6</v>
      </c>
      <c r="J236" s="5" t="str">
        <f>IF(I236="","",SUBSTITUTE(I236,LOOKUP(1,0/FIND(R$2:R$19,I236),R$2:R$19),VLOOKUP(LOOKUP(1,0/FIND(R$2:R$19,I236),R$2:R$19),R:S,2,FALSE())))</f>
        <v>s6</v>
      </c>
      <c r="K236" s="5" t="str">
        <f t="shared" si="22"/>
        <v>R221USF</v>
      </c>
      <c r="L236" s="5">
        <f t="array" ref="L236">IF(K236="","",IF(-LOOKUP(1,-MID(K236,MIN(FIND(ROW($1:$10)-1,K236&amp;1/17)),ROW($1:$9)))&lt;10,"0"&amp;-LOOKUP(1,-MID(K236,MIN(FIND(ROW($1:$10)-1,K236&amp;1/17)),ROW($1:$9))),-LOOKUP(1,-MID(K236,MIN(FIND(ROW($1:$10)-1,K236&amp;1/17)),ROW($1:$9)))))</f>
        <v>221</v>
      </c>
      <c r="M236" s="5" t="str">
        <f>IF(K236="","",IFERROR(_xlfn.XLOOKUP(K236,P:P,Q:Q),LOWER(LEFT(K236,1))))</f>
        <v>r</v>
      </c>
      <c r="N236" s="14" t="str">
        <f t="shared" si="23"/>
        <v>r221</v>
      </c>
    </row>
    <row r="237" spans="1:14">
      <c r="A237" t="str">
        <f t="shared" si="18"/>
        <v>r221s6</v>
      </c>
      <c r="B237" s="6" t="str">
        <f t="shared" si="19"/>
        <v>r221s6120</v>
      </c>
      <c r="C237" s="8" t="s">
        <v>1346</v>
      </c>
      <c r="D237" s="7" t="s">
        <v>1347</v>
      </c>
      <c r="E237" s="8" t="s">
        <v>1348</v>
      </c>
      <c r="F237" s="8" t="s">
        <v>1271</v>
      </c>
      <c r="G237" s="8" t="s">
        <v>1345</v>
      </c>
      <c r="H237" s="5" t="str">
        <f t="shared" si="20"/>
        <v>120</v>
      </c>
      <c r="I237" s="5" t="str">
        <f t="shared" si="21"/>
        <v>set6</v>
      </c>
      <c r="J237" s="5" t="str">
        <f>IF(I237="","",SUBSTITUTE(I237,LOOKUP(1,0/FIND(R$2:R$19,I237),R$2:R$19),VLOOKUP(LOOKUP(1,0/FIND(R$2:R$19,I237),R$2:R$19),R:S,2,FALSE())))</f>
        <v>s6</v>
      </c>
      <c r="K237" s="5" t="str">
        <f t="shared" si="22"/>
        <v>R221USF</v>
      </c>
      <c r="L237" s="5">
        <f t="array" ref="L237">IF(K237="","",IF(-LOOKUP(1,-MID(K237,MIN(FIND(ROW($1:$10)-1,K237&amp;1/17)),ROW($1:$9)))&lt;10,"0"&amp;-LOOKUP(1,-MID(K237,MIN(FIND(ROW($1:$10)-1,K237&amp;1/17)),ROW($1:$9))),-LOOKUP(1,-MID(K237,MIN(FIND(ROW($1:$10)-1,K237&amp;1/17)),ROW($1:$9)))))</f>
        <v>221</v>
      </c>
      <c r="M237" s="5" t="str">
        <f>IF(K237="","",IFERROR(_xlfn.XLOOKUP(K237,P:P,Q:Q),LOWER(LEFT(K237,1))))</f>
        <v>r</v>
      </c>
      <c r="N237" s="14" t="str">
        <f t="shared" si="23"/>
        <v>r221</v>
      </c>
    </row>
    <row r="238" spans="1:14">
      <c r="A238" t="str">
        <f t="shared" si="18"/>
        <v>r221s6</v>
      </c>
      <c r="B238" s="3" t="str">
        <f t="shared" si="19"/>
        <v>r221s6130</v>
      </c>
      <c r="C238" s="5" t="s">
        <v>1349</v>
      </c>
      <c r="D238" s="4" t="s">
        <v>1350</v>
      </c>
      <c r="E238" s="5" t="s">
        <v>1351</v>
      </c>
      <c r="F238" s="5" t="s">
        <v>1271</v>
      </c>
      <c r="G238" s="5" t="s">
        <v>1345</v>
      </c>
      <c r="H238" s="5" t="str">
        <f t="shared" si="20"/>
        <v>130</v>
      </c>
      <c r="I238" s="5" t="str">
        <f t="shared" si="21"/>
        <v>set6</v>
      </c>
      <c r="J238" s="5" t="str">
        <f>IF(I238="","",SUBSTITUTE(I238,LOOKUP(1,0/FIND(R$2:R$19,I238),R$2:R$19),VLOOKUP(LOOKUP(1,0/FIND(R$2:R$19,I238),R$2:R$19),R:S,2,FALSE())))</f>
        <v>s6</v>
      </c>
      <c r="K238" s="5" t="str">
        <f t="shared" si="22"/>
        <v>R221USF</v>
      </c>
      <c r="L238" s="5">
        <f t="array" ref="L238">IF(K238="","",IF(-LOOKUP(1,-MID(K238,MIN(FIND(ROW($1:$10)-1,K238&amp;1/17)),ROW($1:$9)))&lt;10,"0"&amp;-LOOKUP(1,-MID(K238,MIN(FIND(ROW($1:$10)-1,K238&amp;1/17)),ROW($1:$9))),-LOOKUP(1,-MID(K238,MIN(FIND(ROW($1:$10)-1,K238&amp;1/17)),ROW($1:$9)))))</f>
        <v>221</v>
      </c>
      <c r="M238" s="5" t="str">
        <f>IF(K238="","",IFERROR(_xlfn.XLOOKUP(K238,P:P,Q:Q),LOWER(LEFT(K238,1))))</f>
        <v>r</v>
      </c>
      <c r="N238" s="14" t="str">
        <f t="shared" si="23"/>
        <v>r221</v>
      </c>
    </row>
    <row r="239" spans="1:14">
      <c r="A239" t="str">
        <f t="shared" si="18"/>
        <v>r221s6</v>
      </c>
      <c r="B239" s="6" t="str">
        <f t="shared" si="19"/>
        <v>r221s6140</v>
      </c>
      <c r="C239" s="8" t="s">
        <v>1352</v>
      </c>
      <c r="D239" s="7" t="s">
        <v>1353</v>
      </c>
      <c r="E239" s="8" t="s">
        <v>1354</v>
      </c>
      <c r="F239" s="8" t="s">
        <v>1271</v>
      </c>
      <c r="G239" s="8" t="s">
        <v>1345</v>
      </c>
      <c r="H239" s="5" t="str">
        <f t="shared" si="20"/>
        <v>140</v>
      </c>
      <c r="I239" s="5" t="str">
        <f t="shared" si="21"/>
        <v>set6</v>
      </c>
      <c r="J239" s="5" t="str">
        <f>IF(I239="","",SUBSTITUTE(I239,LOOKUP(1,0/FIND(R$2:R$19,I239),R$2:R$19),VLOOKUP(LOOKUP(1,0/FIND(R$2:R$19,I239),R$2:R$19),R:S,2,FALSE())))</f>
        <v>s6</v>
      </c>
      <c r="K239" s="5" t="str">
        <f t="shared" si="22"/>
        <v>R221USF</v>
      </c>
      <c r="L239" s="5">
        <f t="array" ref="L239">IF(K239="","",IF(-LOOKUP(1,-MID(K239,MIN(FIND(ROW($1:$10)-1,K239&amp;1/17)),ROW($1:$9)))&lt;10,"0"&amp;-LOOKUP(1,-MID(K239,MIN(FIND(ROW($1:$10)-1,K239&amp;1/17)),ROW($1:$9))),-LOOKUP(1,-MID(K239,MIN(FIND(ROW($1:$10)-1,K239&amp;1/17)),ROW($1:$9)))))</f>
        <v>221</v>
      </c>
      <c r="M239" s="5" t="str">
        <f>IF(K239="","",IFERROR(_xlfn.XLOOKUP(K239,P:P,Q:Q),LOWER(LEFT(K239,1))))</f>
        <v>r</v>
      </c>
      <c r="N239" s="14" t="str">
        <f t="shared" si="23"/>
        <v>r221</v>
      </c>
    </row>
    <row r="240" spans="1:14">
      <c r="A240" t="str">
        <f t="shared" si="18"/>
        <v>r221s6</v>
      </c>
      <c r="B240" s="3" t="str">
        <f t="shared" si="19"/>
        <v>r221s6150</v>
      </c>
      <c r="C240" s="5" t="s">
        <v>1355</v>
      </c>
      <c r="D240" s="4" t="s">
        <v>1356</v>
      </c>
      <c r="E240" s="5" t="s">
        <v>1357</v>
      </c>
      <c r="F240" s="5" t="s">
        <v>1271</v>
      </c>
      <c r="G240" s="5" t="s">
        <v>1345</v>
      </c>
      <c r="H240" s="5" t="str">
        <f t="shared" si="20"/>
        <v>150</v>
      </c>
      <c r="I240" s="5" t="str">
        <f t="shared" si="21"/>
        <v>set6</v>
      </c>
      <c r="J240" s="5" t="str">
        <f>IF(I240="","",SUBSTITUTE(I240,LOOKUP(1,0/FIND(R$2:R$19,I240),R$2:R$19),VLOOKUP(LOOKUP(1,0/FIND(R$2:R$19,I240),R$2:R$19),R:S,2,FALSE())))</f>
        <v>s6</v>
      </c>
      <c r="K240" s="5" t="str">
        <f t="shared" si="22"/>
        <v>R221USF</v>
      </c>
      <c r="L240" s="5">
        <f t="array" ref="L240">IF(K240="","",IF(-LOOKUP(1,-MID(K240,MIN(FIND(ROW($1:$10)-1,K240&amp;1/17)),ROW($1:$9)))&lt;10,"0"&amp;-LOOKUP(1,-MID(K240,MIN(FIND(ROW($1:$10)-1,K240&amp;1/17)),ROW($1:$9))),-LOOKUP(1,-MID(K240,MIN(FIND(ROW($1:$10)-1,K240&amp;1/17)),ROW($1:$9)))))</f>
        <v>221</v>
      </c>
      <c r="M240" s="5" t="str">
        <f>IF(K240="","",IFERROR(_xlfn.XLOOKUP(K240,P:P,Q:Q),LOWER(LEFT(K240,1))))</f>
        <v>r</v>
      </c>
      <c r="N240" s="14" t="str">
        <f t="shared" si="23"/>
        <v>r221</v>
      </c>
    </row>
    <row r="241" spans="1:14">
      <c r="A241" t="str">
        <f t="shared" si="18"/>
        <v>r221hei</v>
      </c>
      <c r="B241" s="6" t="str">
        <f t="shared" si="19"/>
        <v>r221hei110</v>
      </c>
      <c r="C241" s="8" t="s">
        <v>461</v>
      </c>
      <c r="D241" s="7" t="s">
        <v>1358</v>
      </c>
      <c r="E241" s="8" t="s">
        <v>1359</v>
      </c>
      <c r="F241" s="8" t="s">
        <v>1271</v>
      </c>
      <c r="G241" s="8" t="s">
        <v>629</v>
      </c>
      <c r="H241" s="5" t="str">
        <f t="shared" si="20"/>
        <v>110</v>
      </c>
      <c r="I241" s="5" t="str">
        <f t="shared" si="21"/>
        <v>Black</v>
      </c>
      <c r="J241" s="5" t="str">
        <f>IF(I241="","",SUBSTITUTE(I241,LOOKUP(1,0/FIND(R$2:R$19,I241),R$2:R$19),VLOOKUP(LOOKUP(1,0/FIND(R$2:R$19,I241),R$2:R$19),R:S,2,FALSE())))</f>
        <v>hei</v>
      </c>
      <c r="K241" s="5" t="str">
        <f t="shared" si="22"/>
        <v>R221DUSF</v>
      </c>
      <c r="L241" s="5">
        <f t="array" ref="L241">IF(K241="","",IF(-LOOKUP(1,-MID(K241,MIN(FIND(ROW($1:$10)-1,K241&amp;1/17)),ROW($1:$9)))&lt;10,"0"&amp;-LOOKUP(1,-MID(K241,MIN(FIND(ROW($1:$10)-1,K241&amp;1/17)),ROW($1:$9))),-LOOKUP(1,-MID(K241,MIN(FIND(ROW($1:$10)-1,K241&amp;1/17)),ROW($1:$9)))))</f>
        <v>221</v>
      </c>
      <c r="M241" s="5" t="str">
        <f>IF(K241="","",IFERROR(_xlfn.XLOOKUP(K241,P:P,Q:Q),LOWER(LEFT(K241,1))))</f>
        <v>r</v>
      </c>
      <c r="N241" s="14" t="str">
        <f t="shared" si="23"/>
        <v>r221</v>
      </c>
    </row>
    <row r="242" spans="1:14">
      <c r="A242" t="str">
        <f t="shared" si="18"/>
        <v>r221hei</v>
      </c>
      <c r="B242" s="3" t="str">
        <f t="shared" si="19"/>
        <v>r221hei120</v>
      </c>
      <c r="C242" s="5" t="s">
        <v>61</v>
      </c>
      <c r="D242" s="4" t="s">
        <v>1360</v>
      </c>
      <c r="E242" s="5" t="s">
        <v>62</v>
      </c>
      <c r="F242" s="5" t="s">
        <v>1271</v>
      </c>
      <c r="G242" s="5" t="s">
        <v>629</v>
      </c>
      <c r="H242" s="5" t="str">
        <f t="shared" si="20"/>
        <v>120</v>
      </c>
      <c r="I242" s="5" t="str">
        <f t="shared" si="21"/>
        <v>Black</v>
      </c>
      <c r="J242" s="5" t="str">
        <f>IF(I242="","",SUBSTITUTE(I242,LOOKUP(1,0/FIND(R$2:R$19,I242),R$2:R$19),VLOOKUP(LOOKUP(1,0/FIND(R$2:R$19,I242),R$2:R$19),R:S,2,FALSE())))</f>
        <v>hei</v>
      </c>
      <c r="K242" s="5" t="str">
        <f t="shared" si="22"/>
        <v>R221DUSF</v>
      </c>
      <c r="L242" s="5">
        <f t="array" ref="L242">IF(K242="","",IF(-LOOKUP(1,-MID(K242,MIN(FIND(ROW($1:$10)-1,K242&amp;1/17)),ROW($1:$9)))&lt;10,"0"&amp;-LOOKUP(1,-MID(K242,MIN(FIND(ROW($1:$10)-1,K242&amp;1/17)),ROW($1:$9))),-LOOKUP(1,-MID(K242,MIN(FIND(ROW($1:$10)-1,K242&amp;1/17)),ROW($1:$9)))))</f>
        <v>221</v>
      </c>
      <c r="M242" s="5" t="str">
        <f>IF(K242="","",IFERROR(_xlfn.XLOOKUP(K242,P:P,Q:Q),LOWER(LEFT(K242,1))))</f>
        <v>r</v>
      </c>
      <c r="N242" s="14" t="str">
        <f t="shared" si="23"/>
        <v>r221</v>
      </c>
    </row>
    <row r="243" spans="1:14">
      <c r="A243" t="str">
        <f t="shared" si="18"/>
        <v>r221hei</v>
      </c>
      <c r="B243" s="6" t="str">
        <f t="shared" si="19"/>
        <v>r221hei130</v>
      </c>
      <c r="C243" s="8" t="s">
        <v>59</v>
      </c>
      <c r="D243" s="7" t="s">
        <v>1361</v>
      </c>
      <c r="E243" s="8" t="s">
        <v>60</v>
      </c>
      <c r="F243" s="8" t="s">
        <v>1271</v>
      </c>
      <c r="G243" s="8" t="s">
        <v>629</v>
      </c>
      <c r="H243" s="5" t="str">
        <f t="shared" si="20"/>
        <v>130</v>
      </c>
      <c r="I243" s="5" t="str">
        <f t="shared" si="21"/>
        <v>Black</v>
      </c>
      <c r="J243" s="5" t="str">
        <f>IF(I243="","",SUBSTITUTE(I243,LOOKUP(1,0/FIND(R$2:R$19,I243),R$2:R$19),VLOOKUP(LOOKUP(1,0/FIND(R$2:R$19,I243),R$2:R$19),R:S,2,FALSE())))</f>
        <v>hei</v>
      </c>
      <c r="K243" s="5" t="str">
        <f t="shared" si="22"/>
        <v>R221DUSF</v>
      </c>
      <c r="L243" s="5">
        <f t="array" ref="L243">IF(K243="","",IF(-LOOKUP(1,-MID(K243,MIN(FIND(ROW($1:$10)-1,K243&amp;1/17)),ROW($1:$9)))&lt;10,"0"&amp;-LOOKUP(1,-MID(K243,MIN(FIND(ROW($1:$10)-1,K243&amp;1/17)),ROW($1:$9))),-LOOKUP(1,-MID(K243,MIN(FIND(ROW($1:$10)-1,K243&amp;1/17)),ROW($1:$9)))))</f>
        <v>221</v>
      </c>
      <c r="M243" s="5" t="str">
        <f>IF(K243="","",IFERROR(_xlfn.XLOOKUP(K243,P:P,Q:Q),LOWER(LEFT(K243,1))))</f>
        <v>r</v>
      </c>
      <c r="N243" s="14" t="str">
        <f t="shared" si="23"/>
        <v>r221</v>
      </c>
    </row>
    <row r="244" spans="1:14">
      <c r="A244" t="str">
        <f t="shared" si="18"/>
        <v>r221hei</v>
      </c>
      <c r="B244" s="3" t="str">
        <f t="shared" si="19"/>
        <v>r221hei140</v>
      </c>
      <c r="C244" s="5" t="s">
        <v>425</v>
      </c>
      <c r="D244" s="4" t="s">
        <v>1362</v>
      </c>
      <c r="E244" s="5" t="s">
        <v>1363</v>
      </c>
      <c r="F244" s="5" t="s">
        <v>1271</v>
      </c>
      <c r="G244" s="5" t="s">
        <v>629</v>
      </c>
      <c r="H244" s="5" t="str">
        <f t="shared" si="20"/>
        <v>140</v>
      </c>
      <c r="I244" s="5" t="str">
        <f t="shared" si="21"/>
        <v>Black</v>
      </c>
      <c r="J244" s="5" t="str">
        <f>IF(I244="","",SUBSTITUTE(I244,LOOKUP(1,0/FIND(R$2:R$19,I244),R$2:R$19),VLOOKUP(LOOKUP(1,0/FIND(R$2:R$19,I244),R$2:R$19),R:S,2,FALSE())))</f>
        <v>hei</v>
      </c>
      <c r="K244" s="5" t="str">
        <f t="shared" si="22"/>
        <v>R221DUSF</v>
      </c>
      <c r="L244" s="5">
        <f t="array" ref="L244">IF(K244="","",IF(-LOOKUP(1,-MID(K244,MIN(FIND(ROW($1:$10)-1,K244&amp;1/17)),ROW($1:$9)))&lt;10,"0"&amp;-LOOKUP(1,-MID(K244,MIN(FIND(ROW($1:$10)-1,K244&amp;1/17)),ROW($1:$9))),-LOOKUP(1,-MID(K244,MIN(FIND(ROW($1:$10)-1,K244&amp;1/17)),ROW($1:$9)))))</f>
        <v>221</v>
      </c>
      <c r="M244" s="5" t="str">
        <f>IF(K244="","",IFERROR(_xlfn.XLOOKUP(K244,P:P,Q:Q),LOWER(LEFT(K244,1))))</f>
        <v>r</v>
      </c>
      <c r="N244" s="14" t="str">
        <f t="shared" si="23"/>
        <v>r221</v>
      </c>
    </row>
    <row r="245" spans="1:14">
      <c r="A245" t="str">
        <f t="shared" si="18"/>
        <v>r221hei</v>
      </c>
      <c r="B245" s="6" t="str">
        <f t="shared" si="19"/>
        <v>r221hei150</v>
      </c>
      <c r="C245" s="8" t="s">
        <v>422</v>
      </c>
      <c r="D245" s="7" t="s">
        <v>1364</v>
      </c>
      <c r="E245" s="8" t="s">
        <v>1365</v>
      </c>
      <c r="F245" s="8" t="s">
        <v>1271</v>
      </c>
      <c r="G245" s="8" t="s">
        <v>629</v>
      </c>
      <c r="H245" s="5" t="str">
        <f t="shared" si="20"/>
        <v>150</v>
      </c>
      <c r="I245" s="5" t="str">
        <f t="shared" si="21"/>
        <v>Black</v>
      </c>
      <c r="J245" s="5" t="str">
        <f>IF(I245="","",SUBSTITUTE(I245,LOOKUP(1,0/FIND(R$2:R$19,I245),R$2:R$19),VLOOKUP(LOOKUP(1,0/FIND(R$2:R$19,I245),R$2:R$19),R:S,2,FALSE())))</f>
        <v>hei</v>
      </c>
      <c r="K245" s="5" t="str">
        <f t="shared" si="22"/>
        <v>R221DUSF</v>
      </c>
      <c r="L245" s="5">
        <f t="array" ref="L245">IF(K245="","",IF(-LOOKUP(1,-MID(K245,MIN(FIND(ROW($1:$10)-1,K245&amp;1/17)),ROW($1:$9)))&lt;10,"0"&amp;-LOOKUP(1,-MID(K245,MIN(FIND(ROW($1:$10)-1,K245&amp;1/17)),ROW($1:$9))),-LOOKUP(1,-MID(K245,MIN(FIND(ROW($1:$10)-1,K245&amp;1/17)),ROW($1:$9)))))</f>
        <v>221</v>
      </c>
      <c r="M245" s="5" t="str">
        <f>IF(K245="","",IFERROR(_xlfn.XLOOKUP(K245,P:P,Q:Q),LOWER(LEFT(K245,1))))</f>
        <v>r</v>
      </c>
      <c r="N245" s="14" t="str">
        <f t="shared" si="23"/>
        <v>r221</v>
      </c>
    </row>
    <row r="246" spans="1:14">
      <c r="A246" t="str">
        <f t="shared" si="18"/>
        <v>r221lan</v>
      </c>
      <c r="B246" s="3" t="str">
        <f t="shared" si="19"/>
        <v>r221lan110</v>
      </c>
      <c r="C246" s="5" t="s">
        <v>1366</v>
      </c>
      <c r="D246" s="4" t="s">
        <v>1367</v>
      </c>
      <c r="E246" s="5" t="s">
        <v>1368</v>
      </c>
      <c r="F246" s="5" t="s">
        <v>1271</v>
      </c>
      <c r="G246" s="5" t="s">
        <v>654</v>
      </c>
      <c r="H246" s="5" t="str">
        <f t="shared" si="20"/>
        <v>110</v>
      </c>
      <c r="I246" s="5" t="str">
        <f t="shared" si="21"/>
        <v>Blue</v>
      </c>
      <c r="J246" s="5" t="str">
        <f>IF(I246="","",SUBSTITUTE(I246,LOOKUP(1,0/FIND(R$2:R$19,I246),R$2:R$19),VLOOKUP(LOOKUP(1,0/FIND(R$2:R$19,I246),R$2:R$19),R:S,2,FALSE())))</f>
        <v>lan</v>
      </c>
      <c r="K246" s="5" t="str">
        <f t="shared" si="22"/>
        <v>R221DUSF</v>
      </c>
      <c r="L246" s="5">
        <f t="array" ref="L246">IF(K246="","",IF(-LOOKUP(1,-MID(K246,MIN(FIND(ROW($1:$10)-1,K246&amp;1/17)),ROW($1:$9)))&lt;10,"0"&amp;-LOOKUP(1,-MID(K246,MIN(FIND(ROW($1:$10)-1,K246&amp;1/17)),ROW($1:$9))),-LOOKUP(1,-MID(K246,MIN(FIND(ROW($1:$10)-1,K246&amp;1/17)),ROW($1:$9)))))</f>
        <v>221</v>
      </c>
      <c r="M246" s="5" t="str">
        <f>IF(K246="","",IFERROR(_xlfn.XLOOKUP(K246,P:P,Q:Q),LOWER(LEFT(K246,1))))</f>
        <v>r</v>
      </c>
      <c r="N246" s="14" t="str">
        <f t="shared" si="23"/>
        <v>r221</v>
      </c>
    </row>
    <row r="247" spans="1:14">
      <c r="A247" t="str">
        <f t="shared" si="18"/>
        <v>r221lan</v>
      </c>
      <c r="B247" s="6" t="str">
        <f t="shared" si="19"/>
        <v>r221lan120</v>
      </c>
      <c r="C247" s="8" t="s">
        <v>1369</v>
      </c>
      <c r="D247" s="7" t="s">
        <v>1370</v>
      </c>
      <c r="E247" s="8" t="s">
        <v>1371</v>
      </c>
      <c r="F247" s="8" t="s">
        <v>1271</v>
      </c>
      <c r="G247" s="8" t="s">
        <v>654</v>
      </c>
      <c r="H247" s="5" t="str">
        <f t="shared" si="20"/>
        <v>120</v>
      </c>
      <c r="I247" s="5" t="str">
        <f t="shared" si="21"/>
        <v>Blue</v>
      </c>
      <c r="J247" s="5" t="str">
        <f>IF(I247="","",SUBSTITUTE(I247,LOOKUP(1,0/FIND(R$2:R$19,I247),R$2:R$19),VLOOKUP(LOOKUP(1,0/FIND(R$2:R$19,I247),R$2:R$19),R:S,2,FALSE())))</f>
        <v>lan</v>
      </c>
      <c r="K247" s="5" t="str">
        <f t="shared" si="22"/>
        <v>R221DUSF</v>
      </c>
      <c r="L247" s="5">
        <f t="array" ref="L247">IF(K247="","",IF(-LOOKUP(1,-MID(K247,MIN(FIND(ROW($1:$10)-1,K247&amp;1/17)),ROW($1:$9)))&lt;10,"0"&amp;-LOOKUP(1,-MID(K247,MIN(FIND(ROW($1:$10)-1,K247&amp;1/17)),ROW($1:$9))),-LOOKUP(1,-MID(K247,MIN(FIND(ROW($1:$10)-1,K247&amp;1/17)),ROW($1:$9)))))</f>
        <v>221</v>
      </c>
      <c r="M247" s="5" t="str">
        <f>IF(K247="","",IFERROR(_xlfn.XLOOKUP(K247,P:P,Q:Q),LOWER(LEFT(K247,1))))</f>
        <v>r</v>
      </c>
      <c r="N247" s="14" t="str">
        <f t="shared" si="23"/>
        <v>r221</v>
      </c>
    </row>
    <row r="248" spans="1:14">
      <c r="A248" t="str">
        <f t="shared" si="18"/>
        <v>r221lan</v>
      </c>
      <c r="B248" s="3" t="str">
        <f t="shared" si="19"/>
        <v>r221lan130</v>
      </c>
      <c r="C248" s="5" t="s">
        <v>1372</v>
      </c>
      <c r="D248" s="4" t="s">
        <v>1373</v>
      </c>
      <c r="E248" s="5" t="s">
        <v>1374</v>
      </c>
      <c r="F248" s="5" t="s">
        <v>1271</v>
      </c>
      <c r="G248" s="5" t="s">
        <v>654</v>
      </c>
      <c r="H248" s="5" t="str">
        <f t="shared" si="20"/>
        <v>130</v>
      </c>
      <c r="I248" s="5" t="str">
        <f t="shared" si="21"/>
        <v>Blue</v>
      </c>
      <c r="J248" s="5" t="str">
        <f>IF(I248="","",SUBSTITUTE(I248,LOOKUP(1,0/FIND(R$2:R$19,I248),R$2:R$19),VLOOKUP(LOOKUP(1,0/FIND(R$2:R$19,I248),R$2:R$19),R:S,2,FALSE())))</f>
        <v>lan</v>
      </c>
      <c r="K248" s="5" t="str">
        <f t="shared" si="22"/>
        <v>R221DUSF</v>
      </c>
      <c r="L248" s="5">
        <f t="array" ref="L248">IF(K248="","",IF(-LOOKUP(1,-MID(K248,MIN(FIND(ROW($1:$10)-1,K248&amp;1/17)),ROW($1:$9)))&lt;10,"0"&amp;-LOOKUP(1,-MID(K248,MIN(FIND(ROW($1:$10)-1,K248&amp;1/17)),ROW($1:$9))),-LOOKUP(1,-MID(K248,MIN(FIND(ROW($1:$10)-1,K248&amp;1/17)),ROW($1:$9)))))</f>
        <v>221</v>
      </c>
      <c r="M248" s="5" t="str">
        <f>IF(K248="","",IFERROR(_xlfn.XLOOKUP(K248,P:P,Q:Q),LOWER(LEFT(K248,1))))</f>
        <v>r</v>
      </c>
      <c r="N248" s="14" t="str">
        <f t="shared" si="23"/>
        <v>r221</v>
      </c>
    </row>
    <row r="249" spans="1:14">
      <c r="A249" t="str">
        <f t="shared" si="18"/>
        <v>r221lan</v>
      </c>
      <c r="B249" s="6" t="str">
        <f t="shared" si="19"/>
        <v>r221lan140</v>
      </c>
      <c r="C249" s="8" t="s">
        <v>1375</v>
      </c>
      <c r="D249" s="7" t="s">
        <v>1376</v>
      </c>
      <c r="E249" s="8" t="s">
        <v>1377</v>
      </c>
      <c r="F249" s="8" t="s">
        <v>1271</v>
      </c>
      <c r="G249" s="8" t="s">
        <v>654</v>
      </c>
      <c r="H249" s="5" t="str">
        <f t="shared" si="20"/>
        <v>140</v>
      </c>
      <c r="I249" s="5" t="str">
        <f t="shared" si="21"/>
        <v>Blue</v>
      </c>
      <c r="J249" s="5" t="str">
        <f>IF(I249="","",SUBSTITUTE(I249,LOOKUP(1,0/FIND(R$2:R$19,I249),R$2:R$19),VLOOKUP(LOOKUP(1,0/FIND(R$2:R$19,I249),R$2:R$19),R:S,2,FALSE())))</f>
        <v>lan</v>
      </c>
      <c r="K249" s="5" t="str">
        <f t="shared" si="22"/>
        <v>R221DUSF</v>
      </c>
      <c r="L249" s="5">
        <f t="array" ref="L249">IF(K249="","",IF(-LOOKUP(1,-MID(K249,MIN(FIND(ROW($1:$10)-1,K249&amp;1/17)),ROW($1:$9)))&lt;10,"0"&amp;-LOOKUP(1,-MID(K249,MIN(FIND(ROW($1:$10)-1,K249&amp;1/17)),ROW($1:$9))),-LOOKUP(1,-MID(K249,MIN(FIND(ROW($1:$10)-1,K249&amp;1/17)),ROW($1:$9)))))</f>
        <v>221</v>
      </c>
      <c r="M249" s="5" t="str">
        <f>IF(K249="","",IFERROR(_xlfn.XLOOKUP(K249,P:P,Q:Q),LOWER(LEFT(K249,1))))</f>
        <v>r</v>
      </c>
      <c r="N249" s="14" t="str">
        <f t="shared" si="23"/>
        <v>r221</v>
      </c>
    </row>
    <row r="250" spans="1:14">
      <c r="A250" t="str">
        <f t="shared" si="18"/>
        <v>r221lan</v>
      </c>
      <c r="B250" s="3" t="str">
        <f t="shared" si="19"/>
        <v>r221lan150</v>
      </c>
      <c r="C250" s="5" t="s">
        <v>1378</v>
      </c>
      <c r="D250" s="4" t="s">
        <v>1379</v>
      </c>
      <c r="E250" s="5" t="s">
        <v>1380</v>
      </c>
      <c r="F250" s="5" t="s">
        <v>1271</v>
      </c>
      <c r="G250" s="5" t="s">
        <v>654</v>
      </c>
      <c r="H250" s="5" t="str">
        <f t="shared" si="20"/>
        <v>150</v>
      </c>
      <c r="I250" s="5" t="str">
        <f t="shared" si="21"/>
        <v>Blue</v>
      </c>
      <c r="J250" s="5" t="str">
        <f>IF(I250="","",SUBSTITUTE(I250,LOOKUP(1,0/FIND(R$2:R$19,I250),R$2:R$19),VLOOKUP(LOOKUP(1,0/FIND(R$2:R$19,I250),R$2:R$19),R:S,2,FALSE())))</f>
        <v>lan</v>
      </c>
      <c r="K250" s="5" t="str">
        <f t="shared" si="22"/>
        <v>R221DUSF</v>
      </c>
      <c r="L250" s="5">
        <f t="array" ref="L250">IF(K250="","",IF(-LOOKUP(1,-MID(K250,MIN(FIND(ROW($1:$10)-1,K250&amp;1/17)),ROW($1:$9)))&lt;10,"0"&amp;-LOOKUP(1,-MID(K250,MIN(FIND(ROW($1:$10)-1,K250&amp;1/17)),ROW($1:$9))),-LOOKUP(1,-MID(K250,MIN(FIND(ROW($1:$10)-1,K250&amp;1/17)),ROW($1:$9)))))</f>
        <v>221</v>
      </c>
      <c r="M250" s="5" t="str">
        <f>IF(K250="","",IFERROR(_xlfn.XLOOKUP(K250,P:P,Q:Q),LOWER(LEFT(K250,1))))</f>
        <v>r</v>
      </c>
      <c r="N250" s="14" t="str">
        <f t="shared" si="23"/>
        <v>r221</v>
      </c>
    </row>
    <row r="251" spans="1:14">
      <c r="A251" t="str">
        <f t="shared" si="18"/>
        <v>r221fen</v>
      </c>
      <c r="B251" s="6" t="str">
        <f t="shared" si="19"/>
        <v>r221fen110</v>
      </c>
      <c r="C251" s="8" t="s">
        <v>395</v>
      </c>
      <c r="D251" s="7" t="s">
        <v>1381</v>
      </c>
      <c r="E251" s="8" t="s">
        <v>396</v>
      </c>
      <c r="F251" s="8" t="s">
        <v>1271</v>
      </c>
      <c r="G251" s="8" t="s">
        <v>660</v>
      </c>
      <c r="H251" s="5" t="str">
        <f t="shared" si="20"/>
        <v>110</v>
      </c>
      <c r="I251" s="5" t="str">
        <f t="shared" si="21"/>
        <v>Pink</v>
      </c>
      <c r="J251" s="5" t="str">
        <f>IF(I251="","",SUBSTITUTE(I251,LOOKUP(1,0/FIND(R$2:R$19,I251),R$2:R$19),VLOOKUP(LOOKUP(1,0/FIND(R$2:R$19,I251),R$2:R$19),R:S,2,FALSE())))</f>
        <v>fen</v>
      </c>
      <c r="K251" s="5" t="str">
        <f t="shared" si="22"/>
        <v>R221DUSF</v>
      </c>
      <c r="L251" s="5">
        <f t="array" ref="L251">IF(K251="","",IF(-LOOKUP(1,-MID(K251,MIN(FIND(ROW($1:$10)-1,K251&amp;1/17)),ROW($1:$9)))&lt;10,"0"&amp;-LOOKUP(1,-MID(K251,MIN(FIND(ROW($1:$10)-1,K251&amp;1/17)),ROW($1:$9))),-LOOKUP(1,-MID(K251,MIN(FIND(ROW($1:$10)-1,K251&amp;1/17)),ROW($1:$9)))))</f>
        <v>221</v>
      </c>
      <c r="M251" s="5" t="str">
        <f>IF(K251="","",IFERROR(_xlfn.XLOOKUP(K251,P:P,Q:Q),LOWER(LEFT(K251,1))))</f>
        <v>r</v>
      </c>
      <c r="N251" s="14" t="str">
        <f t="shared" si="23"/>
        <v>r221</v>
      </c>
    </row>
    <row r="252" spans="1:14">
      <c r="A252" t="str">
        <f t="shared" si="18"/>
        <v>r221fen</v>
      </c>
      <c r="B252" s="3" t="str">
        <f t="shared" si="19"/>
        <v>r221fen120</v>
      </c>
      <c r="C252" s="5" t="s">
        <v>397</v>
      </c>
      <c r="D252" s="4" t="s">
        <v>1382</v>
      </c>
      <c r="E252" s="5" t="s">
        <v>398</v>
      </c>
      <c r="F252" s="5" t="s">
        <v>1271</v>
      </c>
      <c r="G252" s="5" t="s">
        <v>660</v>
      </c>
      <c r="H252" s="5" t="str">
        <f t="shared" si="20"/>
        <v>120</v>
      </c>
      <c r="I252" s="5" t="str">
        <f t="shared" si="21"/>
        <v>Pink</v>
      </c>
      <c r="J252" s="5" t="str">
        <f>IF(I252="","",SUBSTITUTE(I252,LOOKUP(1,0/FIND(R$2:R$19,I252),R$2:R$19),VLOOKUP(LOOKUP(1,0/FIND(R$2:R$19,I252),R$2:R$19),R:S,2,FALSE())))</f>
        <v>fen</v>
      </c>
      <c r="K252" s="5" t="str">
        <f t="shared" si="22"/>
        <v>R221DUSF</v>
      </c>
      <c r="L252" s="5">
        <f t="array" ref="L252">IF(K252="","",IF(-LOOKUP(1,-MID(K252,MIN(FIND(ROW($1:$10)-1,K252&amp;1/17)),ROW($1:$9)))&lt;10,"0"&amp;-LOOKUP(1,-MID(K252,MIN(FIND(ROW($1:$10)-1,K252&amp;1/17)),ROW($1:$9))),-LOOKUP(1,-MID(K252,MIN(FIND(ROW($1:$10)-1,K252&amp;1/17)),ROW($1:$9)))))</f>
        <v>221</v>
      </c>
      <c r="M252" s="5" t="str">
        <f>IF(K252="","",IFERROR(_xlfn.XLOOKUP(K252,P:P,Q:Q),LOWER(LEFT(K252,1))))</f>
        <v>r</v>
      </c>
      <c r="N252" s="14" t="str">
        <f t="shared" si="23"/>
        <v>r221</v>
      </c>
    </row>
    <row r="253" spans="1:14">
      <c r="A253" t="str">
        <f t="shared" si="18"/>
        <v>r221fen</v>
      </c>
      <c r="B253" s="6" t="str">
        <f t="shared" si="19"/>
        <v>r221fen130</v>
      </c>
      <c r="C253" s="8" t="s">
        <v>399</v>
      </c>
      <c r="D253" s="7" t="s">
        <v>1383</v>
      </c>
      <c r="E253" s="8" t="s">
        <v>400</v>
      </c>
      <c r="F253" s="8" t="s">
        <v>1271</v>
      </c>
      <c r="G253" s="8" t="s">
        <v>660</v>
      </c>
      <c r="H253" s="5" t="str">
        <f t="shared" si="20"/>
        <v>130</v>
      </c>
      <c r="I253" s="5" t="str">
        <f t="shared" si="21"/>
        <v>Pink</v>
      </c>
      <c r="J253" s="5" t="str">
        <f>IF(I253="","",SUBSTITUTE(I253,LOOKUP(1,0/FIND(R$2:R$19,I253),R$2:R$19),VLOOKUP(LOOKUP(1,0/FIND(R$2:R$19,I253),R$2:R$19),R:S,2,FALSE())))</f>
        <v>fen</v>
      </c>
      <c r="K253" s="5" t="str">
        <f t="shared" si="22"/>
        <v>R221DUSF</v>
      </c>
      <c r="L253" s="5">
        <f t="array" ref="L253">IF(K253="","",IF(-LOOKUP(1,-MID(K253,MIN(FIND(ROW($1:$10)-1,K253&amp;1/17)),ROW($1:$9)))&lt;10,"0"&amp;-LOOKUP(1,-MID(K253,MIN(FIND(ROW($1:$10)-1,K253&amp;1/17)),ROW($1:$9))),-LOOKUP(1,-MID(K253,MIN(FIND(ROW($1:$10)-1,K253&amp;1/17)),ROW($1:$9)))))</f>
        <v>221</v>
      </c>
      <c r="M253" s="5" t="str">
        <f>IF(K253="","",IFERROR(_xlfn.XLOOKUP(K253,P:P,Q:Q),LOWER(LEFT(K253,1))))</f>
        <v>r</v>
      </c>
      <c r="N253" s="14" t="str">
        <f t="shared" si="23"/>
        <v>r221</v>
      </c>
    </row>
    <row r="254" spans="1:14">
      <c r="A254" t="str">
        <f t="shared" si="18"/>
        <v>r221fen</v>
      </c>
      <c r="B254" s="3" t="str">
        <f t="shared" si="19"/>
        <v>r221fen140</v>
      </c>
      <c r="C254" s="5" t="s">
        <v>1384</v>
      </c>
      <c r="D254" s="4" t="s">
        <v>1385</v>
      </c>
      <c r="E254" s="5" t="s">
        <v>1386</v>
      </c>
      <c r="F254" s="5" t="s">
        <v>1271</v>
      </c>
      <c r="G254" s="5" t="s">
        <v>660</v>
      </c>
      <c r="H254" s="5" t="str">
        <f t="shared" si="20"/>
        <v>140</v>
      </c>
      <c r="I254" s="5" t="str">
        <f t="shared" si="21"/>
        <v>Pink</v>
      </c>
      <c r="J254" s="5" t="str">
        <f>IF(I254="","",SUBSTITUTE(I254,LOOKUP(1,0/FIND(R$2:R$19,I254),R$2:R$19),VLOOKUP(LOOKUP(1,0/FIND(R$2:R$19,I254),R$2:R$19),R:S,2,FALSE())))</f>
        <v>fen</v>
      </c>
      <c r="K254" s="5" t="str">
        <f t="shared" si="22"/>
        <v>R221DUSF</v>
      </c>
      <c r="L254" s="5">
        <f t="array" ref="L254">IF(K254="","",IF(-LOOKUP(1,-MID(K254,MIN(FIND(ROW($1:$10)-1,K254&amp;1/17)),ROW($1:$9)))&lt;10,"0"&amp;-LOOKUP(1,-MID(K254,MIN(FIND(ROW($1:$10)-1,K254&amp;1/17)),ROW($1:$9))),-LOOKUP(1,-MID(K254,MIN(FIND(ROW($1:$10)-1,K254&amp;1/17)),ROW($1:$9)))))</f>
        <v>221</v>
      </c>
      <c r="M254" s="5" t="str">
        <f>IF(K254="","",IFERROR(_xlfn.XLOOKUP(K254,P:P,Q:Q),LOWER(LEFT(K254,1))))</f>
        <v>r</v>
      </c>
      <c r="N254" s="14" t="str">
        <f t="shared" si="23"/>
        <v>r221</v>
      </c>
    </row>
    <row r="255" spans="1:14">
      <c r="A255" t="str">
        <f t="shared" si="18"/>
        <v>r221fen</v>
      </c>
      <c r="B255" s="6" t="str">
        <f t="shared" si="19"/>
        <v>r221fen150</v>
      </c>
      <c r="C255" s="8" t="s">
        <v>1387</v>
      </c>
      <c r="D255" s="7" t="s">
        <v>1388</v>
      </c>
      <c r="E255" s="8" t="s">
        <v>1389</v>
      </c>
      <c r="F255" s="8" t="s">
        <v>1271</v>
      </c>
      <c r="G255" s="8" t="s">
        <v>660</v>
      </c>
      <c r="H255" s="5" t="str">
        <f t="shared" si="20"/>
        <v>150</v>
      </c>
      <c r="I255" s="5" t="str">
        <f t="shared" si="21"/>
        <v>Pink</v>
      </c>
      <c r="J255" s="5" t="str">
        <f>IF(I255="","",SUBSTITUTE(I255,LOOKUP(1,0/FIND(R$2:R$19,I255),R$2:R$19),VLOOKUP(LOOKUP(1,0/FIND(R$2:R$19,I255),R$2:R$19),R:S,2,FALSE())))</f>
        <v>fen</v>
      </c>
      <c r="K255" s="5" t="str">
        <f t="shared" si="22"/>
        <v>R221DUSF</v>
      </c>
      <c r="L255" s="5">
        <f t="array" ref="L255">IF(K255="","",IF(-LOOKUP(1,-MID(K255,MIN(FIND(ROW($1:$10)-1,K255&amp;1/17)),ROW($1:$9)))&lt;10,"0"&amp;-LOOKUP(1,-MID(K255,MIN(FIND(ROW($1:$10)-1,K255&amp;1/17)),ROW($1:$9))),-LOOKUP(1,-MID(K255,MIN(FIND(ROW($1:$10)-1,K255&amp;1/17)),ROW($1:$9)))))</f>
        <v>221</v>
      </c>
      <c r="M255" s="5" t="str">
        <f>IF(K255="","",IFERROR(_xlfn.XLOOKUP(K255,P:P,Q:Q),LOWER(LEFT(K255,1))))</f>
        <v>r</v>
      </c>
      <c r="N255" s="14" t="str">
        <f t="shared" si="23"/>
        <v>r221</v>
      </c>
    </row>
    <row r="256" spans="1:14">
      <c r="A256" t="str">
        <f t="shared" si="18"/>
        <v>r221zi</v>
      </c>
      <c r="B256" s="3" t="str">
        <f t="shared" si="19"/>
        <v>r221zi110</v>
      </c>
      <c r="C256" s="5" t="s">
        <v>401</v>
      </c>
      <c r="D256" s="4" t="s">
        <v>1390</v>
      </c>
      <c r="E256" s="5" t="s">
        <v>402</v>
      </c>
      <c r="F256" s="5" t="s">
        <v>1271</v>
      </c>
      <c r="G256" s="5" t="s">
        <v>665</v>
      </c>
      <c r="H256" s="5" t="str">
        <f t="shared" si="20"/>
        <v>110</v>
      </c>
      <c r="I256" s="5" t="str">
        <f t="shared" si="21"/>
        <v>Purple</v>
      </c>
      <c r="J256" s="5" t="str">
        <f>IF(I256="","",SUBSTITUTE(I256,LOOKUP(1,0/FIND(R$2:R$19,I256),R$2:R$19),VLOOKUP(LOOKUP(1,0/FIND(R$2:R$19,I256),R$2:R$19),R:S,2,FALSE())))</f>
        <v>zi</v>
      </c>
      <c r="K256" s="5" t="str">
        <f t="shared" si="22"/>
        <v>R221DUSF</v>
      </c>
      <c r="L256" s="5">
        <f t="array" ref="L256">IF(K256="","",IF(-LOOKUP(1,-MID(K256,MIN(FIND(ROW($1:$10)-1,K256&amp;1/17)),ROW($1:$9)))&lt;10,"0"&amp;-LOOKUP(1,-MID(K256,MIN(FIND(ROW($1:$10)-1,K256&amp;1/17)),ROW($1:$9))),-LOOKUP(1,-MID(K256,MIN(FIND(ROW($1:$10)-1,K256&amp;1/17)),ROW($1:$9)))))</f>
        <v>221</v>
      </c>
      <c r="M256" s="5" t="str">
        <f>IF(K256="","",IFERROR(_xlfn.XLOOKUP(K256,P:P,Q:Q),LOWER(LEFT(K256,1))))</f>
        <v>r</v>
      </c>
      <c r="N256" s="14" t="str">
        <f t="shared" si="23"/>
        <v>r221</v>
      </c>
    </row>
    <row r="257" spans="1:14">
      <c r="A257" t="str">
        <f t="shared" si="18"/>
        <v>r221zi</v>
      </c>
      <c r="B257" s="6" t="str">
        <f t="shared" si="19"/>
        <v>r221zi120</v>
      </c>
      <c r="C257" s="8" t="s">
        <v>411</v>
      </c>
      <c r="D257" s="7" t="s">
        <v>1391</v>
      </c>
      <c r="E257" s="8" t="s">
        <v>412</v>
      </c>
      <c r="F257" s="8" t="s">
        <v>1271</v>
      </c>
      <c r="G257" s="8" t="s">
        <v>665</v>
      </c>
      <c r="H257" s="5" t="str">
        <f t="shared" si="20"/>
        <v>120</v>
      </c>
      <c r="I257" s="5" t="str">
        <f t="shared" si="21"/>
        <v>Purple</v>
      </c>
      <c r="J257" s="5" t="str">
        <f>IF(I257="","",SUBSTITUTE(I257,LOOKUP(1,0/FIND(R$2:R$19,I257),R$2:R$19),VLOOKUP(LOOKUP(1,0/FIND(R$2:R$19,I257),R$2:R$19),R:S,2,FALSE())))</f>
        <v>zi</v>
      </c>
      <c r="K257" s="5" t="str">
        <f t="shared" si="22"/>
        <v>R221DUSF</v>
      </c>
      <c r="L257" s="5">
        <f t="array" ref="L257">IF(K257="","",IF(-LOOKUP(1,-MID(K257,MIN(FIND(ROW($1:$10)-1,K257&amp;1/17)),ROW($1:$9)))&lt;10,"0"&amp;-LOOKUP(1,-MID(K257,MIN(FIND(ROW($1:$10)-1,K257&amp;1/17)),ROW($1:$9))),-LOOKUP(1,-MID(K257,MIN(FIND(ROW($1:$10)-1,K257&amp;1/17)),ROW($1:$9)))))</f>
        <v>221</v>
      </c>
      <c r="M257" s="5" t="str">
        <f>IF(K257="","",IFERROR(_xlfn.XLOOKUP(K257,P:P,Q:Q),LOWER(LEFT(K257,1))))</f>
        <v>r</v>
      </c>
      <c r="N257" s="14" t="str">
        <f t="shared" si="23"/>
        <v>r221</v>
      </c>
    </row>
    <row r="258" spans="1:14">
      <c r="A258" t="str">
        <f t="shared" ref="A258:A321" si="24">N258&amp;J258</f>
        <v>r221zi</v>
      </c>
      <c r="B258" s="3" t="str">
        <f t="shared" ref="B258:B321" si="25">N258&amp;J258&amp;H258</f>
        <v>r221zi130</v>
      </c>
      <c r="C258" s="5" t="s">
        <v>403</v>
      </c>
      <c r="D258" s="4" t="s">
        <v>1392</v>
      </c>
      <c r="E258" s="5" t="s">
        <v>404</v>
      </c>
      <c r="F258" s="5" t="s">
        <v>1271</v>
      </c>
      <c r="G258" s="5" t="s">
        <v>665</v>
      </c>
      <c r="H258" s="5" t="str">
        <f t="shared" ref="H258:H321" si="26">IF(C258="","",RIGHT(RIGHT($C258,LEN($C258)-FIND("-",$C258)),LEN(RIGHT($C258,LEN($C258)-FIND("-",$C258)))-FIND("-",RIGHT($C258,LEN($C258)-FIND("-",$C258)))))</f>
        <v>130</v>
      </c>
      <c r="I258" s="5" t="str">
        <f t="shared" ref="I258:I321" si="27">IF(C258="","",LEFT(RIGHT(C258,LEN(C258)-FIND("-",C258)),FIND("-",RIGHT(C258,LEN(C258)-FIND("-",C258)))-1))</f>
        <v>Purple</v>
      </c>
      <c r="J258" s="5" t="str">
        <f>IF(I258="","",SUBSTITUTE(I258,LOOKUP(1,0/FIND(R$2:R$19,I258),R$2:R$19),VLOOKUP(LOOKUP(1,0/FIND(R$2:R$19,I258),R$2:R$19),R:S,2,FALSE())))</f>
        <v>zi</v>
      </c>
      <c r="K258" s="5" t="str">
        <f t="shared" ref="K258:K321" si="28">IF(C258="","",LEFT(C258,FIND("-",C258)-1))</f>
        <v>R221DUSF</v>
      </c>
      <c r="L258" s="5">
        <f t="array" ref="L258">IF(K258="","",IF(-LOOKUP(1,-MID(K258,MIN(FIND(ROW($1:$10)-1,K258&amp;1/17)),ROW($1:$9)))&lt;10,"0"&amp;-LOOKUP(1,-MID(K258,MIN(FIND(ROW($1:$10)-1,K258&amp;1/17)),ROW($1:$9))),-LOOKUP(1,-MID(K258,MIN(FIND(ROW($1:$10)-1,K258&amp;1/17)),ROW($1:$9)))))</f>
        <v>221</v>
      </c>
      <c r="M258" s="5" t="str">
        <f>IF(K258="","",IFERROR(_xlfn.XLOOKUP(K258,P:P,Q:Q),LOWER(LEFT(K258,1))))</f>
        <v>r</v>
      </c>
      <c r="N258" s="14" t="str">
        <f t="shared" ref="N258:N321" si="29">IF(AND(M258&lt;&gt;"",L258&lt;&gt;""),M258&amp;L258,"")</f>
        <v>r221</v>
      </c>
    </row>
    <row r="259" spans="1:14">
      <c r="A259" t="str">
        <f t="shared" si="24"/>
        <v>r221zi</v>
      </c>
      <c r="B259" s="6" t="str">
        <f t="shared" si="25"/>
        <v>r221zi140</v>
      </c>
      <c r="C259" s="8" t="s">
        <v>409</v>
      </c>
      <c r="D259" s="7" t="s">
        <v>1393</v>
      </c>
      <c r="E259" s="8" t="s">
        <v>410</v>
      </c>
      <c r="F259" s="8" t="s">
        <v>1271</v>
      </c>
      <c r="G259" s="8" t="s">
        <v>665</v>
      </c>
      <c r="H259" s="5" t="str">
        <f t="shared" si="26"/>
        <v>140</v>
      </c>
      <c r="I259" s="5" t="str">
        <f t="shared" si="27"/>
        <v>Purple</v>
      </c>
      <c r="J259" s="5" t="str">
        <f>IF(I259="","",SUBSTITUTE(I259,LOOKUP(1,0/FIND(R$2:R$19,I259),R$2:R$19),VLOOKUP(LOOKUP(1,0/FIND(R$2:R$19,I259),R$2:R$19),R:S,2,FALSE())))</f>
        <v>zi</v>
      </c>
      <c r="K259" s="5" t="str">
        <f t="shared" si="28"/>
        <v>R221DUSF</v>
      </c>
      <c r="L259" s="5">
        <f t="array" ref="L259">IF(K259="","",IF(-LOOKUP(1,-MID(K259,MIN(FIND(ROW($1:$10)-1,K259&amp;1/17)),ROW($1:$9)))&lt;10,"0"&amp;-LOOKUP(1,-MID(K259,MIN(FIND(ROW($1:$10)-1,K259&amp;1/17)),ROW($1:$9))),-LOOKUP(1,-MID(K259,MIN(FIND(ROW($1:$10)-1,K259&amp;1/17)),ROW($1:$9)))))</f>
        <v>221</v>
      </c>
      <c r="M259" s="5" t="str">
        <f>IF(K259="","",IFERROR(_xlfn.XLOOKUP(K259,P:P,Q:Q),LOWER(LEFT(K259,1))))</f>
        <v>r</v>
      </c>
      <c r="N259" s="14" t="str">
        <f t="shared" si="29"/>
        <v>r221</v>
      </c>
    </row>
    <row r="260" spans="1:14">
      <c r="A260" t="str">
        <f t="shared" si="24"/>
        <v>r221zi</v>
      </c>
      <c r="B260" s="3" t="str">
        <f t="shared" si="25"/>
        <v>r221zi150</v>
      </c>
      <c r="C260" s="5" t="s">
        <v>1394</v>
      </c>
      <c r="D260" s="4" t="s">
        <v>1395</v>
      </c>
      <c r="E260" s="5" t="s">
        <v>1396</v>
      </c>
      <c r="F260" s="5" t="s">
        <v>1271</v>
      </c>
      <c r="G260" s="5" t="s">
        <v>665</v>
      </c>
      <c r="H260" s="5" t="str">
        <f t="shared" si="26"/>
        <v>150</v>
      </c>
      <c r="I260" s="5" t="str">
        <f t="shared" si="27"/>
        <v>Purple</v>
      </c>
      <c r="J260" s="5" t="str">
        <f>IF(I260="","",SUBSTITUTE(I260,LOOKUP(1,0/FIND(R$2:R$19,I260),R$2:R$19),VLOOKUP(LOOKUP(1,0/FIND(R$2:R$19,I260),R$2:R$19),R:S,2,FALSE())))</f>
        <v>zi</v>
      </c>
      <c r="K260" s="5" t="str">
        <f t="shared" si="28"/>
        <v>R221DUSF</v>
      </c>
      <c r="L260" s="5">
        <f t="array" ref="L260">IF(K260="","",IF(-LOOKUP(1,-MID(K260,MIN(FIND(ROW($1:$10)-1,K260&amp;1/17)),ROW($1:$9)))&lt;10,"0"&amp;-LOOKUP(1,-MID(K260,MIN(FIND(ROW($1:$10)-1,K260&amp;1/17)),ROW($1:$9))),-LOOKUP(1,-MID(K260,MIN(FIND(ROW($1:$10)-1,K260&amp;1/17)),ROW($1:$9)))))</f>
        <v>221</v>
      </c>
      <c r="M260" s="5" t="str">
        <f>IF(K260="","",IFERROR(_xlfn.XLOOKUP(K260,P:P,Q:Q),LOWER(LEFT(K260,1))))</f>
        <v>r</v>
      </c>
      <c r="N260" s="14" t="str">
        <f t="shared" si="29"/>
        <v>r221</v>
      </c>
    </row>
    <row r="261" spans="1:14">
      <c r="A261" t="str">
        <f t="shared" si="24"/>
        <v>r221mei</v>
      </c>
      <c r="B261" s="6" t="str">
        <f t="shared" si="25"/>
        <v>r221mei110</v>
      </c>
      <c r="C261" s="8" t="s">
        <v>1397</v>
      </c>
      <c r="D261" s="7" t="s">
        <v>1398</v>
      </c>
      <c r="E261" s="8" t="s">
        <v>1399</v>
      </c>
      <c r="F261" s="8" t="s">
        <v>1271</v>
      </c>
      <c r="G261" s="8" t="s">
        <v>670</v>
      </c>
      <c r="H261" s="5" t="str">
        <f t="shared" si="26"/>
        <v>110</v>
      </c>
      <c r="I261" s="5" t="str">
        <f t="shared" si="27"/>
        <v>Rose</v>
      </c>
      <c r="J261" s="5" t="str">
        <f>IF(I261="","",SUBSTITUTE(I261,LOOKUP(1,0/FIND(R$2:R$19,I261),R$2:R$19),VLOOKUP(LOOKUP(1,0/FIND(R$2:R$19,I261),R$2:R$19),R:S,2,FALSE())))</f>
        <v>mei</v>
      </c>
      <c r="K261" s="5" t="str">
        <f t="shared" si="28"/>
        <v>R221DUSF</v>
      </c>
      <c r="L261" s="5">
        <f t="array" ref="L261">IF(K261="","",IF(-LOOKUP(1,-MID(K261,MIN(FIND(ROW($1:$10)-1,K261&amp;1/17)),ROW($1:$9)))&lt;10,"0"&amp;-LOOKUP(1,-MID(K261,MIN(FIND(ROW($1:$10)-1,K261&amp;1/17)),ROW($1:$9))),-LOOKUP(1,-MID(K261,MIN(FIND(ROW($1:$10)-1,K261&amp;1/17)),ROW($1:$9)))))</f>
        <v>221</v>
      </c>
      <c r="M261" s="5" t="str">
        <f>IF(K261="","",IFERROR(_xlfn.XLOOKUP(K261,P:P,Q:Q),LOWER(LEFT(K261,1))))</f>
        <v>r</v>
      </c>
      <c r="N261" s="14" t="str">
        <f t="shared" si="29"/>
        <v>r221</v>
      </c>
    </row>
    <row r="262" spans="1:14">
      <c r="A262" t="str">
        <f t="shared" si="24"/>
        <v>r221mei</v>
      </c>
      <c r="B262" s="3" t="str">
        <f t="shared" si="25"/>
        <v>r221mei120</v>
      </c>
      <c r="C262" s="5" t="s">
        <v>1400</v>
      </c>
      <c r="D262" s="4" t="s">
        <v>1401</v>
      </c>
      <c r="E262" s="5" t="s">
        <v>1402</v>
      </c>
      <c r="F262" s="5" t="s">
        <v>1271</v>
      </c>
      <c r="G262" s="5" t="s">
        <v>670</v>
      </c>
      <c r="H262" s="5" t="str">
        <f t="shared" si="26"/>
        <v>120</v>
      </c>
      <c r="I262" s="5" t="str">
        <f t="shared" si="27"/>
        <v>Rose</v>
      </c>
      <c r="J262" s="5" t="str">
        <f>IF(I262="","",SUBSTITUTE(I262,LOOKUP(1,0/FIND(R$2:R$19,I262),R$2:R$19),VLOOKUP(LOOKUP(1,0/FIND(R$2:R$19,I262),R$2:R$19),R:S,2,FALSE())))</f>
        <v>mei</v>
      </c>
      <c r="K262" s="5" t="str">
        <f t="shared" si="28"/>
        <v>R221DUSF</v>
      </c>
      <c r="L262" s="5">
        <f t="array" ref="L262">IF(K262="","",IF(-LOOKUP(1,-MID(K262,MIN(FIND(ROW($1:$10)-1,K262&amp;1/17)),ROW($1:$9)))&lt;10,"0"&amp;-LOOKUP(1,-MID(K262,MIN(FIND(ROW($1:$10)-1,K262&amp;1/17)),ROW($1:$9))),-LOOKUP(1,-MID(K262,MIN(FIND(ROW($1:$10)-1,K262&amp;1/17)),ROW($1:$9)))))</f>
        <v>221</v>
      </c>
      <c r="M262" s="5" t="str">
        <f>IF(K262="","",IFERROR(_xlfn.XLOOKUP(K262,P:P,Q:Q),LOWER(LEFT(K262,1))))</f>
        <v>r</v>
      </c>
      <c r="N262" s="14" t="str">
        <f t="shared" si="29"/>
        <v>r221</v>
      </c>
    </row>
    <row r="263" spans="1:14">
      <c r="A263" t="str">
        <f t="shared" si="24"/>
        <v>r221mei</v>
      </c>
      <c r="B263" s="6" t="str">
        <f t="shared" si="25"/>
        <v>r221mei130</v>
      </c>
      <c r="C263" s="8" t="s">
        <v>1403</v>
      </c>
      <c r="D263" s="7" t="s">
        <v>1404</v>
      </c>
      <c r="E263" s="8" t="s">
        <v>1405</v>
      </c>
      <c r="F263" s="8" t="s">
        <v>1271</v>
      </c>
      <c r="G263" s="8" t="s">
        <v>670</v>
      </c>
      <c r="H263" s="5" t="str">
        <f t="shared" si="26"/>
        <v>130</v>
      </c>
      <c r="I263" s="5" t="str">
        <f t="shared" si="27"/>
        <v>Rose</v>
      </c>
      <c r="J263" s="5" t="str">
        <f>IF(I263="","",SUBSTITUTE(I263,LOOKUP(1,0/FIND(R$2:R$19,I263),R$2:R$19),VLOOKUP(LOOKUP(1,0/FIND(R$2:R$19,I263),R$2:R$19),R:S,2,FALSE())))</f>
        <v>mei</v>
      </c>
      <c r="K263" s="5" t="str">
        <f t="shared" si="28"/>
        <v>R221DUSF</v>
      </c>
      <c r="L263" s="5">
        <f t="array" ref="L263">IF(K263="","",IF(-LOOKUP(1,-MID(K263,MIN(FIND(ROW($1:$10)-1,K263&amp;1/17)),ROW($1:$9)))&lt;10,"0"&amp;-LOOKUP(1,-MID(K263,MIN(FIND(ROW($1:$10)-1,K263&amp;1/17)),ROW($1:$9))),-LOOKUP(1,-MID(K263,MIN(FIND(ROW($1:$10)-1,K263&amp;1/17)),ROW($1:$9)))))</f>
        <v>221</v>
      </c>
      <c r="M263" s="5" t="str">
        <f>IF(K263="","",IFERROR(_xlfn.XLOOKUP(K263,P:P,Q:Q),LOWER(LEFT(K263,1))))</f>
        <v>r</v>
      </c>
      <c r="N263" s="14" t="str">
        <f t="shared" si="29"/>
        <v>r221</v>
      </c>
    </row>
    <row r="264" spans="1:14">
      <c r="A264" t="str">
        <f t="shared" si="24"/>
        <v>r221mei</v>
      </c>
      <c r="B264" s="3" t="str">
        <f t="shared" si="25"/>
        <v>r221mei140</v>
      </c>
      <c r="C264" s="5" t="s">
        <v>405</v>
      </c>
      <c r="D264" s="4" t="s">
        <v>1406</v>
      </c>
      <c r="E264" s="5" t="s">
        <v>406</v>
      </c>
      <c r="F264" s="5" t="s">
        <v>1271</v>
      </c>
      <c r="G264" s="5" t="s">
        <v>670</v>
      </c>
      <c r="H264" s="5" t="str">
        <f t="shared" si="26"/>
        <v>140</v>
      </c>
      <c r="I264" s="5" t="str">
        <f t="shared" si="27"/>
        <v>Rose</v>
      </c>
      <c r="J264" s="5" t="str">
        <f>IF(I264="","",SUBSTITUTE(I264,LOOKUP(1,0/FIND(R$2:R$19,I264),R$2:R$19),VLOOKUP(LOOKUP(1,0/FIND(R$2:R$19,I264),R$2:R$19),R:S,2,FALSE())))</f>
        <v>mei</v>
      </c>
      <c r="K264" s="5" t="str">
        <f t="shared" si="28"/>
        <v>R221DUSF</v>
      </c>
      <c r="L264" s="5">
        <f t="array" ref="L264">IF(K264="","",IF(-LOOKUP(1,-MID(K264,MIN(FIND(ROW($1:$10)-1,K264&amp;1/17)),ROW($1:$9)))&lt;10,"0"&amp;-LOOKUP(1,-MID(K264,MIN(FIND(ROW($1:$10)-1,K264&amp;1/17)),ROW($1:$9))),-LOOKUP(1,-MID(K264,MIN(FIND(ROW($1:$10)-1,K264&amp;1/17)),ROW($1:$9)))))</f>
        <v>221</v>
      </c>
      <c r="M264" s="5" t="str">
        <f>IF(K264="","",IFERROR(_xlfn.XLOOKUP(K264,P:P,Q:Q),LOWER(LEFT(K264,1))))</f>
        <v>r</v>
      </c>
      <c r="N264" s="14" t="str">
        <f t="shared" si="29"/>
        <v>r221</v>
      </c>
    </row>
    <row r="265" spans="1:14">
      <c r="A265" t="str">
        <f t="shared" si="24"/>
        <v>r221mei</v>
      </c>
      <c r="B265" s="6" t="str">
        <f t="shared" si="25"/>
        <v>r221mei150</v>
      </c>
      <c r="C265" s="8" t="s">
        <v>407</v>
      </c>
      <c r="D265" s="7" t="s">
        <v>1407</v>
      </c>
      <c r="E265" s="8" t="s">
        <v>408</v>
      </c>
      <c r="F265" s="8" t="s">
        <v>1271</v>
      </c>
      <c r="G265" s="8" t="s">
        <v>670</v>
      </c>
      <c r="H265" s="5" t="str">
        <f t="shared" si="26"/>
        <v>150</v>
      </c>
      <c r="I265" s="5" t="str">
        <f t="shared" si="27"/>
        <v>Rose</v>
      </c>
      <c r="J265" s="5" t="str">
        <f>IF(I265="","",SUBSTITUTE(I265,LOOKUP(1,0/FIND(R$2:R$19,I265),R$2:R$19),VLOOKUP(LOOKUP(1,0/FIND(R$2:R$19,I265),R$2:R$19),R:S,2,FALSE())))</f>
        <v>mei</v>
      </c>
      <c r="K265" s="5" t="str">
        <f t="shared" si="28"/>
        <v>R221DUSF</v>
      </c>
      <c r="L265" s="5">
        <f t="array" ref="L265">IF(K265="","",IF(-LOOKUP(1,-MID(K265,MIN(FIND(ROW($1:$10)-1,K265&amp;1/17)),ROW($1:$9)))&lt;10,"0"&amp;-LOOKUP(1,-MID(K265,MIN(FIND(ROW($1:$10)-1,K265&amp;1/17)),ROW($1:$9))),-LOOKUP(1,-MID(K265,MIN(FIND(ROW($1:$10)-1,K265&amp;1/17)),ROW($1:$9)))))</f>
        <v>221</v>
      </c>
      <c r="M265" s="5" t="str">
        <f>IF(K265="","",IFERROR(_xlfn.XLOOKUP(K265,P:P,Q:Q),LOWER(LEFT(K265,1))))</f>
        <v>r</v>
      </c>
      <c r="N265" s="14" t="str">
        <f t="shared" si="29"/>
        <v>r221</v>
      </c>
    </row>
    <row r="266" spans="1:14">
      <c r="A266" t="str">
        <f t="shared" si="24"/>
        <v>r221yin</v>
      </c>
      <c r="B266" s="3" t="str">
        <f t="shared" si="25"/>
        <v>r221yin110</v>
      </c>
      <c r="C266" s="5" t="s">
        <v>1408</v>
      </c>
      <c r="D266" s="4" t="s">
        <v>1409</v>
      </c>
      <c r="E266" s="5" t="s">
        <v>1410</v>
      </c>
      <c r="F266" s="5" t="s">
        <v>1271</v>
      </c>
      <c r="G266" s="5" t="s">
        <v>675</v>
      </c>
      <c r="H266" s="5" t="str">
        <f t="shared" si="26"/>
        <v>110</v>
      </c>
      <c r="I266" s="5" t="str">
        <f t="shared" si="27"/>
        <v>Silver</v>
      </c>
      <c r="J266" s="5" t="str">
        <f>IF(I266="","",SUBSTITUTE(I266,LOOKUP(1,0/FIND(R$2:R$19,I266),R$2:R$19),VLOOKUP(LOOKUP(1,0/FIND(R$2:R$19,I266),R$2:R$19),R:S,2,FALSE())))</f>
        <v>yin</v>
      </c>
      <c r="K266" s="5" t="str">
        <f t="shared" si="28"/>
        <v>R221DUSF</v>
      </c>
      <c r="L266" s="5">
        <f t="array" ref="L266">IF(K266="","",IF(-LOOKUP(1,-MID(K266,MIN(FIND(ROW($1:$10)-1,K266&amp;1/17)),ROW($1:$9)))&lt;10,"0"&amp;-LOOKUP(1,-MID(K266,MIN(FIND(ROW($1:$10)-1,K266&amp;1/17)),ROW($1:$9))),-LOOKUP(1,-MID(K266,MIN(FIND(ROW($1:$10)-1,K266&amp;1/17)),ROW($1:$9)))))</f>
        <v>221</v>
      </c>
      <c r="M266" s="5" t="str">
        <f>IF(K266="","",IFERROR(_xlfn.XLOOKUP(K266,P:P,Q:Q),LOWER(LEFT(K266,1))))</f>
        <v>r</v>
      </c>
      <c r="N266" s="14" t="str">
        <f t="shared" si="29"/>
        <v>r221</v>
      </c>
    </row>
    <row r="267" spans="1:14">
      <c r="A267" t="str">
        <f t="shared" si="24"/>
        <v>r221yin</v>
      </c>
      <c r="B267" s="6" t="str">
        <f t="shared" si="25"/>
        <v>r221yin120</v>
      </c>
      <c r="C267" s="8" t="s">
        <v>1411</v>
      </c>
      <c r="D267" s="7" t="s">
        <v>1412</v>
      </c>
      <c r="E267" s="8" t="s">
        <v>1413</v>
      </c>
      <c r="F267" s="8" t="s">
        <v>1271</v>
      </c>
      <c r="G267" s="8" t="s">
        <v>675</v>
      </c>
      <c r="H267" s="5" t="str">
        <f t="shared" si="26"/>
        <v>120</v>
      </c>
      <c r="I267" s="5" t="str">
        <f t="shared" si="27"/>
        <v>Silver</v>
      </c>
      <c r="J267" s="5" t="str">
        <f>IF(I267="","",SUBSTITUTE(I267,LOOKUP(1,0/FIND(R$2:R$19,I267),R$2:R$19),VLOOKUP(LOOKUP(1,0/FIND(R$2:R$19,I267),R$2:R$19),R:S,2,FALSE())))</f>
        <v>yin</v>
      </c>
      <c r="K267" s="5" t="str">
        <f t="shared" si="28"/>
        <v>R221DUSF</v>
      </c>
      <c r="L267" s="5">
        <f t="array" ref="L267">IF(K267="","",IF(-LOOKUP(1,-MID(K267,MIN(FIND(ROW($1:$10)-1,K267&amp;1/17)),ROW($1:$9)))&lt;10,"0"&amp;-LOOKUP(1,-MID(K267,MIN(FIND(ROW($1:$10)-1,K267&amp;1/17)),ROW($1:$9))),-LOOKUP(1,-MID(K267,MIN(FIND(ROW($1:$10)-1,K267&amp;1/17)),ROW($1:$9)))))</f>
        <v>221</v>
      </c>
      <c r="M267" s="5" t="str">
        <f>IF(K267="","",IFERROR(_xlfn.XLOOKUP(K267,P:P,Q:Q),LOWER(LEFT(K267,1))))</f>
        <v>r</v>
      </c>
      <c r="N267" s="14" t="str">
        <f t="shared" si="29"/>
        <v>r221</v>
      </c>
    </row>
    <row r="268" spans="1:14">
      <c r="A268" t="str">
        <f t="shared" si="24"/>
        <v>r221yin</v>
      </c>
      <c r="B268" s="3" t="str">
        <f t="shared" si="25"/>
        <v>r221yin130</v>
      </c>
      <c r="C268" s="5" t="s">
        <v>1414</v>
      </c>
      <c r="D268" s="4" t="s">
        <v>1415</v>
      </c>
      <c r="E268" s="5" t="s">
        <v>1416</v>
      </c>
      <c r="F268" s="5" t="s">
        <v>1271</v>
      </c>
      <c r="G268" s="5" t="s">
        <v>675</v>
      </c>
      <c r="H268" s="5" t="str">
        <f t="shared" si="26"/>
        <v>130</v>
      </c>
      <c r="I268" s="5" t="str">
        <f t="shared" si="27"/>
        <v>Silver</v>
      </c>
      <c r="J268" s="5" t="str">
        <f>IF(I268="","",SUBSTITUTE(I268,LOOKUP(1,0/FIND(R$2:R$19,I268),R$2:R$19),VLOOKUP(LOOKUP(1,0/FIND(R$2:R$19,I268),R$2:R$19),R:S,2,FALSE())))</f>
        <v>yin</v>
      </c>
      <c r="K268" s="5" t="str">
        <f t="shared" si="28"/>
        <v>R221DUSF</v>
      </c>
      <c r="L268" s="5">
        <f t="array" ref="L268">IF(K268="","",IF(-LOOKUP(1,-MID(K268,MIN(FIND(ROW($1:$10)-1,K268&amp;1/17)),ROW($1:$9)))&lt;10,"0"&amp;-LOOKUP(1,-MID(K268,MIN(FIND(ROW($1:$10)-1,K268&amp;1/17)),ROW($1:$9))),-LOOKUP(1,-MID(K268,MIN(FIND(ROW($1:$10)-1,K268&amp;1/17)),ROW($1:$9)))))</f>
        <v>221</v>
      </c>
      <c r="M268" s="5" t="str">
        <f>IF(K268="","",IFERROR(_xlfn.XLOOKUP(K268,P:P,Q:Q),LOWER(LEFT(K268,1))))</f>
        <v>r</v>
      </c>
      <c r="N268" s="14" t="str">
        <f t="shared" si="29"/>
        <v>r221</v>
      </c>
    </row>
    <row r="269" spans="1:14">
      <c r="A269" t="str">
        <f t="shared" si="24"/>
        <v>r221yin</v>
      </c>
      <c r="B269" s="6" t="str">
        <f t="shared" si="25"/>
        <v>r221yin140</v>
      </c>
      <c r="C269" s="8" t="s">
        <v>1417</v>
      </c>
      <c r="D269" s="7" t="s">
        <v>1418</v>
      </c>
      <c r="E269" s="8" t="s">
        <v>1419</v>
      </c>
      <c r="F269" s="8" t="s">
        <v>1271</v>
      </c>
      <c r="G269" s="8" t="s">
        <v>675</v>
      </c>
      <c r="H269" s="5" t="str">
        <f t="shared" si="26"/>
        <v>140</v>
      </c>
      <c r="I269" s="5" t="str">
        <f t="shared" si="27"/>
        <v>Silver</v>
      </c>
      <c r="J269" s="5" t="str">
        <f>IF(I269="","",SUBSTITUTE(I269,LOOKUP(1,0/FIND(R$2:R$19,I269),R$2:R$19),VLOOKUP(LOOKUP(1,0/FIND(R$2:R$19,I269),R$2:R$19),R:S,2,FALSE())))</f>
        <v>yin</v>
      </c>
      <c r="K269" s="5" t="str">
        <f t="shared" si="28"/>
        <v>R221DUSF</v>
      </c>
      <c r="L269" s="5">
        <f t="array" ref="L269">IF(K269="","",IF(-LOOKUP(1,-MID(K269,MIN(FIND(ROW($1:$10)-1,K269&amp;1/17)),ROW($1:$9)))&lt;10,"0"&amp;-LOOKUP(1,-MID(K269,MIN(FIND(ROW($1:$10)-1,K269&amp;1/17)),ROW($1:$9))),-LOOKUP(1,-MID(K269,MIN(FIND(ROW($1:$10)-1,K269&amp;1/17)),ROW($1:$9)))))</f>
        <v>221</v>
      </c>
      <c r="M269" s="5" t="str">
        <f>IF(K269="","",IFERROR(_xlfn.XLOOKUP(K269,P:P,Q:Q),LOWER(LEFT(K269,1))))</f>
        <v>r</v>
      </c>
      <c r="N269" s="14" t="str">
        <f t="shared" si="29"/>
        <v>r221</v>
      </c>
    </row>
    <row r="270" spans="1:14">
      <c r="A270" t="str">
        <f t="shared" si="24"/>
        <v>r221yin</v>
      </c>
      <c r="B270" s="3" t="str">
        <f t="shared" si="25"/>
        <v>r221yin150</v>
      </c>
      <c r="C270" s="5" t="s">
        <v>1420</v>
      </c>
      <c r="D270" s="4" t="s">
        <v>1421</v>
      </c>
      <c r="E270" s="5" t="s">
        <v>1422</v>
      </c>
      <c r="F270" s="5" t="s">
        <v>1271</v>
      </c>
      <c r="G270" s="5" t="s">
        <v>675</v>
      </c>
      <c r="H270" s="5" t="str">
        <f t="shared" si="26"/>
        <v>150</v>
      </c>
      <c r="I270" s="5" t="str">
        <f t="shared" si="27"/>
        <v>Silver</v>
      </c>
      <c r="J270" s="5" t="str">
        <f>IF(I270="","",SUBSTITUTE(I270,LOOKUP(1,0/FIND(R$2:R$19,I270),R$2:R$19),VLOOKUP(LOOKUP(1,0/FIND(R$2:R$19,I270),R$2:R$19),R:S,2,FALSE())))</f>
        <v>yin</v>
      </c>
      <c r="K270" s="5" t="str">
        <f t="shared" si="28"/>
        <v>R221DUSF</v>
      </c>
      <c r="L270" s="5">
        <f t="array" ref="L270">IF(K270="","",IF(-LOOKUP(1,-MID(K270,MIN(FIND(ROW($1:$10)-1,K270&amp;1/17)),ROW($1:$9)))&lt;10,"0"&amp;-LOOKUP(1,-MID(K270,MIN(FIND(ROW($1:$10)-1,K270&amp;1/17)),ROW($1:$9))),-LOOKUP(1,-MID(K270,MIN(FIND(ROW($1:$10)-1,K270&amp;1/17)),ROW($1:$9)))))</f>
        <v>221</v>
      </c>
      <c r="M270" s="5" t="str">
        <f>IF(K270="","",IFERROR(_xlfn.XLOOKUP(K270,P:P,Q:Q),LOWER(LEFT(K270,1))))</f>
        <v>r</v>
      </c>
      <c r="N270" s="14" t="str">
        <f t="shared" si="29"/>
        <v>r221</v>
      </c>
    </row>
    <row r="271" spans="1:14">
      <c r="A271" t="str">
        <f t="shared" si="24"/>
        <v>fl213s1</v>
      </c>
      <c r="B271" s="6" t="str">
        <f t="shared" si="25"/>
        <v>fl213s1100</v>
      </c>
      <c r="C271" s="8" t="s">
        <v>1423</v>
      </c>
      <c r="D271" s="7" t="s">
        <v>1424</v>
      </c>
      <c r="E271" s="8" t="s">
        <v>1425</v>
      </c>
      <c r="F271" s="8" t="s">
        <v>1426</v>
      </c>
      <c r="G271" s="8" t="s">
        <v>1256</v>
      </c>
      <c r="H271" s="5" t="str">
        <f t="shared" si="26"/>
        <v>100</v>
      </c>
      <c r="I271" s="5" t="str">
        <f t="shared" si="27"/>
        <v>set1</v>
      </c>
      <c r="J271" s="5" t="str">
        <f>IF(I271="","",SUBSTITUTE(I271,LOOKUP(1,0/FIND(R$2:R$19,I271),R$2:R$19),VLOOKUP(LOOKUP(1,0/FIND(R$2:R$19,I271),R$2:R$19),R:S,2,FALSE())))</f>
        <v>s1</v>
      </c>
      <c r="K271" s="5" t="str">
        <f t="shared" si="28"/>
        <v>L213USF</v>
      </c>
      <c r="L271" s="5">
        <f t="array" ref="L271">IF(K271="","",IF(-LOOKUP(1,-MID(K271,MIN(FIND(ROW($1:$10)-1,K271&amp;1/17)),ROW($1:$9)))&lt;10,"0"&amp;-LOOKUP(1,-MID(K271,MIN(FIND(ROW($1:$10)-1,K271&amp;1/17)),ROW($1:$9))),-LOOKUP(1,-MID(K271,MIN(FIND(ROW($1:$10)-1,K271&amp;1/17)),ROW($1:$9)))))</f>
        <v>213</v>
      </c>
      <c r="M271" s="5" t="str">
        <f>IF(K271="","",IFERROR(_xlfn.XLOOKUP(K271,P:P,Q:Q),LOWER(LEFT(K271,1))))</f>
        <v>fl</v>
      </c>
      <c r="N271" s="14" t="str">
        <f t="shared" si="29"/>
        <v>fl213</v>
      </c>
    </row>
    <row r="272" spans="1:14">
      <c r="A272" t="str">
        <f t="shared" si="24"/>
        <v>fl213s1</v>
      </c>
      <c r="B272" s="3" t="str">
        <f t="shared" si="25"/>
        <v>fl213s1110</v>
      </c>
      <c r="C272" s="5" t="s">
        <v>417</v>
      </c>
      <c r="D272" s="4" t="s">
        <v>1427</v>
      </c>
      <c r="E272" s="5" t="s">
        <v>472</v>
      </c>
      <c r="F272" s="5" t="s">
        <v>1426</v>
      </c>
      <c r="G272" s="5" t="s">
        <v>1256</v>
      </c>
      <c r="H272" s="5" t="str">
        <f t="shared" si="26"/>
        <v>110</v>
      </c>
      <c r="I272" s="5" t="str">
        <f t="shared" si="27"/>
        <v>set1</v>
      </c>
      <c r="J272" s="5" t="str">
        <f>IF(I272="","",SUBSTITUTE(I272,LOOKUP(1,0/FIND(R$2:R$19,I272),R$2:R$19),VLOOKUP(LOOKUP(1,0/FIND(R$2:R$19,I272),R$2:R$19),R:S,2,FALSE())))</f>
        <v>s1</v>
      </c>
      <c r="K272" s="5" t="str">
        <f t="shared" si="28"/>
        <v>L213USF</v>
      </c>
      <c r="L272" s="5">
        <f t="array" ref="L272">IF(K272="","",IF(-LOOKUP(1,-MID(K272,MIN(FIND(ROW($1:$10)-1,K272&amp;1/17)),ROW($1:$9)))&lt;10,"0"&amp;-LOOKUP(1,-MID(K272,MIN(FIND(ROW($1:$10)-1,K272&amp;1/17)),ROW($1:$9))),-LOOKUP(1,-MID(K272,MIN(FIND(ROW($1:$10)-1,K272&amp;1/17)),ROW($1:$9)))))</f>
        <v>213</v>
      </c>
      <c r="M272" s="5" t="str">
        <f>IF(K272="","",IFERROR(_xlfn.XLOOKUP(K272,P:P,Q:Q),LOWER(LEFT(K272,1))))</f>
        <v>fl</v>
      </c>
      <c r="N272" s="14" t="str">
        <f t="shared" si="29"/>
        <v>fl213</v>
      </c>
    </row>
    <row r="273" spans="1:14">
      <c r="A273" t="str">
        <f t="shared" si="24"/>
        <v>fl213s1</v>
      </c>
      <c r="B273" s="6" t="str">
        <f t="shared" si="25"/>
        <v>fl213s1120</v>
      </c>
      <c r="C273" s="8" t="s">
        <v>470</v>
      </c>
      <c r="D273" s="7" t="s">
        <v>1428</v>
      </c>
      <c r="E273" s="8" t="s">
        <v>471</v>
      </c>
      <c r="F273" s="8" t="s">
        <v>1426</v>
      </c>
      <c r="G273" s="8" t="s">
        <v>1256</v>
      </c>
      <c r="H273" s="5" t="str">
        <f t="shared" si="26"/>
        <v>120</v>
      </c>
      <c r="I273" s="5" t="str">
        <f t="shared" si="27"/>
        <v>set1</v>
      </c>
      <c r="J273" s="5" t="str">
        <f>IF(I273="","",SUBSTITUTE(I273,LOOKUP(1,0/FIND(R$2:R$19,I273),R$2:R$19),VLOOKUP(LOOKUP(1,0/FIND(R$2:R$19,I273),R$2:R$19),R:S,2,FALSE())))</f>
        <v>s1</v>
      </c>
      <c r="K273" s="5" t="str">
        <f t="shared" si="28"/>
        <v>L213USF</v>
      </c>
      <c r="L273" s="5">
        <f t="array" ref="L273">IF(K273="","",IF(-LOOKUP(1,-MID(K273,MIN(FIND(ROW($1:$10)-1,K273&amp;1/17)),ROW($1:$9)))&lt;10,"0"&amp;-LOOKUP(1,-MID(K273,MIN(FIND(ROW($1:$10)-1,K273&amp;1/17)),ROW($1:$9))),-LOOKUP(1,-MID(K273,MIN(FIND(ROW($1:$10)-1,K273&amp;1/17)),ROW($1:$9)))))</f>
        <v>213</v>
      </c>
      <c r="M273" s="5" t="str">
        <f>IF(K273="","",IFERROR(_xlfn.XLOOKUP(K273,P:P,Q:Q),LOWER(LEFT(K273,1))))</f>
        <v>fl</v>
      </c>
      <c r="N273" s="14" t="str">
        <f t="shared" si="29"/>
        <v>fl213</v>
      </c>
    </row>
    <row r="274" spans="1:14">
      <c r="A274" t="str">
        <f t="shared" si="24"/>
        <v>fl213s1</v>
      </c>
      <c r="B274" s="3" t="str">
        <f t="shared" si="25"/>
        <v>fl213s1130</v>
      </c>
      <c r="C274" s="5" t="s">
        <v>468</v>
      </c>
      <c r="D274" s="4" t="s">
        <v>1429</v>
      </c>
      <c r="E274" s="5" t="s">
        <v>469</v>
      </c>
      <c r="F274" s="5" t="s">
        <v>1426</v>
      </c>
      <c r="G274" s="5" t="s">
        <v>1256</v>
      </c>
      <c r="H274" s="5" t="str">
        <f t="shared" si="26"/>
        <v>130</v>
      </c>
      <c r="I274" s="5" t="str">
        <f t="shared" si="27"/>
        <v>set1</v>
      </c>
      <c r="J274" s="5" t="str">
        <f>IF(I274="","",SUBSTITUTE(I274,LOOKUP(1,0/FIND(R$2:R$19,I274),R$2:R$19),VLOOKUP(LOOKUP(1,0/FIND(R$2:R$19,I274),R$2:R$19),R:S,2,FALSE())))</f>
        <v>s1</v>
      </c>
      <c r="K274" s="5" t="str">
        <f t="shared" si="28"/>
        <v>L213USF</v>
      </c>
      <c r="L274" s="5">
        <f t="array" ref="L274">IF(K274="","",IF(-LOOKUP(1,-MID(K274,MIN(FIND(ROW($1:$10)-1,K274&amp;1/17)),ROW($1:$9)))&lt;10,"0"&amp;-LOOKUP(1,-MID(K274,MIN(FIND(ROW($1:$10)-1,K274&amp;1/17)),ROW($1:$9))),-LOOKUP(1,-MID(K274,MIN(FIND(ROW($1:$10)-1,K274&amp;1/17)),ROW($1:$9)))))</f>
        <v>213</v>
      </c>
      <c r="M274" s="5" t="str">
        <f>IF(K274="","",IFERROR(_xlfn.XLOOKUP(K274,P:P,Q:Q),LOWER(LEFT(K274,1))))</f>
        <v>fl</v>
      </c>
      <c r="N274" s="14" t="str">
        <f t="shared" si="29"/>
        <v>fl213</v>
      </c>
    </row>
    <row r="275" spans="1:14">
      <c r="A275" t="str">
        <f t="shared" si="24"/>
        <v>fl213s1</v>
      </c>
      <c r="B275" s="6" t="str">
        <f t="shared" si="25"/>
        <v>fl213s1140</v>
      </c>
      <c r="C275" s="8" t="s">
        <v>374</v>
      </c>
      <c r="D275" s="7" t="s">
        <v>1430</v>
      </c>
      <c r="E275" s="8" t="s">
        <v>375</v>
      </c>
      <c r="F275" s="8" t="s">
        <v>1426</v>
      </c>
      <c r="G275" s="8" t="s">
        <v>1256</v>
      </c>
      <c r="H275" s="5" t="str">
        <f t="shared" si="26"/>
        <v>140</v>
      </c>
      <c r="I275" s="5" t="str">
        <f t="shared" si="27"/>
        <v>set1</v>
      </c>
      <c r="J275" s="5" t="str">
        <f>IF(I275="","",SUBSTITUTE(I275,LOOKUP(1,0/FIND(R$2:R$19,I275),R$2:R$19),VLOOKUP(LOOKUP(1,0/FIND(R$2:R$19,I275),R$2:R$19),R:S,2,FALSE())))</f>
        <v>s1</v>
      </c>
      <c r="K275" s="5" t="str">
        <f t="shared" si="28"/>
        <v>L213USF</v>
      </c>
      <c r="L275" s="5">
        <f t="array" ref="L275">IF(K275="","",IF(-LOOKUP(1,-MID(K275,MIN(FIND(ROW($1:$10)-1,K275&amp;1/17)),ROW($1:$9)))&lt;10,"0"&amp;-LOOKUP(1,-MID(K275,MIN(FIND(ROW($1:$10)-1,K275&amp;1/17)),ROW($1:$9))),-LOOKUP(1,-MID(K275,MIN(FIND(ROW($1:$10)-1,K275&amp;1/17)),ROW($1:$9)))))</f>
        <v>213</v>
      </c>
      <c r="M275" s="5" t="str">
        <f>IF(K275="","",IFERROR(_xlfn.XLOOKUP(K275,P:P,Q:Q),LOWER(LEFT(K275,1))))</f>
        <v>fl</v>
      </c>
      <c r="N275" s="14" t="str">
        <f t="shared" si="29"/>
        <v>fl213</v>
      </c>
    </row>
    <row r="276" spans="1:14">
      <c r="A276" t="str">
        <f t="shared" si="24"/>
        <v>fl213s3</v>
      </c>
      <c r="B276" s="6" t="str">
        <f t="shared" si="25"/>
        <v>fl213s3100</v>
      </c>
      <c r="C276" s="31" t="s">
        <v>1431</v>
      </c>
      <c r="D276" s="32" t="s">
        <v>1432</v>
      </c>
      <c r="E276" s="33" t="s">
        <v>1433</v>
      </c>
      <c r="F276" s="8" t="s">
        <v>1426</v>
      </c>
      <c r="G276" s="8" t="s">
        <v>1297</v>
      </c>
      <c r="H276" s="5" t="str">
        <f t="shared" si="26"/>
        <v>100</v>
      </c>
      <c r="I276" s="5" t="str">
        <f t="shared" si="27"/>
        <v>set3</v>
      </c>
      <c r="J276" s="5" t="str">
        <f>IF(I276="","",SUBSTITUTE(I276,LOOKUP(1,0/FIND(R$2:R$19,I276),R$2:R$19),VLOOKUP(LOOKUP(1,0/FIND(R$2:R$19,I276),R$2:R$19),R:S,2,FALSE())))</f>
        <v>s3</v>
      </c>
      <c r="K276" s="5" t="str">
        <f t="shared" si="28"/>
        <v>L213usf</v>
      </c>
      <c r="L276" s="5">
        <f t="array" ref="L276">IF(K276="","",IF(-LOOKUP(1,-MID(K276,MIN(FIND(ROW($1:$10)-1,K276&amp;1/17)),ROW($1:$9)))&lt;10,"0"&amp;-LOOKUP(1,-MID(K276,MIN(FIND(ROW($1:$10)-1,K276&amp;1/17)),ROW($1:$9))),-LOOKUP(1,-MID(K276,MIN(FIND(ROW($1:$10)-1,K276&amp;1/17)),ROW($1:$9)))))</f>
        <v>213</v>
      </c>
      <c r="M276" s="5" t="str">
        <f>IF(K276="","",IFERROR(_xlfn.XLOOKUP(K276,P:P,Q:Q),LOWER(LEFT(K276,1))))</f>
        <v>fl</v>
      </c>
      <c r="N276" s="14" t="str">
        <f t="shared" si="29"/>
        <v>fl213</v>
      </c>
    </row>
    <row r="277" spans="1:14">
      <c r="A277" t="str">
        <f t="shared" si="24"/>
        <v>fl213s3</v>
      </c>
      <c r="B277" s="3" t="str">
        <f t="shared" si="25"/>
        <v>fl213s3110</v>
      </c>
      <c r="C277" s="31" t="s">
        <v>53</v>
      </c>
      <c r="D277" s="32" t="s">
        <v>1434</v>
      </c>
      <c r="E277" s="33" t="s">
        <v>54</v>
      </c>
      <c r="F277" s="5" t="s">
        <v>1426</v>
      </c>
      <c r="G277" s="5" t="s">
        <v>1297</v>
      </c>
      <c r="H277" s="5" t="str">
        <f t="shared" si="26"/>
        <v>110</v>
      </c>
      <c r="I277" s="5" t="str">
        <f t="shared" si="27"/>
        <v>set3</v>
      </c>
      <c r="J277" s="5" t="str">
        <f>IF(I277="","",SUBSTITUTE(I277,LOOKUP(1,0/FIND(R$2:R$19,I277),R$2:R$19),VLOOKUP(LOOKUP(1,0/FIND(R$2:R$19,I277),R$2:R$19),R:S,2,FALSE())))</f>
        <v>s3</v>
      </c>
      <c r="K277" s="5" t="str">
        <f t="shared" si="28"/>
        <v>L213usf</v>
      </c>
      <c r="L277" s="5">
        <f t="array" ref="L277">IF(K277="","",IF(-LOOKUP(1,-MID(K277,MIN(FIND(ROW($1:$10)-1,K277&amp;1/17)),ROW($1:$9)))&lt;10,"0"&amp;-LOOKUP(1,-MID(K277,MIN(FIND(ROW($1:$10)-1,K277&amp;1/17)),ROW($1:$9))),-LOOKUP(1,-MID(K277,MIN(FIND(ROW($1:$10)-1,K277&amp;1/17)),ROW($1:$9)))))</f>
        <v>213</v>
      </c>
      <c r="M277" s="5" t="str">
        <f>IF(K277="","",IFERROR(_xlfn.XLOOKUP(K277,P:P,Q:Q),LOWER(LEFT(K277,1))))</f>
        <v>fl</v>
      </c>
      <c r="N277" s="14" t="str">
        <f t="shared" si="29"/>
        <v>fl213</v>
      </c>
    </row>
    <row r="278" spans="1:14">
      <c r="A278" t="str">
        <f t="shared" si="24"/>
        <v>fl213s3</v>
      </c>
      <c r="B278" s="6" t="str">
        <f t="shared" si="25"/>
        <v>fl213s3120</v>
      </c>
      <c r="C278" s="31" t="s">
        <v>348</v>
      </c>
      <c r="D278" s="32" t="s">
        <v>1435</v>
      </c>
      <c r="E278" s="33" t="s">
        <v>349</v>
      </c>
      <c r="F278" s="8" t="s">
        <v>1426</v>
      </c>
      <c r="G278" s="8" t="s">
        <v>1297</v>
      </c>
      <c r="H278" s="5" t="str">
        <f t="shared" si="26"/>
        <v>120</v>
      </c>
      <c r="I278" s="5" t="str">
        <f t="shared" si="27"/>
        <v>set3</v>
      </c>
      <c r="J278" s="5" t="str">
        <f>IF(I278="","",SUBSTITUTE(I278,LOOKUP(1,0/FIND(R$2:R$19,I278),R$2:R$19),VLOOKUP(LOOKUP(1,0/FIND(R$2:R$19,I278),R$2:R$19),R:S,2,FALSE())))</f>
        <v>s3</v>
      </c>
      <c r="K278" s="5" t="str">
        <f t="shared" si="28"/>
        <v>L213usf</v>
      </c>
      <c r="L278" s="5">
        <f t="array" ref="L278">IF(K278="","",IF(-LOOKUP(1,-MID(K278,MIN(FIND(ROW($1:$10)-1,K278&amp;1/17)),ROW($1:$9)))&lt;10,"0"&amp;-LOOKUP(1,-MID(K278,MIN(FIND(ROW($1:$10)-1,K278&amp;1/17)),ROW($1:$9))),-LOOKUP(1,-MID(K278,MIN(FIND(ROW($1:$10)-1,K278&amp;1/17)),ROW($1:$9)))))</f>
        <v>213</v>
      </c>
      <c r="M278" s="5" t="str">
        <f>IF(K278="","",IFERROR(_xlfn.XLOOKUP(K278,P:P,Q:Q),LOWER(LEFT(K278,1))))</f>
        <v>fl</v>
      </c>
      <c r="N278" s="14" t="str">
        <f t="shared" si="29"/>
        <v>fl213</v>
      </c>
    </row>
    <row r="279" spans="1:14">
      <c r="A279" t="str">
        <f t="shared" si="24"/>
        <v>fl213s3</v>
      </c>
      <c r="B279" s="3" t="str">
        <f t="shared" si="25"/>
        <v>fl213s3130</v>
      </c>
      <c r="C279" s="31" t="s">
        <v>360</v>
      </c>
      <c r="D279" s="32" t="s">
        <v>1436</v>
      </c>
      <c r="E279" s="33" t="s">
        <v>361</v>
      </c>
      <c r="F279" s="5" t="s">
        <v>1426</v>
      </c>
      <c r="G279" s="5" t="s">
        <v>1297</v>
      </c>
      <c r="H279" s="5" t="str">
        <f t="shared" si="26"/>
        <v>130</v>
      </c>
      <c r="I279" s="5" t="str">
        <f t="shared" si="27"/>
        <v>set3</v>
      </c>
      <c r="J279" s="5" t="str">
        <f>IF(I279="","",SUBSTITUTE(I279,LOOKUP(1,0/FIND(R$2:R$19,I279),R$2:R$19),VLOOKUP(LOOKUP(1,0/FIND(R$2:R$19,I279),R$2:R$19),R:S,2,FALSE())))</f>
        <v>s3</v>
      </c>
      <c r="K279" s="5" t="str">
        <f t="shared" si="28"/>
        <v>L213usf</v>
      </c>
      <c r="L279" s="5">
        <f t="array" ref="L279">IF(K279="","",IF(-LOOKUP(1,-MID(K279,MIN(FIND(ROW($1:$10)-1,K279&amp;1/17)),ROW($1:$9)))&lt;10,"0"&amp;-LOOKUP(1,-MID(K279,MIN(FIND(ROW($1:$10)-1,K279&amp;1/17)),ROW($1:$9))),-LOOKUP(1,-MID(K279,MIN(FIND(ROW($1:$10)-1,K279&amp;1/17)),ROW($1:$9)))))</f>
        <v>213</v>
      </c>
      <c r="M279" s="5" t="str">
        <f>IF(K279="","",IFERROR(_xlfn.XLOOKUP(K279,P:P,Q:Q),LOWER(LEFT(K279,1))))</f>
        <v>fl</v>
      </c>
      <c r="N279" s="14" t="str">
        <f t="shared" si="29"/>
        <v>fl213</v>
      </c>
    </row>
    <row r="280" spans="1:14">
      <c r="A280" t="str">
        <f t="shared" si="24"/>
        <v>fl213s3</v>
      </c>
      <c r="B280" s="6" t="str">
        <f t="shared" si="25"/>
        <v>fl213s3140</v>
      </c>
      <c r="C280" s="31" t="s">
        <v>350</v>
      </c>
      <c r="D280" s="32" t="s">
        <v>1437</v>
      </c>
      <c r="E280" s="33" t="s">
        <v>351</v>
      </c>
      <c r="F280" s="8" t="s">
        <v>1426</v>
      </c>
      <c r="G280" s="8" t="s">
        <v>1297</v>
      </c>
      <c r="H280" s="5" t="str">
        <f t="shared" si="26"/>
        <v>140</v>
      </c>
      <c r="I280" s="5" t="str">
        <f t="shared" si="27"/>
        <v>set3</v>
      </c>
      <c r="J280" s="5" t="str">
        <f>IF(I280="","",SUBSTITUTE(I280,LOOKUP(1,0/FIND(R$2:R$19,I280),R$2:R$19),VLOOKUP(LOOKUP(1,0/FIND(R$2:R$19,I280),R$2:R$19),R:S,2,FALSE())))</f>
        <v>s3</v>
      </c>
      <c r="K280" s="5" t="str">
        <f t="shared" si="28"/>
        <v>L213usf</v>
      </c>
      <c r="L280" s="5">
        <f t="array" ref="L280">IF(K280="","",IF(-LOOKUP(1,-MID(K280,MIN(FIND(ROW($1:$10)-1,K280&amp;1/17)),ROW($1:$9)))&lt;10,"0"&amp;-LOOKUP(1,-MID(K280,MIN(FIND(ROW($1:$10)-1,K280&amp;1/17)),ROW($1:$9))),-LOOKUP(1,-MID(K280,MIN(FIND(ROW($1:$10)-1,K280&amp;1/17)),ROW($1:$9)))))</f>
        <v>213</v>
      </c>
      <c r="M280" s="5" t="str">
        <f>IF(K280="","",IFERROR(_xlfn.XLOOKUP(K280,P:P,Q:Q),LOWER(LEFT(K280,1))))</f>
        <v>fl</v>
      </c>
      <c r="N280" s="14" t="str">
        <f t="shared" si="29"/>
        <v>fl213</v>
      </c>
    </row>
    <row r="281" spans="1:14">
      <c r="A281" t="str">
        <f t="shared" si="24"/>
        <v>fl213s4</v>
      </c>
      <c r="B281" s="3" t="str">
        <f t="shared" si="25"/>
        <v>fl213s4100</v>
      </c>
      <c r="C281" s="5" t="s">
        <v>1438</v>
      </c>
      <c r="D281" s="4" t="s">
        <v>1439</v>
      </c>
      <c r="E281" s="5" t="s">
        <v>1440</v>
      </c>
      <c r="F281" s="5" t="s">
        <v>1426</v>
      </c>
      <c r="G281" s="5" t="s">
        <v>1313</v>
      </c>
      <c r="H281" s="5" t="str">
        <f t="shared" si="26"/>
        <v>100</v>
      </c>
      <c r="I281" s="5" t="str">
        <f t="shared" si="27"/>
        <v>set4</v>
      </c>
      <c r="J281" s="5" t="str">
        <f>IF(I281="","",SUBSTITUTE(I281,LOOKUP(1,0/FIND(R$2:R$19,I281),R$2:R$19),VLOOKUP(LOOKUP(1,0/FIND(R$2:R$19,I281),R$2:R$19),R:S,2,FALSE())))</f>
        <v>s4</v>
      </c>
      <c r="K281" s="5" t="str">
        <f t="shared" si="28"/>
        <v>L213USF</v>
      </c>
      <c r="L281" s="5">
        <f t="array" ref="L281">IF(K281="","",IF(-LOOKUP(1,-MID(K281,MIN(FIND(ROW($1:$10)-1,K281&amp;1/17)),ROW($1:$9)))&lt;10,"0"&amp;-LOOKUP(1,-MID(K281,MIN(FIND(ROW($1:$10)-1,K281&amp;1/17)),ROW($1:$9))),-LOOKUP(1,-MID(K281,MIN(FIND(ROW($1:$10)-1,K281&amp;1/17)),ROW($1:$9)))))</f>
        <v>213</v>
      </c>
      <c r="M281" s="5" t="str">
        <f>IF(K281="","",IFERROR(_xlfn.XLOOKUP(K281,P:P,Q:Q),LOWER(LEFT(K281,1))))</f>
        <v>fl</v>
      </c>
      <c r="N281" s="14" t="str">
        <f t="shared" si="29"/>
        <v>fl213</v>
      </c>
    </row>
    <row r="282" spans="1:14">
      <c r="A282" t="str">
        <f t="shared" si="24"/>
        <v>fl213s4</v>
      </c>
      <c r="B282" s="6" t="str">
        <f t="shared" si="25"/>
        <v>fl213s4110</v>
      </c>
      <c r="C282" s="8" t="s">
        <v>1441</v>
      </c>
      <c r="D282" s="7" t="s">
        <v>1442</v>
      </c>
      <c r="E282" s="8" t="s">
        <v>1443</v>
      </c>
      <c r="F282" s="8" t="s">
        <v>1426</v>
      </c>
      <c r="G282" s="8" t="s">
        <v>1313</v>
      </c>
      <c r="H282" s="5" t="str">
        <f t="shared" si="26"/>
        <v>110</v>
      </c>
      <c r="I282" s="5" t="str">
        <f t="shared" si="27"/>
        <v>set4</v>
      </c>
      <c r="J282" s="5" t="str">
        <f>IF(I282="","",SUBSTITUTE(I282,LOOKUP(1,0/FIND(R$2:R$19,I282),R$2:R$19),VLOOKUP(LOOKUP(1,0/FIND(R$2:R$19,I282),R$2:R$19),R:S,2,FALSE())))</f>
        <v>s4</v>
      </c>
      <c r="K282" s="5" t="str">
        <f t="shared" si="28"/>
        <v>L213USF</v>
      </c>
      <c r="L282" s="5">
        <f t="array" ref="L282">IF(K282="","",IF(-LOOKUP(1,-MID(K282,MIN(FIND(ROW($1:$10)-1,K282&amp;1/17)),ROW($1:$9)))&lt;10,"0"&amp;-LOOKUP(1,-MID(K282,MIN(FIND(ROW($1:$10)-1,K282&amp;1/17)),ROW($1:$9))),-LOOKUP(1,-MID(K282,MIN(FIND(ROW($1:$10)-1,K282&amp;1/17)),ROW($1:$9)))))</f>
        <v>213</v>
      </c>
      <c r="M282" s="5" t="str">
        <f>IF(K282="","",IFERROR(_xlfn.XLOOKUP(K282,P:P,Q:Q),LOWER(LEFT(K282,1))))</f>
        <v>fl</v>
      </c>
      <c r="N282" s="14" t="str">
        <f t="shared" si="29"/>
        <v>fl213</v>
      </c>
    </row>
    <row r="283" spans="1:14">
      <c r="A283" t="str">
        <f t="shared" si="24"/>
        <v>fl213s4</v>
      </c>
      <c r="B283" s="3" t="str">
        <f t="shared" si="25"/>
        <v>fl213s4120</v>
      </c>
      <c r="C283" s="5" t="s">
        <v>1444</v>
      </c>
      <c r="D283" s="4" t="s">
        <v>1445</v>
      </c>
      <c r="E283" s="5" t="s">
        <v>1446</v>
      </c>
      <c r="F283" s="5" t="s">
        <v>1426</v>
      </c>
      <c r="G283" s="5" t="s">
        <v>1313</v>
      </c>
      <c r="H283" s="5" t="str">
        <f t="shared" si="26"/>
        <v>120</v>
      </c>
      <c r="I283" s="5" t="str">
        <f t="shared" si="27"/>
        <v>set4</v>
      </c>
      <c r="J283" s="5" t="str">
        <f>IF(I283="","",SUBSTITUTE(I283,LOOKUP(1,0/FIND(R$2:R$19,I283),R$2:R$19),VLOOKUP(LOOKUP(1,0/FIND(R$2:R$19,I283),R$2:R$19),R:S,2,FALSE())))</f>
        <v>s4</v>
      </c>
      <c r="K283" s="5" t="str">
        <f t="shared" si="28"/>
        <v>L213USF</v>
      </c>
      <c r="L283" s="5">
        <f t="array" ref="L283">IF(K283="","",IF(-LOOKUP(1,-MID(K283,MIN(FIND(ROW($1:$10)-1,K283&amp;1/17)),ROW($1:$9)))&lt;10,"0"&amp;-LOOKUP(1,-MID(K283,MIN(FIND(ROW($1:$10)-1,K283&amp;1/17)),ROW($1:$9))),-LOOKUP(1,-MID(K283,MIN(FIND(ROW($1:$10)-1,K283&amp;1/17)),ROW($1:$9)))))</f>
        <v>213</v>
      </c>
      <c r="M283" s="5" t="str">
        <f>IF(K283="","",IFERROR(_xlfn.XLOOKUP(K283,P:P,Q:Q),LOWER(LEFT(K283,1))))</f>
        <v>fl</v>
      </c>
      <c r="N283" s="14" t="str">
        <f t="shared" si="29"/>
        <v>fl213</v>
      </c>
    </row>
    <row r="284" spans="1:14">
      <c r="A284" t="str">
        <f t="shared" si="24"/>
        <v>fl213s4</v>
      </c>
      <c r="B284" s="6" t="str">
        <f t="shared" si="25"/>
        <v>fl213s4130</v>
      </c>
      <c r="C284" s="8" t="s">
        <v>1447</v>
      </c>
      <c r="D284" s="7" t="s">
        <v>1448</v>
      </c>
      <c r="E284" s="8" t="s">
        <v>1449</v>
      </c>
      <c r="F284" s="8" t="s">
        <v>1426</v>
      </c>
      <c r="G284" s="8" t="s">
        <v>1313</v>
      </c>
      <c r="H284" s="5" t="str">
        <f t="shared" si="26"/>
        <v>130</v>
      </c>
      <c r="I284" s="5" t="str">
        <f t="shared" si="27"/>
        <v>set4</v>
      </c>
      <c r="J284" s="5" t="str">
        <f>IF(I284="","",SUBSTITUTE(I284,LOOKUP(1,0/FIND(R$2:R$19,I284),R$2:R$19),VLOOKUP(LOOKUP(1,0/FIND(R$2:R$19,I284),R$2:R$19),R:S,2,FALSE())))</f>
        <v>s4</v>
      </c>
      <c r="K284" s="5" t="str">
        <f t="shared" si="28"/>
        <v>L213USF</v>
      </c>
      <c r="L284" s="5">
        <f t="array" ref="L284">IF(K284="","",IF(-LOOKUP(1,-MID(K284,MIN(FIND(ROW($1:$10)-1,K284&amp;1/17)),ROW($1:$9)))&lt;10,"0"&amp;-LOOKUP(1,-MID(K284,MIN(FIND(ROW($1:$10)-1,K284&amp;1/17)),ROW($1:$9))),-LOOKUP(1,-MID(K284,MIN(FIND(ROW($1:$10)-1,K284&amp;1/17)),ROW($1:$9)))))</f>
        <v>213</v>
      </c>
      <c r="M284" s="5" t="str">
        <f>IF(K284="","",IFERROR(_xlfn.XLOOKUP(K284,P:P,Q:Q),LOWER(LEFT(K284,1))))</f>
        <v>fl</v>
      </c>
      <c r="N284" s="14" t="str">
        <f t="shared" si="29"/>
        <v>fl213</v>
      </c>
    </row>
    <row r="285" spans="1:14">
      <c r="A285" t="str">
        <f t="shared" si="24"/>
        <v>fl213s4</v>
      </c>
      <c r="B285" s="3" t="str">
        <f t="shared" si="25"/>
        <v>fl213s4140</v>
      </c>
      <c r="C285" s="5" t="s">
        <v>1450</v>
      </c>
      <c r="D285" s="4" t="s">
        <v>1451</v>
      </c>
      <c r="E285" s="5" t="s">
        <v>1452</v>
      </c>
      <c r="F285" s="5" t="s">
        <v>1426</v>
      </c>
      <c r="G285" s="5" t="s">
        <v>1313</v>
      </c>
      <c r="H285" s="5" t="str">
        <f t="shared" si="26"/>
        <v>140</v>
      </c>
      <c r="I285" s="5" t="str">
        <f t="shared" si="27"/>
        <v>set4</v>
      </c>
      <c r="J285" s="5" t="str">
        <f>IF(I285="","",SUBSTITUTE(I285,LOOKUP(1,0/FIND(R$2:R$19,I285),R$2:R$19),VLOOKUP(LOOKUP(1,0/FIND(R$2:R$19,I285),R$2:R$19),R:S,2,FALSE())))</f>
        <v>s4</v>
      </c>
      <c r="K285" s="5" t="str">
        <f t="shared" si="28"/>
        <v>L213USF</v>
      </c>
      <c r="L285" s="5">
        <f t="array" ref="L285">IF(K285="","",IF(-LOOKUP(1,-MID(K285,MIN(FIND(ROW($1:$10)-1,K285&amp;1/17)),ROW($1:$9)))&lt;10,"0"&amp;-LOOKUP(1,-MID(K285,MIN(FIND(ROW($1:$10)-1,K285&amp;1/17)),ROW($1:$9))),-LOOKUP(1,-MID(K285,MIN(FIND(ROW($1:$10)-1,K285&amp;1/17)),ROW($1:$9)))))</f>
        <v>213</v>
      </c>
      <c r="M285" s="5" t="str">
        <f>IF(K285="","",IFERROR(_xlfn.XLOOKUP(K285,P:P,Q:Q),LOWER(LEFT(K285,1))))</f>
        <v>fl</v>
      </c>
      <c r="N285" s="14" t="str">
        <f t="shared" si="29"/>
        <v>fl213</v>
      </c>
    </row>
    <row r="286" spans="1:14">
      <c r="A286" t="str">
        <f t="shared" si="24"/>
        <v>fl213s5</v>
      </c>
      <c r="B286" s="6" t="str">
        <f t="shared" si="25"/>
        <v>fl213s5100</v>
      </c>
      <c r="C286" s="8" t="s">
        <v>1453</v>
      </c>
      <c r="D286" s="7" t="s">
        <v>1454</v>
      </c>
      <c r="E286" s="8" t="s">
        <v>1455</v>
      </c>
      <c r="F286" s="8" t="s">
        <v>1426</v>
      </c>
      <c r="G286" s="8" t="s">
        <v>1329</v>
      </c>
      <c r="H286" s="5" t="str">
        <f t="shared" si="26"/>
        <v>100</v>
      </c>
      <c r="I286" s="5" t="str">
        <f t="shared" si="27"/>
        <v>set5</v>
      </c>
      <c r="J286" s="5" t="str">
        <f>IF(I286="","",SUBSTITUTE(I286,LOOKUP(1,0/FIND(R$2:R$19,I286),R$2:R$19),VLOOKUP(LOOKUP(1,0/FIND(R$2:R$19,I286),R$2:R$19),R:S,2,FALSE())))</f>
        <v>s5</v>
      </c>
      <c r="K286" s="5" t="str">
        <f t="shared" si="28"/>
        <v>L213USF</v>
      </c>
      <c r="L286" s="5">
        <f t="array" ref="L286">IF(K286="","",IF(-LOOKUP(1,-MID(K286,MIN(FIND(ROW($1:$10)-1,K286&amp;1/17)),ROW($1:$9)))&lt;10,"0"&amp;-LOOKUP(1,-MID(K286,MIN(FIND(ROW($1:$10)-1,K286&amp;1/17)),ROW($1:$9))),-LOOKUP(1,-MID(K286,MIN(FIND(ROW($1:$10)-1,K286&amp;1/17)),ROW($1:$9)))))</f>
        <v>213</v>
      </c>
      <c r="M286" s="5" t="str">
        <f>IF(K286="","",IFERROR(_xlfn.XLOOKUP(K286,P:P,Q:Q),LOWER(LEFT(K286,1))))</f>
        <v>fl</v>
      </c>
      <c r="N286" s="14" t="str">
        <f t="shared" si="29"/>
        <v>fl213</v>
      </c>
    </row>
    <row r="287" spans="1:14">
      <c r="A287" t="str">
        <f t="shared" si="24"/>
        <v>fl213s5</v>
      </c>
      <c r="B287" s="3" t="str">
        <f t="shared" si="25"/>
        <v>fl213s5110</v>
      </c>
      <c r="C287" s="5" t="s">
        <v>149</v>
      </c>
      <c r="D287" s="4" t="s">
        <v>1456</v>
      </c>
      <c r="E287" s="5" t="s">
        <v>150</v>
      </c>
      <c r="F287" s="5" t="s">
        <v>1426</v>
      </c>
      <c r="G287" s="5" t="s">
        <v>1329</v>
      </c>
      <c r="H287" s="5" t="str">
        <f t="shared" si="26"/>
        <v>110</v>
      </c>
      <c r="I287" s="5" t="str">
        <f t="shared" si="27"/>
        <v>set5</v>
      </c>
      <c r="J287" s="5" t="str">
        <f>IF(I287="","",SUBSTITUTE(I287,LOOKUP(1,0/FIND(R$2:R$19,I287),R$2:R$19),VLOOKUP(LOOKUP(1,0/FIND(R$2:R$19,I287),R$2:R$19),R:S,2,FALSE())))</f>
        <v>s5</v>
      </c>
      <c r="K287" s="5" t="str">
        <f t="shared" si="28"/>
        <v>L213USF</v>
      </c>
      <c r="L287" s="5">
        <f t="array" ref="L287">IF(K287="","",IF(-LOOKUP(1,-MID(K287,MIN(FIND(ROW($1:$10)-1,K287&amp;1/17)),ROW($1:$9)))&lt;10,"0"&amp;-LOOKUP(1,-MID(K287,MIN(FIND(ROW($1:$10)-1,K287&amp;1/17)),ROW($1:$9))),-LOOKUP(1,-MID(K287,MIN(FIND(ROW($1:$10)-1,K287&amp;1/17)),ROW($1:$9)))))</f>
        <v>213</v>
      </c>
      <c r="M287" s="5" t="str">
        <f>IF(K287="","",IFERROR(_xlfn.XLOOKUP(K287,P:P,Q:Q),LOWER(LEFT(K287,1))))</f>
        <v>fl</v>
      </c>
      <c r="N287" s="14" t="str">
        <f t="shared" si="29"/>
        <v>fl213</v>
      </c>
    </row>
    <row r="288" spans="1:14">
      <c r="A288" t="str">
        <f t="shared" si="24"/>
        <v>fl213s5</v>
      </c>
      <c r="B288" s="6" t="str">
        <f t="shared" si="25"/>
        <v>fl213s5120</v>
      </c>
      <c r="C288" s="8" t="s">
        <v>147</v>
      </c>
      <c r="D288" s="7" t="s">
        <v>1457</v>
      </c>
      <c r="E288" s="8" t="s">
        <v>148</v>
      </c>
      <c r="F288" s="8" t="s">
        <v>1426</v>
      </c>
      <c r="G288" s="8" t="s">
        <v>1329</v>
      </c>
      <c r="H288" s="5" t="str">
        <f t="shared" si="26"/>
        <v>120</v>
      </c>
      <c r="I288" s="5" t="str">
        <f t="shared" si="27"/>
        <v>set5</v>
      </c>
      <c r="J288" s="5" t="str">
        <f>IF(I288="","",SUBSTITUTE(I288,LOOKUP(1,0/FIND(R$2:R$19,I288),R$2:R$19),VLOOKUP(LOOKUP(1,0/FIND(R$2:R$19,I288),R$2:R$19),R:S,2,FALSE())))</f>
        <v>s5</v>
      </c>
      <c r="K288" s="5" t="str">
        <f t="shared" si="28"/>
        <v>L213USF</v>
      </c>
      <c r="L288" s="5">
        <f t="array" ref="L288">IF(K288="","",IF(-LOOKUP(1,-MID(K288,MIN(FIND(ROW($1:$10)-1,K288&amp;1/17)),ROW($1:$9)))&lt;10,"0"&amp;-LOOKUP(1,-MID(K288,MIN(FIND(ROW($1:$10)-1,K288&amp;1/17)),ROW($1:$9))),-LOOKUP(1,-MID(K288,MIN(FIND(ROW($1:$10)-1,K288&amp;1/17)),ROW($1:$9)))))</f>
        <v>213</v>
      </c>
      <c r="M288" s="5" t="str">
        <f>IF(K288="","",IFERROR(_xlfn.XLOOKUP(K288,P:P,Q:Q),LOWER(LEFT(K288,1))))</f>
        <v>fl</v>
      </c>
      <c r="N288" s="14" t="str">
        <f t="shared" si="29"/>
        <v>fl213</v>
      </c>
    </row>
    <row r="289" spans="1:14">
      <c r="A289" t="str">
        <f t="shared" si="24"/>
        <v>fl213s5</v>
      </c>
      <c r="B289" s="3" t="str">
        <f t="shared" si="25"/>
        <v>fl213s5130</v>
      </c>
      <c r="C289" s="5" t="s">
        <v>47</v>
      </c>
      <c r="D289" s="4" t="s">
        <v>1458</v>
      </c>
      <c r="E289" s="5" t="s">
        <v>48</v>
      </c>
      <c r="F289" s="5" t="s">
        <v>1426</v>
      </c>
      <c r="G289" s="5" t="s">
        <v>1329</v>
      </c>
      <c r="H289" s="5" t="str">
        <f t="shared" si="26"/>
        <v>130</v>
      </c>
      <c r="I289" s="5" t="str">
        <f t="shared" si="27"/>
        <v>set5</v>
      </c>
      <c r="J289" s="5" t="str">
        <f>IF(I289="","",SUBSTITUTE(I289,LOOKUP(1,0/FIND(R$2:R$19,I289),R$2:R$19),VLOOKUP(LOOKUP(1,0/FIND(R$2:R$19,I289),R$2:R$19),R:S,2,FALSE())))</f>
        <v>s5</v>
      </c>
      <c r="K289" s="5" t="str">
        <f t="shared" si="28"/>
        <v>L213USF</v>
      </c>
      <c r="L289" s="5">
        <f t="array" ref="L289">IF(K289="","",IF(-LOOKUP(1,-MID(K289,MIN(FIND(ROW($1:$10)-1,K289&amp;1/17)),ROW($1:$9)))&lt;10,"0"&amp;-LOOKUP(1,-MID(K289,MIN(FIND(ROW($1:$10)-1,K289&amp;1/17)),ROW($1:$9))),-LOOKUP(1,-MID(K289,MIN(FIND(ROW($1:$10)-1,K289&amp;1/17)),ROW($1:$9)))))</f>
        <v>213</v>
      </c>
      <c r="M289" s="5" t="str">
        <f>IF(K289="","",IFERROR(_xlfn.XLOOKUP(K289,P:P,Q:Q),LOWER(LEFT(K289,1))))</f>
        <v>fl</v>
      </c>
      <c r="N289" s="14" t="str">
        <f t="shared" si="29"/>
        <v>fl213</v>
      </c>
    </row>
    <row r="290" spans="1:14">
      <c r="A290" t="str">
        <f t="shared" si="24"/>
        <v>fl213s5</v>
      </c>
      <c r="B290" s="6" t="str">
        <f t="shared" si="25"/>
        <v>fl213s5140</v>
      </c>
      <c r="C290" s="8" t="s">
        <v>202</v>
      </c>
      <c r="D290" s="7" t="s">
        <v>1459</v>
      </c>
      <c r="E290" s="8" t="s">
        <v>203</v>
      </c>
      <c r="F290" s="8" t="s">
        <v>1426</v>
      </c>
      <c r="G290" s="8" t="s">
        <v>1329</v>
      </c>
      <c r="H290" s="5" t="str">
        <f t="shared" si="26"/>
        <v>140</v>
      </c>
      <c r="I290" s="5" t="str">
        <f t="shared" si="27"/>
        <v>set5</v>
      </c>
      <c r="J290" s="5" t="str">
        <f>IF(I290="","",SUBSTITUTE(I290,LOOKUP(1,0/FIND(R$2:R$19,I290),R$2:R$19),VLOOKUP(LOOKUP(1,0/FIND(R$2:R$19,I290),R$2:R$19),R:S,2,FALSE())))</f>
        <v>s5</v>
      </c>
      <c r="K290" s="5" t="str">
        <f t="shared" si="28"/>
        <v>L213USF</v>
      </c>
      <c r="L290" s="5">
        <f t="array" ref="L290">IF(K290="","",IF(-LOOKUP(1,-MID(K290,MIN(FIND(ROW($1:$10)-1,K290&amp;1/17)),ROW($1:$9)))&lt;10,"0"&amp;-LOOKUP(1,-MID(K290,MIN(FIND(ROW($1:$10)-1,K290&amp;1/17)),ROW($1:$9))),-LOOKUP(1,-MID(K290,MIN(FIND(ROW($1:$10)-1,K290&amp;1/17)),ROW($1:$9)))))</f>
        <v>213</v>
      </c>
      <c r="M290" s="5" t="str">
        <f>IF(K290="","",IFERROR(_xlfn.XLOOKUP(K290,P:P,Q:Q),LOWER(LEFT(K290,1))))</f>
        <v>fl</v>
      </c>
      <c r="N290" s="14" t="str">
        <f t="shared" si="29"/>
        <v>fl213</v>
      </c>
    </row>
    <row r="291" spans="1:14">
      <c r="A291" t="str">
        <f t="shared" si="24"/>
        <v>fl213s6</v>
      </c>
      <c r="B291" s="3" t="str">
        <f t="shared" si="25"/>
        <v>fl213s6100</v>
      </c>
      <c r="C291" s="5" t="s">
        <v>1460</v>
      </c>
      <c r="D291" s="4" t="s">
        <v>1461</v>
      </c>
      <c r="E291" s="5" t="s">
        <v>1462</v>
      </c>
      <c r="F291" s="5" t="s">
        <v>1426</v>
      </c>
      <c r="G291" s="5" t="s">
        <v>1345</v>
      </c>
      <c r="H291" s="5" t="str">
        <f t="shared" si="26"/>
        <v>100</v>
      </c>
      <c r="I291" s="5" t="str">
        <f t="shared" si="27"/>
        <v>set6</v>
      </c>
      <c r="J291" s="5" t="str">
        <f>IF(I291="","",SUBSTITUTE(I291,LOOKUP(1,0/FIND(R$2:R$19,I291),R$2:R$19),VLOOKUP(LOOKUP(1,0/FIND(R$2:R$19,I291),R$2:R$19),R:S,2,FALSE())))</f>
        <v>s6</v>
      </c>
      <c r="K291" s="5" t="str">
        <f t="shared" si="28"/>
        <v>L213USF</v>
      </c>
      <c r="L291" s="5">
        <f t="array" ref="L291">IF(K291="","",IF(-LOOKUP(1,-MID(K291,MIN(FIND(ROW($1:$10)-1,K291&amp;1/17)),ROW($1:$9)))&lt;10,"0"&amp;-LOOKUP(1,-MID(K291,MIN(FIND(ROW($1:$10)-1,K291&amp;1/17)),ROW($1:$9))),-LOOKUP(1,-MID(K291,MIN(FIND(ROW($1:$10)-1,K291&amp;1/17)),ROW($1:$9)))))</f>
        <v>213</v>
      </c>
      <c r="M291" s="5" t="str">
        <f>IF(K291="","",IFERROR(_xlfn.XLOOKUP(K291,P:P,Q:Q),LOWER(LEFT(K291,1))))</f>
        <v>fl</v>
      </c>
      <c r="N291" s="14" t="str">
        <f t="shared" si="29"/>
        <v>fl213</v>
      </c>
    </row>
    <row r="292" spans="1:14">
      <c r="A292" t="str">
        <f t="shared" si="24"/>
        <v>fl213s6</v>
      </c>
      <c r="B292" s="6" t="str">
        <f t="shared" si="25"/>
        <v>fl213s6110</v>
      </c>
      <c r="C292" s="8" t="s">
        <v>151</v>
      </c>
      <c r="D292" s="7" t="s">
        <v>1463</v>
      </c>
      <c r="E292" s="8" t="s">
        <v>152</v>
      </c>
      <c r="F292" s="8" t="s">
        <v>1426</v>
      </c>
      <c r="G292" s="8" t="s">
        <v>1345</v>
      </c>
      <c r="H292" s="5" t="str">
        <f t="shared" si="26"/>
        <v>110</v>
      </c>
      <c r="I292" s="5" t="str">
        <f t="shared" si="27"/>
        <v>set6</v>
      </c>
      <c r="J292" s="5" t="str">
        <f>IF(I292="","",SUBSTITUTE(I292,LOOKUP(1,0/FIND(R$2:R$19,I292),R$2:R$19),VLOOKUP(LOOKUP(1,0/FIND(R$2:R$19,I292),R$2:R$19),R:S,2,FALSE())))</f>
        <v>s6</v>
      </c>
      <c r="K292" s="5" t="str">
        <f t="shared" si="28"/>
        <v>L213USF</v>
      </c>
      <c r="L292" s="5">
        <f t="array" ref="L292">IF(K292="","",IF(-LOOKUP(1,-MID(K292,MIN(FIND(ROW($1:$10)-1,K292&amp;1/17)),ROW($1:$9)))&lt;10,"0"&amp;-LOOKUP(1,-MID(K292,MIN(FIND(ROW($1:$10)-1,K292&amp;1/17)),ROW($1:$9))),-LOOKUP(1,-MID(K292,MIN(FIND(ROW($1:$10)-1,K292&amp;1/17)),ROW($1:$9)))))</f>
        <v>213</v>
      </c>
      <c r="M292" s="5" t="str">
        <f>IF(K292="","",IFERROR(_xlfn.XLOOKUP(K292,P:P,Q:Q),LOWER(LEFT(K292,1))))</f>
        <v>fl</v>
      </c>
      <c r="N292" s="14" t="str">
        <f t="shared" si="29"/>
        <v>fl213</v>
      </c>
    </row>
    <row r="293" spans="1:14">
      <c r="A293" t="str">
        <f t="shared" si="24"/>
        <v>fl213s6</v>
      </c>
      <c r="B293" s="3" t="str">
        <f t="shared" si="25"/>
        <v>fl213s6120</v>
      </c>
      <c r="C293" s="5" t="s">
        <v>55</v>
      </c>
      <c r="D293" s="4" t="s">
        <v>1464</v>
      </c>
      <c r="E293" s="5" t="s">
        <v>56</v>
      </c>
      <c r="F293" s="5" t="s">
        <v>1426</v>
      </c>
      <c r="G293" s="5" t="s">
        <v>1345</v>
      </c>
      <c r="H293" s="5" t="str">
        <f t="shared" si="26"/>
        <v>120</v>
      </c>
      <c r="I293" s="5" t="str">
        <f t="shared" si="27"/>
        <v>set6</v>
      </c>
      <c r="J293" s="5" t="str">
        <f>IF(I293="","",SUBSTITUTE(I293,LOOKUP(1,0/FIND(R$2:R$19,I293),R$2:R$19),VLOOKUP(LOOKUP(1,0/FIND(R$2:R$19,I293),R$2:R$19),R:S,2,FALSE())))</f>
        <v>s6</v>
      </c>
      <c r="K293" s="5" t="str">
        <f t="shared" si="28"/>
        <v>L213USF</v>
      </c>
      <c r="L293" s="5">
        <f t="array" ref="L293">IF(K293="","",IF(-LOOKUP(1,-MID(K293,MIN(FIND(ROW($1:$10)-1,K293&amp;1/17)),ROW($1:$9)))&lt;10,"0"&amp;-LOOKUP(1,-MID(K293,MIN(FIND(ROW($1:$10)-1,K293&amp;1/17)),ROW($1:$9))),-LOOKUP(1,-MID(K293,MIN(FIND(ROW($1:$10)-1,K293&amp;1/17)),ROW($1:$9)))))</f>
        <v>213</v>
      </c>
      <c r="M293" s="5" t="str">
        <f>IF(K293="","",IFERROR(_xlfn.XLOOKUP(K293,P:P,Q:Q),LOWER(LEFT(K293,1))))</f>
        <v>fl</v>
      </c>
      <c r="N293" s="14" t="str">
        <f t="shared" si="29"/>
        <v>fl213</v>
      </c>
    </row>
    <row r="294" spans="1:14">
      <c r="A294" t="str">
        <f t="shared" si="24"/>
        <v>fl213s6</v>
      </c>
      <c r="B294" s="6" t="str">
        <f t="shared" si="25"/>
        <v>fl213s6130</v>
      </c>
      <c r="C294" s="8" t="s">
        <v>51</v>
      </c>
      <c r="D294" s="7" t="s">
        <v>1465</v>
      </c>
      <c r="E294" s="8" t="s">
        <v>52</v>
      </c>
      <c r="F294" s="8" t="s">
        <v>1426</v>
      </c>
      <c r="G294" s="8" t="s">
        <v>1345</v>
      </c>
      <c r="H294" s="5" t="str">
        <f t="shared" si="26"/>
        <v>130</v>
      </c>
      <c r="I294" s="5" t="str">
        <f t="shared" si="27"/>
        <v>set6</v>
      </c>
      <c r="J294" s="5" t="str">
        <f>IF(I294="","",SUBSTITUTE(I294,LOOKUP(1,0/FIND(R$2:R$19,I294),R$2:R$19),VLOOKUP(LOOKUP(1,0/FIND(R$2:R$19,I294),R$2:R$19),R:S,2,FALSE())))</f>
        <v>s6</v>
      </c>
      <c r="K294" s="5" t="str">
        <f t="shared" si="28"/>
        <v>L213USF</v>
      </c>
      <c r="L294" s="5">
        <f t="array" ref="L294">IF(K294="","",IF(-LOOKUP(1,-MID(K294,MIN(FIND(ROW($1:$10)-1,K294&amp;1/17)),ROW($1:$9)))&lt;10,"0"&amp;-LOOKUP(1,-MID(K294,MIN(FIND(ROW($1:$10)-1,K294&amp;1/17)),ROW($1:$9))),-LOOKUP(1,-MID(K294,MIN(FIND(ROW($1:$10)-1,K294&amp;1/17)),ROW($1:$9)))))</f>
        <v>213</v>
      </c>
      <c r="M294" s="5" t="str">
        <f>IF(K294="","",IFERROR(_xlfn.XLOOKUP(K294,P:P,Q:Q),LOWER(LEFT(K294,1))))</f>
        <v>fl</v>
      </c>
      <c r="N294" s="14" t="str">
        <f t="shared" si="29"/>
        <v>fl213</v>
      </c>
    </row>
    <row r="295" spans="1:14">
      <c r="A295" t="str">
        <f t="shared" si="24"/>
        <v>fl213s6</v>
      </c>
      <c r="B295" s="3" t="str">
        <f t="shared" si="25"/>
        <v>fl213s6140</v>
      </c>
      <c r="C295" s="5" t="s">
        <v>57</v>
      </c>
      <c r="D295" s="4" t="s">
        <v>1466</v>
      </c>
      <c r="E295" s="5" t="s">
        <v>58</v>
      </c>
      <c r="F295" s="5" t="s">
        <v>1426</v>
      </c>
      <c r="G295" s="5" t="s">
        <v>1345</v>
      </c>
      <c r="H295" s="5" t="str">
        <f t="shared" si="26"/>
        <v>140</v>
      </c>
      <c r="I295" s="5" t="str">
        <f t="shared" si="27"/>
        <v>set6</v>
      </c>
      <c r="J295" s="5" t="str">
        <f>IF(I295="","",SUBSTITUTE(I295,LOOKUP(1,0/FIND(R$2:R$19,I295),R$2:R$19),VLOOKUP(LOOKUP(1,0/FIND(R$2:R$19,I295),R$2:R$19),R:S,2,FALSE())))</f>
        <v>s6</v>
      </c>
      <c r="K295" s="5" t="str">
        <f t="shared" si="28"/>
        <v>L213USF</v>
      </c>
      <c r="L295" s="5">
        <f t="array" ref="L295">IF(K295="","",IF(-LOOKUP(1,-MID(K295,MIN(FIND(ROW($1:$10)-1,K295&amp;1/17)),ROW($1:$9)))&lt;10,"0"&amp;-LOOKUP(1,-MID(K295,MIN(FIND(ROW($1:$10)-1,K295&amp;1/17)),ROW($1:$9))),-LOOKUP(1,-MID(K295,MIN(FIND(ROW($1:$10)-1,K295&amp;1/17)),ROW($1:$9)))))</f>
        <v>213</v>
      </c>
      <c r="M295" s="5" t="str">
        <f>IF(K295="","",IFERROR(_xlfn.XLOOKUP(K295,P:P,Q:Q),LOWER(LEFT(K295,1))))</f>
        <v>fl</v>
      </c>
      <c r="N295" s="14" t="str">
        <f t="shared" si="29"/>
        <v>fl213</v>
      </c>
    </row>
    <row r="296" spans="1:14">
      <c r="A296" t="str">
        <f t="shared" si="24"/>
        <v>fl213s7</v>
      </c>
      <c r="B296" s="6" t="str">
        <f t="shared" si="25"/>
        <v>fl213s7100</v>
      </c>
      <c r="C296" s="8" t="s">
        <v>1467</v>
      </c>
      <c r="D296" s="7" t="s">
        <v>1468</v>
      </c>
      <c r="E296" s="8" t="s">
        <v>1469</v>
      </c>
      <c r="F296" s="8" t="s">
        <v>1426</v>
      </c>
      <c r="G296" s="8" t="s">
        <v>1470</v>
      </c>
      <c r="H296" s="5" t="str">
        <f t="shared" si="26"/>
        <v>100</v>
      </c>
      <c r="I296" s="5" t="str">
        <f t="shared" si="27"/>
        <v>set7</v>
      </c>
      <c r="J296" s="5" t="str">
        <f>IF(I296="","",SUBSTITUTE(I296,LOOKUP(1,0/FIND(R$2:R$19,I296),R$2:R$19),VLOOKUP(LOOKUP(1,0/FIND(R$2:R$19,I296),R$2:R$19),R:S,2,FALSE())))</f>
        <v>s7</v>
      </c>
      <c r="K296" s="5" t="str">
        <f t="shared" si="28"/>
        <v>L213USF</v>
      </c>
      <c r="L296" s="5">
        <f t="array" ref="L296">IF(K296="","",IF(-LOOKUP(1,-MID(K296,MIN(FIND(ROW($1:$10)-1,K296&amp;1/17)),ROW($1:$9)))&lt;10,"0"&amp;-LOOKUP(1,-MID(K296,MIN(FIND(ROW($1:$10)-1,K296&amp;1/17)),ROW($1:$9))),-LOOKUP(1,-MID(K296,MIN(FIND(ROW($1:$10)-1,K296&amp;1/17)),ROW($1:$9)))))</f>
        <v>213</v>
      </c>
      <c r="M296" s="5" t="str">
        <f>IF(K296="","",IFERROR(_xlfn.XLOOKUP(K296,P:P,Q:Q),LOWER(LEFT(K296,1))))</f>
        <v>fl</v>
      </c>
      <c r="N296" s="14" t="str">
        <f t="shared" si="29"/>
        <v>fl213</v>
      </c>
    </row>
    <row r="297" spans="1:14">
      <c r="A297" t="str">
        <f t="shared" si="24"/>
        <v>fl213s7</v>
      </c>
      <c r="B297" s="3" t="str">
        <f t="shared" si="25"/>
        <v>fl213s7110</v>
      </c>
      <c r="C297" s="5" t="s">
        <v>1471</v>
      </c>
      <c r="D297" s="4" t="s">
        <v>1472</v>
      </c>
      <c r="E297" s="5" t="s">
        <v>1473</v>
      </c>
      <c r="F297" s="5" t="s">
        <v>1426</v>
      </c>
      <c r="G297" s="5" t="s">
        <v>1470</v>
      </c>
      <c r="H297" s="5" t="str">
        <f t="shared" si="26"/>
        <v>110</v>
      </c>
      <c r="I297" s="5" t="str">
        <f t="shared" si="27"/>
        <v>set7</v>
      </c>
      <c r="J297" s="5" t="str">
        <f>IF(I297="","",SUBSTITUTE(I297,LOOKUP(1,0/FIND(R$2:R$19,I297),R$2:R$19),VLOOKUP(LOOKUP(1,0/FIND(R$2:R$19,I297),R$2:R$19),R:S,2,FALSE())))</f>
        <v>s7</v>
      </c>
      <c r="K297" s="5" t="str">
        <f t="shared" si="28"/>
        <v>L213USF</v>
      </c>
      <c r="L297" s="5">
        <f t="array" ref="L297">IF(K297="","",IF(-LOOKUP(1,-MID(K297,MIN(FIND(ROW($1:$10)-1,K297&amp;1/17)),ROW($1:$9)))&lt;10,"0"&amp;-LOOKUP(1,-MID(K297,MIN(FIND(ROW($1:$10)-1,K297&amp;1/17)),ROW($1:$9))),-LOOKUP(1,-MID(K297,MIN(FIND(ROW($1:$10)-1,K297&amp;1/17)),ROW($1:$9)))))</f>
        <v>213</v>
      </c>
      <c r="M297" s="5" t="str">
        <f>IF(K297="","",IFERROR(_xlfn.XLOOKUP(K297,P:P,Q:Q),LOWER(LEFT(K297,1))))</f>
        <v>fl</v>
      </c>
      <c r="N297" s="14" t="str">
        <f t="shared" si="29"/>
        <v>fl213</v>
      </c>
    </row>
    <row r="298" spans="1:14">
      <c r="A298" t="str">
        <f t="shared" si="24"/>
        <v>fl213s7</v>
      </c>
      <c r="B298" s="6" t="str">
        <f t="shared" si="25"/>
        <v>fl213s7120</v>
      </c>
      <c r="C298" s="8" t="s">
        <v>1474</v>
      </c>
      <c r="D298" s="7" t="s">
        <v>1475</v>
      </c>
      <c r="E298" s="8" t="s">
        <v>1476</v>
      </c>
      <c r="F298" s="8" t="s">
        <v>1426</v>
      </c>
      <c r="G298" s="8" t="s">
        <v>1470</v>
      </c>
      <c r="H298" s="5" t="str">
        <f t="shared" si="26"/>
        <v>120</v>
      </c>
      <c r="I298" s="5" t="str">
        <f t="shared" si="27"/>
        <v>set7</v>
      </c>
      <c r="J298" s="5" t="str">
        <f>IF(I298="","",SUBSTITUTE(I298,LOOKUP(1,0/FIND(R$2:R$19,I298),R$2:R$19),VLOOKUP(LOOKUP(1,0/FIND(R$2:R$19,I298),R$2:R$19),R:S,2,FALSE())))</f>
        <v>s7</v>
      </c>
      <c r="K298" s="5" t="str">
        <f t="shared" si="28"/>
        <v>L213USF</v>
      </c>
      <c r="L298" s="5">
        <f t="array" ref="L298">IF(K298="","",IF(-LOOKUP(1,-MID(K298,MIN(FIND(ROW($1:$10)-1,K298&amp;1/17)),ROW($1:$9)))&lt;10,"0"&amp;-LOOKUP(1,-MID(K298,MIN(FIND(ROW($1:$10)-1,K298&amp;1/17)),ROW($1:$9))),-LOOKUP(1,-MID(K298,MIN(FIND(ROW($1:$10)-1,K298&amp;1/17)),ROW($1:$9)))))</f>
        <v>213</v>
      </c>
      <c r="M298" s="5" t="str">
        <f>IF(K298="","",IFERROR(_xlfn.XLOOKUP(K298,P:P,Q:Q),LOWER(LEFT(K298,1))))</f>
        <v>fl</v>
      </c>
      <c r="N298" s="14" t="str">
        <f t="shared" si="29"/>
        <v>fl213</v>
      </c>
    </row>
    <row r="299" spans="1:14">
      <c r="A299" t="str">
        <f t="shared" si="24"/>
        <v>fl213s7</v>
      </c>
      <c r="B299" s="3" t="str">
        <f t="shared" si="25"/>
        <v>fl213s7130</v>
      </c>
      <c r="C299" s="5" t="s">
        <v>1477</v>
      </c>
      <c r="D299" s="4" t="s">
        <v>1478</v>
      </c>
      <c r="E299" s="5" t="s">
        <v>1479</v>
      </c>
      <c r="F299" s="5" t="s">
        <v>1426</v>
      </c>
      <c r="G299" s="5" t="s">
        <v>1470</v>
      </c>
      <c r="H299" s="5" t="str">
        <f t="shared" si="26"/>
        <v>130</v>
      </c>
      <c r="I299" s="5" t="str">
        <f t="shared" si="27"/>
        <v>set7</v>
      </c>
      <c r="J299" s="5" t="str">
        <f>IF(I299="","",SUBSTITUTE(I299,LOOKUP(1,0/FIND(R$2:R$19,I299),R$2:R$19),VLOOKUP(LOOKUP(1,0/FIND(R$2:R$19,I299),R$2:R$19),R:S,2,FALSE())))</f>
        <v>s7</v>
      </c>
      <c r="K299" s="5" t="str">
        <f t="shared" si="28"/>
        <v>L213USF</v>
      </c>
      <c r="L299" s="5">
        <f t="array" ref="L299">IF(K299="","",IF(-LOOKUP(1,-MID(K299,MIN(FIND(ROW($1:$10)-1,K299&amp;1/17)),ROW($1:$9)))&lt;10,"0"&amp;-LOOKUP(1,-MID(K299,MIN(FIND(ROW($1:$10)-1,K299&amp;1/17)),ROW($1:$9))),-LOOKUP(1,-MID(K299,MIN(FIND(ROW($1:$10)-1,K299&amp;1/17)),ROW($1:$9)))))</f>
        <v>213</v>
      </c>
      <c r="M299" s="5" t="str">
        <f>IF(K299="","",IFERROR(_xlfn.XLOOKUP(K299,P:P,Q:Q),LOWER(LEFT(K299,1))))</f>
        <v>fl</v>
      </c>
      <c r="N299" s="14" t="str">
        <f t="shared" si="29"/>
        <v>fl213</v>
      </c>
    </row>
    <row r="300" spans="1:14">
      <c r="A300" t="str">
        <f t="shared" si="24"/>
        <v>fl213s7</v>
      </c>
      <c r="B300" s="6" t="str">
        <f t="shared" si="25"/>
        <v>fl213s7140</v>
      </c>
      <c r="C300" s="8" t="s">
        <v>1480</v>
      </c>
      <c r="D300" s="7" t="s">
        <v>1481</v>
      </c>
      <c r="E300" s="8" t="s">
        <v>1482</v>
      </c>
      <c r="F300" s="8" t="s">
        <v>1426</v>
      </c>
      <c r="G300" s="8" t="s">
        <v>1470</v>
      </c>
      <c r="H300" s="5" t="str">
        <f t="shared" si="26"/>
        <v>140</v>
      </c>
      <c r="I300" s="5" t="str">
        <f t="shared" si="27"/>
        <v>set7</v>
      </c>
      <c r="J300" s="5" t="str">
        <f>IF(I300="","",SUBSTITUTE(I300,LOOKUP(1,0/FIND(R$2:R$19,I300),R$2:R$19),VLOOKUP(LOOKUP(1,0/FIND(R$2:R$19,I300),R$2:R$19),R:S,2,FALSE())))</f>
        <v>s7</v>
      </c>
      <c r="K300" s="5" t="str">
        <f t="shared" si="28"/>
        <v>L213USF</v>
      </c>
      <c r="L300" s="5">
        <f t="array" ref="L300">IF(K300="","",IF(-LOOKUP(1,-MID(K300,MIN(FIND(ROW($1:$10)-1,K300&amp;1/17)),ROW($1:$9)))&lt;10,"0"&amp;-LOOKUP(1,-MID(K300,MIN(FIND(ROW($1:$10)-1,K300&amp;1/17)),ROW($1:$9))),-LOOKUP(1,-MID(K300,MIN(FIND(ROW($1:$10)-1,K300&amp;1/17)),ROW($1:$9)))))</f>
        <v>213</v>
      </c>
      <c r="M300" s="5" t="str">
        <f>IF(K300="","",IFERROR(_xlfn.XLOOKUP(K300,P:P,Q:Q),LOWER(LEFT(K300,1))))</f>
        <v>fl</v>
      </c>
      <c r="N300" s="14" t="str">
        <f t="shared" si="29"/>
        <v>fl213</v>
      </c>
    </row>
    <row r="301" spans="1:14">
      <c r="A301" t="str">
        <f t="shared" si="24"/>
        <v>fl213s8</v>
      </c>
      <c r="B301" s="3" t="str">
        <f t="shared" si="25"/>
        <v>fl213s8100</v>
      </c>
      <c r="C301" s="5" t="s">
        <v>1483</v>
      </c>
      <c r="D301" s="4" t="s">
        <v>1484</v>
      </c>
      <c r="E301" s="5" t="s">
        <v>1485</v>
      </c>
      <c r="F301" s="5" t="s">
        <v>1426</v>
      </c>
      <c r="G301" s="5" t="s">
        <v>1486</v>
      </c>
      <c r="H301" s="5" t="str">
        <f t="shared" si="26"/>
        <v>100</v>
      </c>
      <c r="I301" s="5" t="str">
        <f t="shared" si="27"/>
        <v>set8</v>
      </c>
      <c r="J301" s="5" t="str">
        <f>IF(I301="","",SUBSTITUTE(I301,LOOKUP(1,0/FIND(R$2:R$19,I301),R$2:R$19),VLOOKUP(LOOKUP(1,0/FIND(R$2:R$19,I301),R$2:R$19),R:S,2,FALSE())))</f>
        <v>s8</v>
      </c>
      <c r="K301" s="5" t="str">
        <f t="shared" si="28"/>
        <v>L213USF</v>
      </c>
      <c r="L301" s="5">
        <f t="array" ref="L301">IF(K301="","",IF(-LOOKUP(1,-MID(K301,MIN(FIND(ROW($1:$10)-1,K301&amp;1/17)),ROW($1:$9)))&lt;10,"0"&amp;-LOOKUP(1,-MID(K301,MIN(FIND(ROW($1:$10)-1,K301&amp;1/17)),ROW($1:$9))),-LOOKUP(1,-MID(K301,MIN(FIND(ROW($1:$10)-1,K301&amp;1/17)),ROW($1:$9)))))</f>
        <v>213</v>
      </c>
      <c r="M301" s="5" t="str">
        <f>IF(K301="","",IFERROR(_xlfn.XLOOKUP(K301,P:P,Q:Q),LOWER(LEFT(K301,1))))</f>
        <v>fl</v>
      </c>
      <c r="N301" s="14" t="str">
        <f t="shared" si="29"/>
        <v>fl213</v>
      </c>
    </row>
    <row r="302" spans="1:14">
      <c r="A302" t="str">
        <f t="shared" si="24"/>
        <v>fl213s8</v>
      </c>
      <c r="B302" s="6" t="str">
        <f t="shared" si="25"/>
        <v>fl213s8110</v>
      </c>
      <c r="C302" s="8" t="s">
        <v>1487</v>
      </c>
      <c r="D302" s="7" t="s">
        <v>1488</v>
      </c>
      <c r="E302" s="8" t="s">
        <v>1489</v>
      </c>
      <c r="F302" s="8" t="s">
        <v>1426</v>
      </c>
      <c r="G302" s="8" t="s">
        <v>1486</v>
      </c>
      <c r="H302" s="5" t="str">
        <f t="shared" si="26"/>
        <v>110</v>
      </c>
      <c r="I302" s="5" t="str">
        <f t="shared" si="27"/>
        <v>set8</v>
      </c>
      <c r="J302" s="5" t="str">
        <f>IF(I302="","",SUBSTITUTE(I302,LOOKUP(1,0/FIND(R$2:R$19,I302),R$2:R$19),VLOOKUP(LOOKUP(1,0/FIND(R$2:R$19,I302),R$2:R$19),R:S,2,FALSE())))</f>
        <v>s8</v>
      </c>
      <c r="K302" s="5" t="str">
        <f t="shared" si="28"/>
        <v>L213USF</v>
      </c>
      <c r="L302" s="5">
        <f t="array" ref="L302">IF(K302="","",IF(-LOOKUP(1,-MID(K302,MIN(FIND(ROW($1:$10)-1,K302&amp;1/17)),ROW($1:$9)))&lt;10,"0"&amp;-LOOKUP(1,-MID(K302,MIN(FIND(ROW($1:$10)-1,K302&amp;1/17)),ROW($1:$9))),-LOOKUP(1,-MID(K302,MIN(FIND(ROW($1:$10)-1,K302&amp;1/17)),ROW($1:$9)))))</f>
        <v>213</v>
      </c>
      <c r="M302" s="5" t="str">
        <f>IF(K302="","",IFERROR(_xlfn.XLOOKUP(K302,P:P,Q:Q),LOWER(LEFT(K302,1))))</f>
        <v>fl</v>
      </c>
      <c r="N302" s="14" t="str">
        <f t="shared" si="29"/>
        <v>fl213</v>
      </c>
    </row>
    <row r="303" spans="1:14">
      <c r="A303" t="str">
        <f t="shared" si="24"/>
        <v>fl213s8</v>
      </c>
      <c r="B303" s="3" t="str">
        <f t="shared" si="25"/>
        <v>fl213s8120</v>
      </c>
      <c r="C303" s="5" t="s">
        <v>1490</v>
      </c>
      <c r="D303" s="4" t="s">
        <v>1491</v>
      </c>
      <c r="E303" s="5" t="s">
        <v>1492</v>
      </c>
      <c r="F303" s="5" t="s">
        <v>1426</v>
      </c>
      <c r="G303" s="5" t="s">
        <v>1486</v>
      </c>
      <c r="H303" s="5" t="str">
        <f t="shared" si="26"/>
        <v>120</v>
      </c>
      <c r="I303" s="5" t="str">
        <f t="shared" si="27"/>
        <v>set8</v>
      </c>
      <c r="J303" s="5" t="str">
        <f>IF(I303="","",SUBSTITUTE(I303,LOOKUP(1,0/FIND(R$2:R$19,I303),R$2:R$19),VLOOKUP(LOOKUP(1,0/FIND(R$2:R$19,I303),R$2:R$19),R:S,2,FALSE())))</f>
        <v>s8</v>
      </c>
      <c r="K303" s="5" t="str">
        <f t="shared" si="28"/>
        <v>L213USF</v>
      </c>
      <c r="L303" s="5">
        <f t="array" ref="L303">IF(K303="","",IF(-LOOKUP(1,-MID(K303,MIN(FIND(ROW($1:$10)-1,K303&amp;1/17)),ROW($1:$9)))&lt;10,"0"&amp;-LOOKUP(1,-MID(K303,MIN(FIND(ROW($1:$10)-1,K303&amp;1/17)),ROW($1:$9))),-LOOKUP(1,-MID(K303,MIN(FIND(ROW($1:$10)-1,K303&amp;1/17)),ROW($1:$9)))))</f>
        <v>213</v>
      </c>
      <c r="M303" s="5" t="str">
        <f>IF(K303="","",IFERROR(_xlfn.XLOOKUP(K303,P:P,Q:Q),LOWER(LEFT(K303,1))))</f>
        <v>fl</v>
      </c>
      <c r="N303" s="14" t="str">
        <f t="shared" si="29"/>
        <v>fl213</v>
      </c>
    </row>
    <row r="304" spans="1:14">
      <c r="A304" t="str">
        <f t="shared" si="24"/>
        <v>fl213s8</v>
      </c>
      <c r="B304" s="6" t="str">
        <f t="shared" si="25"/>
        <v>fl213s8130</v>
      </c>
      <c r="C304" s="8" t="s">
        <v>1493</v>
      </c>
      <c r="D304" s="7" t="s">
        <v>1494</v>
      </c>
      <c r="E304" s="8" t="s">
        <v>1495</v>
      </c>
      <c r="F304" s="8" t="s">
        <v>1426</v>
      </c>
      <c r="G304" s="8" t="s">
        <v>1486</v>
      </c>
      <c r="H304" s="5" t="str">
        <f t="shared" si="26"/>
        <v>130</v>
      </c>
      <c r="I304" s="5" t="str">
        <f t="shared" si="27"/>
        <v>set8</v>
      </c>
      <c r="J304" s="5" t="str">
        <f>IF(I304="","",SUBSTITUTE(I304,LOOKUP(1,0/FIND(R$2:R$19,I304),R$2:R$19),VLOOKUP(LOOKUP(1,0/FIND(R$2:R$19,I304),R$2:R$19),R:S,2,FALSE())))</f>
        <v>s8</v>
      </c>
      <c r="K304" s="5" t="str">
        <f t="shared" si="28"/>
        <v>L213USF</v>
      </c>
      <c r="L304" s="5">
        <f t="array" ref="L304">IF(K304="","",IF(-LOOKUP(1,-MID(K304,MIN(FIND(ROW($1:$10)-1,K304&amp;1/17)),ROW($1:$9)))&lt;10,"0"&amp;-LOOKUP(1,-MID(K304,MIN(FIND(ROW($1:$10)-1,K304&amp;1/17)),ROW($1:$9))),-LOOKUP(1,-MID(K304,MIN(FIND(ROW($1:$10)-1,K304&amp;1/17)),ROW($1:$9)))))</f>
        <v>213</v>
      </c>
      <c r="M304" s="5" t="str">
        <f>IF(K304="","",IFERROR(_xlfn.XLOOKUP(K304,P:P,Q:Q),LOWER(LEFT(K304,1))))</f>
        <v>fl</v>
      </c>
      <c r="N304" s="14" t="str">
        <f t="shared" si="29"/>
        <v>fl213</v>
      </c>
    </row>
    <row r="305" spans="1:14">
      <c r="A305" t="str">
        <f t="shared" si="24"/>
        <v>fl213s8</v>
      </c>
      <c r="B305" s="3" t="str">
        <f t="shared" si="25"/>
        <v>fl213s8140</v>
      </c>
      <c r="C305" s="5" t="s">
        <v>1496</v>
      </c>
      <c r="D305" s="4" t="s">
        <v>1497</v>
      </c>
      <c r="E305" s="5" t="s">
        <v>1498</v>
      </c>
      <c r="F305" s="5" t="s">
        <v>1426</v>
      </c>
      <c r="G305" s="5" t="s">
        <v>1486</v>
      </c>
      <c r="H305" s="5" t="str">
        <f t="shared" si="26"/>
        <v>140</v>
      </c>
      <c r="I305" s="5" t="str">
        <f t="shared" si="27"/>
        <v>set8</v>
      </c>
      <c r="J305" s="5" t="str">
        <f>IF(I305="","",SUBSTITUTE(I305,LOOKUP(1,0/FIND(R$2:R$19,I305),R$2:R$19),VLOOKUP(LOOKUP(1,0/FIND(R$2:R$19,I305),R$2:R$19),R:S,2,FALSE())))</f>
        <v>s8</v>
      </c>
      <c r="K305" s="5" t="str">
        <f t="shared" si="28"/>
        <v>L213USF</v>
      </c>
      <c r="L305" s="5">
        <f t="array" ref="L305">IF(K305="","",IF(-LOOKUP(1,-MID(K305,MIN(FIND(ROW($1:$10)-1,K305&amp;1/17)),ROW($1:$9)))&lt;10,"0"&amp;-LOOKUP(1,-MID(K305,MIN(FIND(ROW($1:$10)-1,K305&amp;1/17)),ROW($1:$9))),-LOOKUP(1,-MID(K305,MIN(FIND(ROW($1:$10)-1,K305&amp;1/17)),ROW($1:$9)))))</f>
        <v>213</v>
      </c>
      <c r="M305" s="5" t="str">
        <f>IF(K305="","",IFERROR(_xlfn.XLOOKUP(K305,P:P,Q:Q),LOWER(LEFT(K305,1))))</f>
        <v>fl</v>
      </c>
      <c r="N305" s="14" t="str">
        <f t="shared" si="29"/>
        <v>fl213</v>
      </c>
    </row>
    <row r="306" spans="1:14">
      <c r="A306" t="str">
        <f t="shared" si="24"/>
        <v>s222s3</v>
      </c>
      <c r="B306" s="6" t="str">
        <f t="shared" si="25"/>
        <v>s222s3110</v>
      </c>
      <c r="C306" s="8" t="s">
        <v>1499</v>
      </c>
      <c r="D306" s="7" t="s">
        <v>1500</v>
      </c>
      <c r="E306" s="8" t="s">
        <v>1501</v>
      </c>
      <c r="F306" s="8" t="s">
        <v>1502</v>
      </c>
      <c r="G306" s="8" t="s">
        <v>1297</v>
      </c>
      <c r="H306" s="5" t="str">
        <f t="shared" si="26"/>
        <v>110</v>
      </c>
      <c r="I306" s="5" t="str">
        <f t="shared" si="27"/>
        <v>set3</v>
      </c>
      <c r="J306" s="5" t="str">
        <f>IF(I306="","",SUBSTITUTE(I306,LOOKUP(1,0/FIND(R$2:R$19,I306),R$2:R$19),VLOOKUP(LOOKUP(1,0/FIND(R$2:R$19,I306),R$2:R$19),R:S,2,FALSE())))</f>
        <v>s3</v>
      </c>
      <c r="K306" s="5" t="str">
        <f t="shared" si="28"/>
        <v>S222USF</v>
      </c>
      <c r="L306" s="5">
        <f t="array" ref="L306">IF(K306="","",IF(-LOOKUP(1,-MID(K306,MIN(FIND(ROW($1:$10)-1,K306&amp;1/17)),ROW($1:$9)))&lt;10,"0"&amp;-LOOKUP(1,-MID(K306,MIN(FIND(ROW($1:$10)-1,K306&amp;1/17)),ROW($1:$9))),-LOOKUP(1,-MID(K306,MIN(FIND(ROW($1:$10)-1,K306&amp;1/17)),ROW($1:$9)))))</f>
        <v>222</v>
      </c>
      <c r="M306" s="5" t="str">
        <f>IF(K306="","",IFERROR(_xlfn.XLOOKUP(K306,P:P,Q:Q),LOWER(LEFT(K306,1))))</f>
        <v>s</v>
      </c>
      <c r="N306" s="14" t="str">
        <f t="shared" si="29"/>
        <v>s222</v>
      </c>
    </row>
    <row r="307" spans="1:14">
      <c r="A307" t="str">
        <f t="shared" si="24"/>
        <v>s222s3</v>
      </c>
      <c r="B307" s="3" t="str">
        <f t="shared" si="25"/>
        <v>s222s3120</v>
      </c>
      <c r="C307" s="5" t="s">
        <v>1503</v>
      </c>
      <c r="D307" s="4" t="s">
        <v>1504</v>
      </c>
      <c r="E307" s="5" t="s">
        <v>1505</v>
      </c>
      <c r="F307" s="5" t="s">
        <v>1502</v>
      </c>
      <c r="G307" s="5" t="s">
        <v>1297</v>
      </c>
      <c r="H307" s="5" t="str">
        <f t="shared" si="26"/>
        <v>120</v>
      </c>
      <c r="I307" s="5" t="str">
        <f t="shared" si="27"/>
        <v>set3</v>
      </c>
      <c r="J307" s="5" t="str">
        <f>IF(I307="","",SUBSTITUTE(I307,LOOKUP(1,0/FIND(R$2:R$19,I307),R$2:R$19),VLOOKUP(LOOKUP(1,0/FIND(R$2:R$19,I307),R$2:R$19),R:S,2,FALSE())))</f>
        <v>s3</v>
      </c>
      <c r="K307" s="5" t="str">
        <f t="shared" si="28"/>
        <v>S222USF</v>
      </c>
      <c r="L307" s="5">
        <f t="array" ref="L307">IF(K307="","",IF(-LOOKUP(1,-MID(K307,MIN(FIND(ROW($1:$10)-1,K307&amp;1/17)),ROW($1:$9)))&lt;10,"0"&amp;-LOOKUP(1,-MID(K307,MIN(FIND(ROW($1:$10)-1,K307&amp;1/17)),ROW($1:$9))),-LOOKUP(1,-MID(K307,MIN(FIND(ROW($1:$10)-1,K307&amp;1/17)),ROW($1:$9)))))</f>
        <v>222</v>
      </c>
      <c r="M307" s="5" t="str">
        <f>IF(K307="","",IFERROR(_xlfn.XLOOKUP(K307,P:P,Q:Q),LOWER(LEFT(K307,1))))</f>
        <v>s</v>
      </c>
      <c r="N307" s="14" t="str">
        <f t="shared" si="29"/>
        <v>s222</v>
      </c>
    </row>
    <row r="308" spans="1:14">
      <c r="A308" t="str">
        <f t="shared" si="24"/>
        <v>s222s3</v>
      </c>
      <c r="B308" s="6" t="str">
        <f t="shared" si="25"/>
        <v>s222s3130</v>
      </c>
      <c r="C308" s="8" t="s">
        <v>1506</v>
      </c>
      <c r="D308" s="7" t="s">
        <v>1507</v>
      </c>
      <c r="E308" s="8" t="s">
        <v>1508</v>
      </c>
      <c r="F308" s="8" t="s">
        <v>1502</v>
      </c>
      <c r="G308" s="8" t="s">
        <v>1297</v>
      </c>
      <c r="H308" s="5" t="str">
        <f t="shared" si="26"/>
        <v>130</v>
      </c>
      <c r="I308" s="5" t="str">
        <f t="shared" si="27"/>
        <v>set3</v>
      </c>
      <c r="J308" s="5" t="str">
        <f>IF(I308="","",SUBSTITUTE(I308,LOOKUP(1,0/FIND(R$2:R$19,I308),R$2:R$19),VLOOKUP(LOOKUP(1,0/FIND(R$2:R$19,I308),R$2:R$19),R:S,2,FALSE())))</f>
        <v>s3</v>
      </c>
      <c r="K308" s="5" t="str">
        <f t="shared" si="28"/>
        <v>S222USF</v>
      </c>
      <c r="L308" s="5">
        <f t="array" ref="L308">IF(K308="","",IF(-LOOKUP(1,-MID(K308,MIN(FIND(ROW($1:$10)-1,K308&amp;1/17)),ROW($1:$9)))&lt;10,"0"&amp;-LOOKUP(1,-MID(K308,MIN(FIND(ROW($1:$10)-1,K308&amp;1/17)),ROW($1:$9))),-LOOKUP(1,-MID(K308,MIN(FIND(ROW($1:$10)-1,K308&amp;1/17)),ROW($1:$9)))))</f>
        <v>222</v>
      </c>
      <c r="M308" s="5" t="str">
        <f>IF(K308="","",IFERROR(_xlfn.XLOOKUP(K308,P:P,Q:Q),LOWER(LEFT(K308,1))))</f>
        <v>s</v>
      </c>
      <c r="N308" s="14" t="str">
        <f t="shared" si="29"/>
        <v>s222</v>
      </c>
    </row>
    <row r="309" spans="1:14">
      <c r="A309" t="str">
        <f t="shared" si="24"/>
        <v>s222s3</v>
      </c>
      <c r="B309" s="3" t="str">
        <f t="shared" si="25"/>
        <v>s222s3140</v>
      </c>
      <c r="C309" s="5" t="s">
        <v>1509</v>
      </c>
      <c r="D309" s="4" t="s">
        <v>1510</v>
      </c>
      <c r="E309" s="5" t="s">
        <v>1511</v>
      </c>
      <c r="F309" s="5" t="s">
        <v>1502</v>
      </c>
      <c r="G309" s="5" t="s">
        <v>1297</v>
      </c>
      <c r="H309" s="5" t="str">
        <f t="shared" si="26"/>
        <v>140</v>
      </c>
      <c r="I309" s="5" t="str">
        <f t="shared" si="27"/>
        <v>set3</v>
      </c>
      <c r="J309" s="5" t="str">
        <f>IF(I309="","",SUBSTITUTE(I309,LOOKUP(1,0/FIND(R$2:R$19,I309),R$2:R$19),VLOOKUP(LOOKUP(1,0/FIND(R$2:R$19,I309),R$2:R$19),R:S,2,FALSE())))</f>
        <v>s3</v>
      </c>
      <c r="K309" s="5" t="str">
        <f t="shared" si="28"/>
        <v>S222USF</v>
      </c>
      <c r="L309" s="5">
        <f t="array" ref="L309">IF(K309="","",IF(-LOOKUP(1,-MID(K309,MIN(FIND(ROW($1:$10)-1,K309&amp;1/17)),ROW($1:$9)))&lt;10,"0"&amp;-LOOKUP(1,-MID(K309,MIN(FIND(ROW($1:$10)-1,K309&amp;1/17)),ROW($1:$9))),-LOOKUP(1,-MID(K309,MIN(FIND(ROW($1:$10)-1,K309&amp;1/17)),ROW($1:$9)))))</f>
        <v>222</v>
      </c>
      <c r="M309" s="5" t="str">
        <f>IF(K309="","",IFERROR(_xlfn.XLOOKUP(K309,P:P,Q:Q),LOWER(LEFT(K309,1))))</f>
        <v>s</v>
      </c>
      <c r="N309" s="14" t="str">
        <f t="shared" si="29"/>
        <v>s222</v>
      </c>
    </row>
    <row r="310" spans="1:14">
      <c r="A310" t="str">
        <f t="shared" si="24"/>
        <v>s222s5</v>
      </c>
      <c r="B310" s="6" t="str">
        <f t="shared" si="25"/>
        <v>s222s5110</v>
      </c>
      <c r="C310" s="8" t="s">
        <v>1512</v>
      </c>
      <c r="D310" s="7" t="s">
        <v>1513</v>
      </c>
      <c r="E310" s="8" t="s">
        <v>1514</v>
      </c>
      <c r="F310" s="8" t="s">
        <v>1502</v>
      </c>
      <c r="G310" s="8" t="s">
        <v>1329</v>
      </c>
      <c r="H310" s="5" t="str">
        <f t="shared" si="26"/>
        <v>110</v>
      </c>
      <c r="I310" s="5" t="str">
        <f t="shared" si="27"/>
        <v>set5</v>
      </c>
      <c r="J310" s="5" t="str">
        <f>IF(I310="","",SUBSTITUTE(I310,LOOKUP(1,0/FIND(R$2:R$19,I310),R$2:R$19),VLOOKUP(LOOKUP(1,0/FIND(R$2:R$19,I310),R$2:R$19),R:S,2,FALSE())))</f>
        <v>s5</v>
      </c>
      <c r="K310" s="5" t="str">
        <f t="shared" si="28"/>
        <v>S222USF</v>
      </c>
      <c r="L310" s="5">
        <f t="array" ref="L310">IF(K310="","",IF(-LOOKUP(1,-MID(K310,MIN(FIND(ROW($1:$10)-1,K310&amp;1/17)),ROW($1:$9)))&lt;10,"0"&amp;-LOOKUP(1,-MID(K310,MIN(FIND(ROW($1:$10)-1,K310&amp;1/17)),ROW($1:$9))),-LOOKUP(1,-MID(K310,MIN(FIND(ROW($1:$10)-1,K310&amp;1/17)),ROW($1:$9)))))</f>
        <v>222</v>
      </c>
      <c r="M310" s="5" t="str">
        <f>IF(K310="","",IFERROR(_xlfn.XLOOKUP(K310,P:P,Q:Q),LOWER(LEFT(K310,1))))</f>
        <v>s</v>
      </c>
      <c r="N310" s="14" t="str">
        <f t="shared" si="29"/>
        <v>s222</v>
      </c>
    </row>
    <row r="311" spans="1:14">
      <c r="A311" t="str">
        <f t="shared" si="24"/>
        <v>s222s5</v>
      </c>
      <c r="B311" s="3" t="str">
        <f t="shared" si="25"/>
        <v>s222s5120</v>
      </c>
      <c r="C311" s="5" t="s">
        <v>1515</v>
      </c>
      <c r="D311" s="4" t="s">
        <v>1516</v>
      </c>
      <c r="E311" s="5" t="s">
        <v>1517</v>
      </c>
      <c r="F311" s="5" t="s">
        <v>1502</v>
      </c>
      <c r="G311" s="5" t="s">
        <v>1329</v>
      </c>
      <c r="H311" s="5" t="str">
        <f t="shared" si="26"/>
        <v>120</v>
      </c>
      <c r="I311" s="5" t="str">
        <f t="shared" si="27"/>
        <v>set5</v>
      </c>
      <c r="J311" s="5" t="str">
        <f>IF(I311="","",SUBSTITUTE(I311,LOOKUP(1,0/FIND(R$2:R$19,I311),R$2:R$19),VLOOKUP(LOOKUP(1,0/FIND(R$2:R$19,I311),R$2:R$19),R:S,2,FALSE())))</f>
        <v>s5</v>
      </c>
      <c r="K311" s="5" t="str">
        <f t="shared" si="28"/>
        <v>S222USF</v>
      </c>
      <c r="L311" s="5">
        <f t="array" ref="L311">IF(K311="","",IF(-LOOKUP(1,-MID(K311,MIN(FIND(ROW($1:$10)-1,K311&amp;1/17)),ROW($1:$9)))&lt;10,"0"&amp;-LOOKUP(1,-MID(K311,MIN(FIND(ROW($1:$10)-1,K311&amp;1/17)),ROW($1:$9))),-LOOKUP(1,-MID(K311,MIN(FIND(ROW($1:$10)-1,K311&amp;1/17)),ROW($1:$9)))))</f>
        <v>222</v>
      </c>
      <c r="M311" s="5" t="str">
        <f>IF(K311="","",IFERROR(_xlfn.XLOOKUP(K311,P:P,Q:Q),LOWER(LEFT(K311,1))))</f>
        <v>s</v>
      </c>
      <c r="N311" s="14" t="str">
        <f t="shared" si="29"/>
        <v>s222</v>
      </c>
    </row>
    <row r="312" spans="1:14">
      <c r="A312" t="str">
        <f t="shared" si="24"/>
        <v>s222s5</v>
      </c>
      <c r="B312" s="6" t="str">
        <f t="shared" si="25"/>
        <v>s222s5130</v>
      </c>
      <c r="C312" s="8" t="s">
        <v>1518</v>
      </c>
      <c r="D312" s="7" t="s">
        <v>1519</v>
      </c>
      <c r="E312" s="8" t="s">
        <v>1520</v>
      </c>
      <c r="F312" s="8" t="s">
        <v>1502</v>
      </c>
      <c r="G312" s="8" t="s">
        <v>1329</v>
      </c>
      <c r="H312" s="5" t="str">
        <f t="shared" si="26"/>
        <v>130</v>
      </c>
      <c r="I312" s="5" t="str">
        <f t="shared" si="27"/>
        <v>set5</v>
      </c>
      <c r="J312" s="5" t="str">
        <f>IF(I312="","",SUBSTITUTE(I312,LOOKUP(1,0/FIND(R$2:R$19,I312),R$2:R$19),VLOOKUP(LOOKUP(1,0/FIND(R$2:R$19,I312),R$2:R$19),R:S,2,FALSE())))</f>
        <v>s5</v>
      </c>
      <c r="K312" s="5" t="str">
        <f t="shared" si="28"/>
        <v>S222USF</v>
      </c>
      <c r="L312" s="5">
        <f t="array" ref="L312">IF(K312="","",IF(-LOOKUP(1,-MID(K312,MIN(FIND(ROW($1:$10)-1,K312&amp;1/17)),ROW($1:$9)))&lt;10,"0"&amp;-LOOKUP(1,-MID(K312,MIN(FIND(ROW($1:$10)-1,K312&amp;1/17)),ROW($1:$9))),-LOOKUP(1,-MID(K312,MIN(FIND(ROW($1:$10)-1,K312&amp;1/17)),ROW($1:$9)))))</f>
        <v>222</v>
      </c>
      <c r="M312" s="5" t="str">
        <f>IF(K312="","",IFERROR(_xlfn.XLOOKUP(K312,P:P,Q:Q),LOWER(LEFT(K312,1))))</f>
        <v>s</v>
      </c>
      <c r="N312" s="14" t="str">
        <f t="shared" si="29"/>
        <v>s222</v>
      </c>
    </row>
    <row r="313" spans="1:14">
      <c r="A313" t="str">
        <f t="shared" si="24"/>
        <v>s222s5</v>
      </c>
      <c r="B313" s="3" t="str">
        <f t="shared" si="25"/>
        <v>s222s5140</v>
      </c>
      <c r="C313" s="5" t="s">
        <v>1521</v>
      </c>
      <c r="D313" s="4" t="s">
        <v>1522</v>
      </c>
      <c r="E313" s="5" t="s">
        <v>1523</v>
      </c>
      <c r="F313" s="5" t="s">
        <v>1502</v>
      </c>
      <c r="G313" s="5" t="s">
        <v>1329</v>
      </c>
      <c r="H313" s="5" t="str">
        <f t="shared" si="26"/>
        <v>140</v>
      </c>
      <c r="I313" s="5" t="str">
        <f t="shared" si="27"/>
        <v>set5</v>
      </c>
      <c r="J313" s="5" t="str">
        <f>IF(I313="","",SUBSTITUTE(I313,LOOKUP(1,0/FIND(R$2:R$19,I313),R$2:R$19),VLOOKUP(LOOKUP(1,0/FIND(R$2:R$19,I313),R$2:R$19),R:S,2,FALSE())))</f>
        <v>s5</v>
      </c>
      <c r="K313" s="5" t="str">
        <f t="shared" si="28"/>
        <v>S222USF</v>
      </c>
      <c r="L313" s="5">
        <f t="array" ref="L313">IF(K313="","",IF(-LOOKUP(1,-MID(K313,MIN(FIND(ROW($1:$10)-1,K313&amp;1/17)),ROW($1:$9)))&lt;10,"0"&amp;-LOOKUP(1,-MID(K313,MIN(FIND(ROW($1:$10)-1,K313&amp;1/17)),ROW($1:$9))),-LOOKUP(1,-MID(K313,MIN(FIND(ROW($1:$10)-1,K313&amp;1/17)),ROW($1:$9)))))</f>
        <v>222</v>
      </c>
      <c r="M313" s="5" t="str">
        <f>IF(K313="","",IFERROR(_xlfn.XLOOKUP(K313,P:P,Q:Q),LOWER(LEFT(K313,1))))</f>
        <v>s</v>
      </c>
      <c r="N313" s="14" t="str">
        <f t="shared" si="29"/>
        <v>s222</v>
      </c>
    </row>
    <row r="314" spans="1:14">
      <c r="A314" t="str">
        <f t="shared" si="24"/>
        <v>s222s6</v>
      </c>
      <c r="B314" s="6" t="str">
        <f t="shared" si="25"/>
        <v>s222s6110</v>
      </c>
      <c r="C314" s="8" t="s">
        <v>1524</v>
      </c>
      <c r="D314" s="7" t="s">
        <v>1525</v>
      </c>
      <c r="E314" s="8" t="s">
        <v>1526</v>
      </c>
      <c r="F314" s="8" t="s">
        <v>1502</v>
      </c>
      <c r="G314" s="8" t="s">
        <v>1345</v>
      </c>
      <c r="H314" s="5" t="str">
        <f t="shared" si="26"/>
        <v>110</v>
      </c>
      <c r="I314" s="5" t="str">
        <f t="shared" si="27"/>
        <v>set6</v>
      </c>
      <c r="J314" s="5" t="str">
        <f>IF(I314="","",SUBSTITUTE(I314,LOOKUP(1,0/FIND(R$2:R$19,I314),R$2:R$19),VLOOKUP(LOOKUP(1,0/FIND(R$2:R$19,I314),R$2:R$19),R:S,2,FALSE())))</f>
        <v>s6</v>
      </c>
      <c r="K314" s="5" t="str">
        <f t="shared" si="28"/>
        <v>S222USF</v>
      </c>
      <c r="L314" s="5">
        <f t="array" ref="L314">IF(K314="","",IF(-LOOKUP(1,-MID(K314,MIN(FIND(ROW($1:$10)-1,K314&amp;1/17)),ROW($1:$9)))&lt;10,"0"&amp;-LOOKUP(1,-MID(K314,MIN(FIND(ROW($1:$10)-1,K314&amp;1/17)),ROW($1:$9))),-LOOKUP(1,-MID(K314,MIN(FIND(ROW($1:$10)-1,K314&amp;1/17)),ROW($1:$9)))))</f>
        <v>222</v>
      </c>
      <c r="M314" s="5" t="str">
        <f>IF(K314="","",IFERROR(_xlfn.XLOOKUP(K314,P:P,Q:Q),LOWER(LEFT(K314,1))))</f>
        <v>s</v>
      </c>
      <c r="N314" s="14" t="str">
        <f t="shared" si="29"/>
        <v>s222</v>
      </c>
    </row>
    <row r="315" spans="1:14">
      <c r="A315" t="str">
        <f t="shared" si="24"/>
        <v>s222s6</v>
      </c>
      <c r="B315" s="3" t="str">
        <f t="shared" si="25"/>
        <v>s222s6120</v>
      </c>
      <c r="C315" s="5" t="s">
        <v>1527</v>
      </c>
      <c r="D315" s="4" t="s">
        <v>1528</v>
      </c>
      <c r="E315" s="5" t="s">
        <v>1529</v>
      </c>
      <c r="F315" s="5" t="s">
        <v>1502</v>
      </c>
      <c r="G315" s="5" t="s">
        <v>1345</v>
      </c>
      <c r="H315" s="5" t="str">
        <f t="shared" si="26"/>
        <v>120</v>
      </c>
      <c r="I315" s="5" t="str">
        <f t="shared" si="27"/>
        <v>set6</v>
      </c>
      <c r="J315" s="5" t="str">
        <f>IF(I315="","",SUBSTITUTE(I315,LOOKUP(1,0/FIND(R$2:R$19,I315),R$2:R$19),VLOOKUP(LOOKUP(1,0/FIND(R$2:R$19,I315),R$2:R$19),R:S,2,FALSE())))</f>
        <v>s6</v>
      </c>
      <c r="K315" s="5" t="str">
        <f t="shared" si="28"/>
        <v>S222USF</v>
      </c>
      <c r="L315" s="5">
        <f t="array" ref="L315">IF(K315="","",IF(-LOOKUP(1,-MID(K315,MIN(FIND(ROW($1:$10)-1,K315&amp;1/17)),ROW($1:$9)))&lt;10,"0"&amp;-LOOKUP(1,-MID(K315,MIN(FIND(ROW($1:$10)-1,K315&amp;1/17)),ROW($1:$9))),-LOOKUP(1,-MID(K315,MIN(FIND(ROW($1:$10)-1,K315&amp;1/17)),ROW($1:$9)))))</f>
        <v>222</v>
      </c>
      <c r="M315" s="5" t="str">
        <f>IF(K315="","",IFERROR(_xlfn.XLOOKUP(K315,P:P,Q:Q),LOWER(LEFT(K315,1))))</f>
        <v>s</v>
      </c>
      <c r="N315" s="14" t="str">
        <f t="shared" si="29"/>
        <v>s222</v>
      </c>
    </row>
    <row r="316" spans="1:14">
      <c r="A316" t="str">
        <f t="shared" si="24"/>
        <v>s222s6</v>
      </c>
      <c r="B316" s="6" t="str">
        <f t="shared" si="25"/>
        <v>s222s6130</v>
      </c>
      <c r="C316" s="8" t="s">
        <v>1530</v>
      </c>
      <c r="D316" s="7" t="s">
        <v>1531</v>
      </c>
      <c r="E316" s="8" t="s">
        <v>1532</v>
      </c>
      <c r="F316" s="8" t="s">
        <v>1502</v>
      </c>
      <c r="G316" s="8" t="s">
        <v>1345</v>
      </c>
      <c r="H316" s="5" t="str">
        <f t="shared" si="26"/>
        <v>130</v>
      </c>
      <c r="I316" s="5" t="str">
        <f t="shared" si="27"/>
        <v>set6</v>
      </c>
      <c r="J316" s="5" t="str">
        <f>IF(I316="","",SUBSTITUTE(I316,LOOKUP(1,0/FIND(R$2:R$19,I316),R$2:R$19),VLOOKUP(LOOKUP(1,0/FIND(R$2:R$19,I316),R$2:R$19),R:S,2,FALSE())))</f>
        <v>s6</v>
      </c>
      <c r="K316" s="5" t="str">
        <f t="shared" si="28"/>
        <v>S222USF</v>
      </c>
      <c r="L316" s="5">
        <f t="array" ref="L316">IF(K316="","",IF(-LOOKUP(1,-MID(K316,MIN(FIND(ROW($1:$10)-1,K316&amp;1/17)),ROW($1:$9)))&lt;10,"0"&amp;-LOOKUP(1,-MID(K316,MIN(FIND(ROW($1:$10)-1,K316&amp;1/17)),ROW($1:$9))),-LOOKUP(1,-MID(K316,MIN(FIND(ROW($1:$10)-1,K316&amp;1/17)),ROW($1:$9)))))</f>
        <v>222</v>
      </c>
      <c r="M316" s="5" t="str">
        <f>IF(K316="","",IFERROR(_xlfn.XLOOKUP(K316,P:P,Q:Q),LOWER(LEFT(K316,1))))</f>
        <v>s</v>
      </c>
      <c r="N316" s="14" t="str">
        <f t="shared" si="29"/>
        <v>s222</v>
      </c>
    </row>
    <row r="317" spans="1:14">
      <c r="A317" t="str">
        <f t="shared" si="24"/>
        <v>s222s6</v>
      </c>
      <c r="B317" s="3" t="str">
        <f t="shared" si="25"/>
        <v>s222s6140</v>
      </c>
      <c r="C317" s="5" t="s">
        <v>1533</v>
      </c>
      <c r="D317" s="4" t="s">
        <v>1534</v>
      </c>
      <c r="E317" s="5" t="s">
        <v>1535</v>
      </c>
      <c r="F317" s="5" t="s">
        <v>1502</v>
      </c>
      <c r="G317" s="5" t="s">
        <v>1345</v>
      </c>
      <c r="H317" s="5" t="str">
        <f t="shared" si="26"/>
        <v>140</v>
      </c>
      <c r="I317" s="5" t="str">
        <f t="shared" si="27"/>
        <v>set6</v>
      </c>
      <c r="J317" s="5" t="str">
        <f>IF(I317="","",SUBSTITUTE(I317,LOOKUP(1,0/FIND(R$2:R$19,I317),R$2:R$19),VLOOKUP(LOOKUP(1,0/FIND(R$2:R$19,I317),R$2:R$19),R:S,2,FALSE())))</f>
        <v>s6</v>
      </c>
      <c r="K317" s="5" t="str">
        <f t="shared" si="28"/>
        <v>S222USF</v>
      </c>
      <c r="L317" s="5">
        <f t="array" ref="L317">IF(K317="","",IF(-LOOKUP(1,-MID(K317,MIN(FIND(ROW($1:$10)-1,K317&amp;1/17)),ROW($1:$9)))&lt;10,"0"&amp;-LOOKUP(1,-MID(K317,MIN(FIND(ROW($1:$10)-1,K317&amp;1/17)),ROW($1:$9))),-LOOKUP(1,-MID(K317,MIN(FIND(ROW($1:$10)-1,K317&amp;1/17)),ROW($1:$9)))))</f>
        <v>222</v>
      </c>
      <c r="M317" s="5" t="str">
        <f>IF(K317="","",IFERROR(_xlfn.XLOOKUP(K317,P:P,Q:Q),LOWER(LEFT(K317,1))))</f>
        <v>s</v>
      </c>
      <c r="N317" s="14" t="str">
        <f t="shared" si="29"/>
        <v>s222</v>
      </c>
    </row>
    <row r="318" spans="1:14">
      <c r="A318" t="str">
        <f t="shared" si="24"/>
        <v>r221jin</v>
      </c>
      <c r="B318" s="6" t="str">
        <f t="shared" si="25"/>
        <v>r221jin110</v>
      </c>
      <c r="C318" s="8" t="s">
        <v>1536</v>
      </c>
      <c r="D318" s="7" t="s">
        <v>1537</v>
      </c>
      <c r="E318" s="8" t="s">
        <v>1538</v>
      </c>
      <c r="F318" s="8" t="s">
        <v>1271</v>
      </c>
      <c r="G318" s="8" t="s">
        <v>680</v>
      </c>
      <c r="H318" s="5" t="str">
        <f t="shared" si="26"/>
        <v>110</v>
      </c>
      <c r="I318" s="5" t="str">
        <f t="shared" si="27"/>
        <v>Gold</v>
      </c>
      <c r="J318" s="5" t="str">
        <f>IF(I318="","",SUBSTITUTE(I318,LOOKUP(1,0/FIND(R$2:R$19,I318),R$2:R$19),VLOOKUP(LOOKUP(1,0/FIND(R$2:R$19,I318),R$2:R$19),R:S,2,FALSE())))</f>
        <v>jin</v>
      </c>
      <c r="K318" s="5" t="str">
        <f t="shared" si="28"/>
        <v>R221DUSF</v>
      </c>
      <c r="L318" s="5">
        <f t="array" ref="L318">IF(K318="","",IF(-LOOKUP(1,-MID(K318,MIN(FIND(ROW($1:$10)-1,K318&amp;1/17)),ROW($1:$9)))&lt;10,"0"&amp;-LOOKUP(1,-MID(K318,MIN(FIND(ROW($1:$10)-1,K318&amp;1/17)),ROW($1:$9))),-LOOKUP(1,-MID(K318,MIN(FIND(ROW($1:$10)-1,K318&amp;1/17)),ROW($1:$9)))))</f>
        <v>221</v>
      </c>
      <c r="M318" s="5" t="str">
        <f>IF(K318="","",IFERROR(_xlfn.XLOOKUP(K318,P:P,Q:Q),LOWER(LEFT(K318,1))))</f>
        <v>r</v>
      </c>
      <c r="N318" s="14" t="str">
        <f t="shared" si="29"/>
        <v>r221</v>
      </c>
    </row>
    <row r="319" spans="1:14">
      <c r="A319" t="str">
        <f t="shared" si="24"/>
        <v>r221jin</v>
      </c>
      <c r="B319" s="3" t="str">
        <f t="shared" si="25"/>
        <v>r221jin120</v>
      </c>
      <c r="C319" s="5" t="s">
        <v>1539</v>
      </c>
      <c r="D319" s="4" t="s">
        <v>1540</v>
      </c>
      <c r="E319" s="5" t="s">
        <v>1541</v>
      </c>
      <c r="F319" s="5" t="s">
        <v>1271</v>
      </c>
      <c r="G319" s="5" t="s">
        <v>680</v>
      </c>
      <c r="H319" s="5" t="str">
        <f t="shared" si="26"/>
        <v>120</v>
      </c>
      <c r="I319" s="5" t="str">
        <f t="shared" si="27"/>
        <v>Gold</v>
      </c>
      <c r="J319" s="5" t="str">
        <f>IF(I319="","",SUBSTITUTE(I319,LOOKUP(1,0/FIND(R$2:R$19,I319),R$2:R$19),VLOOKUP(LOOKUP(1,0/FIND(R$2:R$19,I319),R$2:R$19),R:S,2,FALSE())))</f>
        <v>jin</v>
      </c>
      <c r="K319" s="5" t="str">
        <f t="shared" si="28"/>
        <v>R221DUSF</v>
      </c>
      <c r="L319" s="5">
        <f t="array" ref="L319">IF(K319="","",IF(-LOOKUP(1,-MID(K319,MIN(FIND(ROW($1:$10)-1,K319&amp;1/17)),ROW($1:$9)))&lt;10,"0"&amp;-LOOKUP(1,-MID(K319,MIN(FIND(ROW($1:$10)-1,K319&amp;1/17)),ROW($1:$9))),-LOOKUP(1,-MID(K319,MIN(FIND(ROW($1:$10)-1,K319&amp;1/17)),ROW($1:$9)))))</f>
        <v>221</v>
      </c>
      <c r="M319" s="5" t="str">
        <f>IF(K319="","",IFERROR(_xlfn.XLOOKUP(K319,P:P,Q:Q),LOWER(LEFT(K319,1))))</f>
        <v>r</v>
      </c>
      <c r="N319" s="14" t="str">
        <f t="shared" si="29"/>
        <v>r221</v>
      </c>
    </row>
    <row r="320" spans="1:14">
      <c r="A320" t="str">
        <f t="shared" si="24"/>
        <v>r221jin</v>
      </c>
      <c r="B320" s="6" t="str">
        <f t="shared" si="25"/>
        <v>r221jin130</v>
      </c>
      <c r="C320" s="8" t="s">
        <v>1542</v>
      </c>
      <c r="D320" s="7" t="s">
        <v>1543</v>
      </c>
      <c r="E320" s="8" t="s">
        <v>1544</v>
      </c>
      <c r="F320" s="8" t="s">
        <v>1271</v>
      </c>
      <c r="G320" s="8" t="s">
        <v>680</v>
      </c>
      <c r="H320" s="5" t="str">
        <f t="shared" si="26"/>
        <v>130</v>
      </c>
      <c r="I320" s="5" t="str">
        <f t="shared" si="27"/>
        <v>Gold</v>
      </c>
      <c r="J320" s="5" t="str">
        <f>IF(I320="","",SUBSTITUTE(I320,LOOKUP(1,0/FIND(R$2:R$19,I320),R$2:R$19),VLOOKUP(LOOKUP(1,0/FIND(R$2:R$19,I320),R$2:R$19),R:S,2,FALSE())))</f>
        <v>jin</v>
      </c>
      <c r="K320" s="5" t="str">
        <f t="shared" si="28"/>
        <v>R221DUSF</v>
      </c>
      <c r="L320" s="5">
        <f t="array" ref="L320">IF(K320="","",IF(-LOOKUP(1,-MID(K320,MIN(FIND(ROW($1:$10)-1,K320&amp;1/17)),ROW($1:$9)))&lt;10,"0"&amp;-LOOKUP(1,-MID(K320,MIN(FIND(ROW($1:$10)-1,K320&amp;1/17)),ROW($1:$9))),-LOOKUP(1,-MID(K320,MIN(FIND(ROW($1:$10)-1,K320&amp;1/17)),ROW($1:$9)))))</f>
        <v>221</v>
      </c>
      <c r="M320" s="5" t="str">
        <f>IF(K320="","",IFERROR(_xlfn.XLOOKUP(K320,P:P,Q:Q),LOWER(LEFT(K320,1))))</f>
        <v>r</v>
      </c>
      <c r="N320" s="14" t="str">
        <f t="shared" si="29"/>
        <v>r221</v>
      </c>
    </row>
    <row r="321" spans="1:14">
      <c r="A321" t="str">
        <f t="shared" si="24"/>
        <v>r221jin</v>
      </c>
      <c r="B321" s="3" t="str">
        <f t="shared" si="25"/>
        <v>r221jin140</v>
      </c>
      <c r="C321" s="5" t="s">
        <v>1545</v>
      </c>
      <c r="D321" s="4" t="s">
        <v>1546</v>
      </c>
      <c r="E321" s="5" t="s">
        <v>1547</v>
      </c>
      <c r="F321" s="5" t="s">
        <v>1271</v>
      </c>
      <c r="G321" s="5" t="s">
        <v>680</v>
      </c>
      <c r="H321" s="5" t="str">
        <f t="shared" si="26"/>
        <v>140</v>
      </c>
      <c r="I321" s="5" t="str">
        <f t="shared" si="27"/>
        <v>Gold</v>
      </c>
      <c r="J321" s="5" t="str">
        <f>IF(I321="","",SUBSTITUTE(I321,LOOKUP(1,0/FIND(R$2:R$19,I321),R$2:R$19),VLOOKUP(LOOKUP(1,0/FIND(R$2:R$19,I321),R$2:R$19),R:S,2,FALSE())))</f>
        <v>jin</v>
      </c>
      <c r="K321" s="5" t="str">
        <f t="shared" si="28"/>
        <v>R221DUSF</v>
      </c>
      <c r="L321" s="5">
        <f t="array" ref="L321">IF(K321="","",IF(-LOOKUP(1,-MID(K321,MIN(FIND(ROW($1:$10)-1,K321&amp;1/17)),ROW($1:$9)))&lt;10,"0"&amp;-LOOKUP(1,-MID(K321,MIN(FIND(ROW($1:$10)-1,K321&amp;1/17)),ROW($1:$9))),-LOOKUP(1,-MID(K321,MIN(FIND(ROW($1:$10)-1,K321&amp;1/17)),ROW($1:$9)))))</f>
        <v>221</v>
      </c>
      <c r="M321" s="5" t="str">
        <f>IF(K321="","",IFERROR(_xlfn.XLOOKUP(K321,P:P,Q:Q),LOWER(LEFT(K321,1))))</f>
        <v>r</v>
      </c>
      <c r="N321" s="14" t="str">
        <f t="shared" si="29"/>
        <v>r221</v>
      </c>
    </row>
    <row r="322" spans="1:14">
      <c r="A322" t="str">
        <f t="shared" ref="A322:A385" si="30">N322&amp;J322</f>
        <v>r221jin</v>
      </c>
      <c r="B322" s="6" t="str">
        <f t="shared" ref="B322:B385" si="31">N322&amp;J322&amp;H322</f>
        <v>r221jin150</v>
      </c>
      <c r="C322" s="8" t="s">
        <v>1548</v>
      </c>
      <c r="D322" s="7" t="s">
        <v>1549</v>
      </c>
      <c r="E322" s="8" t="s">
        <v>1550</v>
      </c>
      <c r="F322" s="8" t="s">
        <v>1271</v>
      </c>
      <c r="G322" s="8" t="s">
        <v>680</v>
      </c>
      <c r="H322" s="5" t="str">
        <f t="shared" ref="H322:H385" si="32">IF(C322="","",RIGHT(RIGHT($C322,LEN($C322)-FIND("-",$C322)),LEN(RIGHT($C322,LEN($C322)-FIND("-",$C322)))-FIND("-",RIGHT($C322,LEN($C322)-FIND("-",$C322)))))</f>
        <v>150</v>
      </c>
      <c r="I322" s="5" t="str">
        <f t="shared" ref="I322:I385" si="33">IF(C322="","",LEFT(RIGHT(C322,LEN(C322)-FIND("-",C322)),FIND("-",RIGHT(C322,LEN(C322)-FIND("-",C322)))-1))</f>
        <v>Gold</v>
      </c>
      <c r="J322" s="5" t="str">
        <f>IF(I322="","",SUBSTITUTE(I322,LOOKUP(1,0/FIND(R$2:R$19,I322),R$2:R$19),VLOOKUP(LOOKUP(1,0/FIND(R$2:R$19,I322),R$2:R$19),R:S,2,FALSE())))</f>
        <v>jin</v>
      </c>
      <c r="K322" s="5" t="str">
        <f t="shared" ref="K322:K385" si="34">IF(C322="","",LEFT(C322,FIND("-",C322)-1))</f>
        <v>R221DUSF</v>
      </c>
      <c r="L322" s="5">
        <f t="array" ref="L322">IF(K322="","",IF(-LOOKUP(1,-MID(K322,MIN(FIND(ROW($1:$10)-1,K322&amp;1/17)),ROW($1:$9)))&lt;10,"0"&amp;-LOOKUP(1,-MID(K322,MIN(FIND(ROW($1:$10)-1,K322&amp;1/17)),ROW($1:$9))),-LOOKUP(1,-MID(K322,MIN(FIND(ROW($1:$10)-1,K322&amp;1/17)),ROW($1:$9)))))</f>
        <v>221</v>
      </c>
      <c r="M322" s="5" t="str">
        <f>IF(K322="","",IFERROR(_xlfn.XLOOKUP(K322,P:P,Q:Q),LOWER(LEFT(K322,1))))</f>
        <v>r</v>
      </c>
      <c r="N322" s="14" t="str">
        <f t="shared" ref="N322:N385" si="35">IF(AND(M322&lt;&gt;"",L322&lt;&gt;""),M322&amp;L322,"")</f>
        <v>r221</v>
      </c>
    </row>
    <row r="323" spans="1:14">
      <c r="A323" t="str">
        <f t="shared" si="30"/>
        <v>r221hei</v>
      </c>
      <c r="B323" s="3" t="str">
        <f t="shared" si="31"/>
        <v>r221heiS</v>
      </c>
      <c r="C323" s="4" t="s">
        <v>1551</v>
      </c>
      <c r="D323" s="4" t="s">
        <v>1552</v>
      </c>
      <c r="E323" s="4" t="s">
        <v>1553</v>
      </c>
      <c r="F323" s="5" t="s">
        <v>1271</v>
      </c>
      <c r="G323" s="5" t="s">
        <v>629</v>
      </c>
      <c r="H323" s="5" t="str">
        <f t="shared" si="32"/>
        <v>S</v>
      </c>
      <c r="I323" s="5" t="str">
        <f t="shared" si="33"/>
        <v>Black</v>
      </c>
      <c r="J323" s="5" t="str">
        <f>IF(I323="","",SUBSTITUTE(I323,LOOKUP(1,0/FIND(R$2:R$19,I323),R$2:R$19),VLOOKUP(LOOKUP(1,0/FIND(R$2:R$19,I323),R$2:R$19),R:S,2,FALSE())))</f>
        <v>hei</v>
      </c>
      <c r="K323" s="5" t="str">
        <f t="shared" si="34"/>
        <v>R221DUSF</v>
      </c>
      <c r="L323" s="5">
        <f t="array" ref="L323">IF(K323="","",IF(-LOOKUP(1,-MID(K323,MIN(FIND(ROW($1:$10)-1,K323&amp;1/17)),ROW($1:$9)))&lt;10,"0"&amp;-LOOKUP(1,-MID(K323,MIN(FIND(ROW($1:$10)-1,K323&amp;1/17)),ROW($1:$9))),-LOOKUP(1,-MID(K323,MIN(FIND(ROW($1:$10)-1,K323&amp;1/17)),ROW($1:$9)))))</f>
        <v>221</v>
      </c>
      <c r="M323" s="5" t="str">
        <f>IF(K323="","",IFERROR(_xlfn.XLOOKUP(K323,P:P,Q:Q),LOWER(LEFT(K323,1))))</f>
        <v>r</v>
      </c>
      <c r="N323" s="14" t="str">
        <f t="shared" si="35"/>
        <v>r221</v>
      </c>
    </row>
    <row r="324" spans="1:14">
      <c r="A324" t="str">
        <f t="shared" si="30"/>
        <v>r221hei</v>
      </c>
      <c r="B324" s="6" t="str">
        <f t="shared" si="31"/>
        <v>r221heiM</v>
      </c>
      <c r="C324" s="7" t="s">
        <v>1554</v>
      </c>
      <c r="D324" s="7" t="s">
        <v>1555</v>
      </c>
      <c r="E324" s="29" t="s">
        <v>1556</v>
      </c>
      <c r="F324" s="8" t="s">
        <v>1271</v>
      </c>
      <c r="G324" s="8" t="s">
        <v>629</v>
      </c>
      <c r="H324" s="5" t="str">
        <f t="shared" si="32"/>
        <v>M</v>
      </c>
      <c r="I324" s="5" t="str">
        <f t="shared" si="33"/>
        <v>Black</v>
      </c>
      <c r="J324" s="5" t="str">
        <f>IF(I324="","",SUBSTITUTE(I324,LOOKUP(1,0/FIND(R$2:R$19,I324),R$2:R$19),VLOOKUP(LOOKUP(1,0/FIND(R$2:R$19,I324),R$2:R$19),R:S,2,FALSE())))</f>
        <v>hei</v>
      </c>
      <c r="K324" s="5" t="str">
        <f t="shared" si="34"/>
        <v>R221DUSF</v>
      </c>
      <c r="L324" s="5">
        <f t="array" ref="L324">IF(K324="","",IF(-LOOKUP(1,-MID(K324,MIN(FIND(ROW($1:$10)-1,K324&amp;1/17)),ROW($1:$9)))&lt;10,"0"&amp;-LOOKUP(1,-MID(K324,MIN(FIND(ROW($1:$10)-1,K324&amp;1/17)),ROW($1:$9))),-LOOKUP(1,-MID(K324,MIN(FIND(ROW($1:$10)-1,K324&amp;1/17)),ROW($1:$9)))))</f>
        <v>221</v>
      </c>
      <c r="M324" s="5" t="str">
        <f>IF(K324="","",IFERROR(_xlfn.XLOOKUP(K324,P:P,Q:Q),LOWER(LEFT(K324,1))))</f>
        <v>r</v>
      </c>
      <c r="N324" s="14" t="str">
        <f t="shared" si="35"/>
        <v>r221</v>
      </c>
    </row>
    <row r="325" spans="1:14">
      <c r="A325" t="str">
        <f t="shared" si="30"/>
        <v>r221hei</v>
      </c>
      <c r="B325" s="3" t="str">
        <f t="shared" si="31"/>
        <v>r221heiL</v>
      </c>
      <c r="C325" s="4" t="s">
        <v>1557</v>
      </c>
      <c r="D325" s="4" t="s">
        <v>1558</v>
      </c>
      <c r="E325" s="4" t="s">
        <v>1559</v>
      </c>
      <c r="F325" s="5" t="s">
        <v>1271</v>
      </c>
      <c r="G325" s="5" t="s">
        <v>629</v>
      </c>
      <c r="H325" s="5" t="str">
        <f t="shared" si="32"/>
        <v>L</v>
      </c>
      <c r="I325" s="5" t="str">
        <f t="shared" si="33"/>
        <v>Black</v>
      </c>
      <c r="J325" s="5" t="str">
        <f>IF(I325="","",SUBSTITUTE(I325,LOOKUP(1,0/FIND(R$2:R$19,I325),R$2:R$19),VLOOKUP(LOOKUP(1,0/FIND(R$2:R$19,I325),R$2:R$19),R:S,2,FALSE())))</f>
        <v>hei</v>
      </c>
      <c r="K325" s="5" t="str">
        <f t="shared" si="34"/>
        <v>R221DUSF</v>
      </c>
      <c r="L325" s="5">
        <f t="array" ref="L325">IF(K325="","",IF(-LOOKUP(1,-MID(K325,MIN(FIND(ROW($1:$10)-1,K325&amp;1/17)),ROW($1:$9)))&lt;10,"0"&amp;-LOOKUP(1,-MID(K325,MIN(FIND(ROW($1:$10)-1,K325&amp;1/17)),ROW($1:$9))),-LOOKUP(1,-MID(K325,MIN(FIND(ROW($1:$10)-1,K325&amp;1/17)),ROW($1:$9)))))</f>
        <v>221</v>
      </c>
      <c r="M325" s="5" t="str">
        <f>IF(K325="","",IFERROR(_xlfn.XLOOKUP(K325,P:P,Q:Q),LOWER(LEFT(K325,1))))</f>
        <v>r</v>
      </c>
      <c r="N325" s="14" t="str">
        <f t="shared" si="35"/>
        <v>r221</v>
      </c>
    </row>
    <row r="326" spans="1:14">
      <c r="A326" t="str">
        <f t="shared" si="30"/>
        <v>r221zi</v>
      </c>
      <c r="B326" s="6" t="str">
        <f t="shared" si="31"/>
        <v>r221ziL</v>
      </c>
      <c r="C326" s="8" t="s">
        <v>1560</v>
      </c>
      <c r="D326" s="7" t="s">
        <v>1561</v>
      </c>
      <c r="E326" s="8" t="s">
        <v>1562</v>
      </c>
      <c r="F326" s="8" t="s">
        <v>1271</v>
      </c>
      <c r="G326" s="8" t="s">
        <v>665</v>
      </c>
      <c r="H326" s="5" t="str">
        <f t="shared" si="32"/>
        <v>L</v>
      </c>
      <c r="I326" s="5" t="str">
        <f t="shared" si="33"/>
        <v>Purple</v>
      </c>
      <c r="J326" s="5" t="str">
        <f>IF(I326="","",SUBSTITUTE(I326,LOOKUP(1,0/FIND(R$2:R$19,I326),R$2:R$19),VLOOKUP(LOOKUP(1,0/FIND(R$2:R$19,I326),R$2:R$19),R:S,2,FALSE())))</f>
        <v>zi</v>
      </c>
      <c r="K326" s="5" t="str">
        <f t="shared" si="34"/>
        <v>R221DUSF</v>
      </c>
      <c r="L326" s="5">
        <f t="array" ref="L326">IF(K326="","",IF(-LOOKUP(1,-MID(K326,MIN(FIND(ROW($1:$10)-1,K326&amp;1/17)),ROW($1:$9)))&lt;10,"0"&amp;-LOOKUP(1,-MID(K326,MIN(FIND(ROW($1:$10)-1,K326&amp;1/17)),ROW($1:$9))),-LOOKUP(1,-MID(K326,MIN(FIND(ROW($1:$10)-1,K326&amp;1/17)),ROW($1:$9)))))</f>
        <v>221</v>
      </c>
      <c r="M326" s="5" t="str">
        <f>IF(K326="","",IFERROR(_xlfn.XLOOKUP(K326,P:P,Q:Q),LOWER(LEFT(K326,1))))</f>
        <v>r</v>
      </c>
      <c r="N326" s="14" t="str">
        <f t="shared" si="35"/>
        <v>r221</v>
      </c>
    </row>
    <row r="327" spans="1:14">
      <c r="A327" t="str">
        <f t="shared" si="30"/>
        <v>r221zi</v>
      </c>
      <c r="B327" s="3" t="str">
        <f t="shared" si="31"/>
        <v>r221ziM</v>
      </c>
      <c r="C327" s="5" t="s">
        <v>1563</v>
      </c>
      <c r="D327" s="4" t="s">
        <v>1564</v>
      </c>
      <c r="E327" s="5" t="s">
        <v>1565</v>
      </c>
      <c r="F327" s="5" t="s">
        <v>1271</v>
      </c>
      <c r="G327" s="5" t="s">
        <v>665</v>
      </c>
      <c r="H327" s="5" t="str">
        <f t="shared" si="32"/>
        <v>M</v>
      </c>
      <c r="I327" s="5" t="str">
        <f t="shared" si="33"/>
        <v>Purple</v>
      </c>
      <c r="J327" s="5" t="str">
        <f>IF(I327="","",SUBSTITUTE(I327,LOOKUP(1,0/FIND(R$2:R$19,I327),R$2:R$19),VLOOKUP(LOOKUP(1,0/FIND(R$2:R$19,I327),R$2:R$19),R:S,2,FALSE())))</f>
        <v>zi</v>
      </c>
      <c r="K327" s="5" t="str">
        <f t="shared" si="34"/>
        <v>R221DUSF</v>
      </c>
      <c r="L327" s="5">
        <f t="array" ref="L327">IF(K327="","",IF(-LOOKUP(1,-MID(K327,MIN(FIND(ROW($1:$10)-1,K327&amp;1/17)),ROW($1:$9)))&lt;10,"0"&amp;-LOOKUP(1,-MID(K327,MIN(FIND(ROW($1:$10)-1,K327&amp;1/17)),ROW($1:$9))),-LOOKUP(1,-MID(K327,MIN(FIND(ROW($1:$10)-1,K327&amp;1/17)),ROW($1:$9)))))</f>
        <v>221</v>
      </c>
      <c r="M327" s="5" t="str">
        <f>IF(K327="","",IFERROR(_xlfn.XLOOKUP(K327,P:P,Q:Q),LOWER(LEFT(K327,1))))</f>
        <v>r</v>
      </c>
      <c r="N327" s="14" t="str">
        <f t="shared" si="35"/>
        <v>r221</v>
      </c>
    </row>
    <row r="328" spans="1:14">
      <c r="A328" t="str">
        <f t="shared" si="30"/>
        <v>r221zi</v>
      </c>
      <c r="B328" s="6" t="str">
        <f t="shared" si="31"/>
        <v>r221ziS</v>
      </c>
      <c r="C328" s="8" t="s">
        <v>1566</v>
      </c>
      <c r="D328" s="7" t="s">
        <v>1567</v>
      </c>
      <c r="E328" s="8" t="s">
        <v>1568</v>
      </c>
      <c r="F328" s="8" t="s">
        <v>1271</v>
      </c>
      <c r="G328" s="8" t="s">
        <v>665</v>
      </c>
      <c r="H328" s="5" t="str">
        <f t="shared" si="32"/>
        <v>S</v>
      </c>
      <c r="I328" s="5" t="str">
        <f t="shared" si="33"/>
        <v>Purple</v>
      </c>
      <c r="J328" s="5" t="str">
        <f>IF(I328="","",SUBSTITUTE(I328,LOOKUP(1,0/FIND(R$2:R$19,I328),R$2:R$19),VLOOKUP(LOOKUP(1,0/FIND(R$2:R$19,I328),R$2:R$19),R:S,2,FALSE())))</f>
        <v>zi</v>
      </c>
      <c r="K328" s="5" t="str">
        <f t="shared" si="34"/>
        <v>R221DUSF</v>
      </c>
      <c r="L328" s="5">
        <f t="array" ref="L328">IF(K328="","",IF(-LOOKUP(1,-MID(K328,MIN(FIND(ROW($1:$10)-1,K328&amp;1/17)),ROW($1:$9)))&lt;10,"0"&amp;-LOOKUP(1,-MID(K328,MIN(FIND(ROW($1:$10)-1,K328&amp;1/17)),ROW($1:$9))),-LOOKUP(1,-MID(K328,MIN(FIND(ROW($1:$10)-1,K328&amp;1/17)),ROW($1:$9)))))</f>
        <v>221</v>
      </c>
      <c r="M328" s="5" t="str">
        <f>IF(K328="","",IFERROR(_xlfn.XLOOKUP(K328,P:P,Q:Q),LOWER(LEFT(K328,1))))</f>
        <v>r</v>
      </c>
      <c r="N328" s="14" t="str">
        <f t="shared" si="35"/>
        <v>r221</v>
      </c>
    </row>
    <row r="329" spans="1:14">
      <c r="A329" t="str">
        <f t="shared" si="30"/>
        <v>d01s1(2)</v>
      </c>
      <c r="B329" s="3" t="str">
        <f t="shared" si="31"/>
        <v>d01s1(2)65</v>
      </c>
      <c r="C329" s="5" t="s">
        <v>1569</v>
      </c>
      <c r="D329" s="4" t="s">
        <v>1570</v>
      </c>
      <c r="E329" s="5" t="s">
        <v>1571</v>
      </c>
      <c r="F329" s="5" t="s">
        <v>606</v>
      </c>
      <c r="G329" s="5" t="s">
        <v>1572</v>
      </c>
      <c r="H329" s="5" t="str">
        <f t="shared" si="32"/>
        <v>65</v>
      </c>
      <c r="I329" s="5" t="str">
        <f t="shared" si="33"/>
        <v>taozhuang1(2)</v>
      </c>
      <c r="J329" s="5" t="str">
        <f>IF(I329="","",SUBSTITUTE(I329,LOOKUP(1,0/FIND(R$2:R$19,I329),R$2:R$19),VLOOKUP(LOOKUP(1,0/FIND(R$2:R$19,I329),R$2:R$19),R:S,2,FALSE())))</f>
        <v>s1(2)</v>
      </c>
      <c r="K329" s="5" t="str">
        <f t="shared" si="34"/>
        <v>D001USF</v>
      </c>
      <c r="L329" s="5" t="str">
        <f t="array" ref="L329">IF(K329="","",IF(-LOOKUP(1,-MID(K329,MIN(FIND(ROW($1:$10)-1,K329&amp;1/17)),ROW($1:$9)))&lt;10,"0"&amp;-LOOKUP(1,-MID(K329,MIN(FIND(ROW($1:$10)-1,K329&amp;1/17)),ROW($1:$9))),-LOOKUP(1,-MID(K329,MIN(FIND(ROW($1:$10)-1,K329&amp;1/17)),ROW($1:$9)))))</f>
        <v>01</v>
      </c>
      <c r="M329" s="5" t="str">
        <f>IF(K329="","",IFERROR(_xlfn.XLOOKUP(K329,P:P,Q:Q),LOWER(LEFT(K329,1))))</f>
        <v>d</v>
      </c>
      <c r="N329" s="14" t="str">
        <f t="shared" si="35"/>
        <v>d01</v>
      </c>
    </row>
    <row r="330" spans="1:14">
      <c r="A330" t="str">
        <f t="shared" si="30"/>
        <v>d01s1(2)</v>
      </c>
      <c r="B330" s="6" t="str">
        <f t="shared" si="31"/>
        <v>d01s1(2)70</v>
      </c>
      <c r="C330" s="8" t="s">
        <v>91</v>
      </c>
      <c r="D330" s="7" t="s">
        <v>1573</v>
      </c>
      <c r="E330" s="8" t="s">
        <v>92</v>
      </c>
      <c r="F330" s="8" t="s">
        <v>606</v>
      </c>
      <c r="G330" s="8" t="s">
        <v>1572</v>
      </c>
      <c r="H330" s="5" t="str">
        <f t="shared" si="32"/>
        <v>70</v>
      </c>
      <c r="I330" s="5" t="str">
        <f t="shared" si="33"/>
        <v>taozhuang1(2)</v>
      </c>
      <c r="J330" s="5" t="str">
        <f>IF(I330="","",SUBSTITUTE(I330,LOOKUP(1,0/FIND(R$2:R$19,I330),R$2:R$19),VLOOKUP(LOOKUP(1,0/FIND(R$2:R$19,I330),R$2:R$19),R:S,2,FALSE())))</f>
        <v>s1(2)</v>
      </c>
      <c r="K330" s="5" t="str">
        <f t="shared" si="34"/>
        <v>D001USF</v>
      </c>
      <c r="L330" s="5" t="str">
        <f t="array" ref="L330">IF(K330="","",IF(-LOOKUP(1,-MID(K330,MIN(FIND(ROW($1:$10)-1,K330&amp;1/17)),ROW($1:$9)))&lt;10,"0"&amp;-LOOKUP(1,-MID(K330,MIN(FIND(ROW($1:$10)-1,K330&amp;1/17)),ROW($1:$9))),-LOOKUP(1,-MID(K330,MIN(FIND(ROW($1:$10)-1,K330&amp;1/17)),ROW($1:$9)))))</f>
        <v>01</v>
      </c>
      <c r="M330" s="5" t="str">
        <f>IF(K330="","",IFERROR(_xlfn.XLOOKUP(K330,P:P,Q:Q),LOWER(LEFT(K330,1))))</f>
        <v>d</v>
      </c>
      <c r="N330" s="14" t="str">
        <f t="shared" si="35"/>
        <v>d01</v>
      </c>
    </row>
    <row r="331" spans="1:14">
      <c r="A331" t="str">
        <f t="shared" si="30"/>
        <v>d01s1(2)</v>
      </c>
      <c r="B331" s="3" t="str">
        <f t="shared" si="31"/>
        <v>d01s1(2)75</v>
      </c>
      <c r="C331" s="5" t="s">
        <v>77</v>
      </c>
      <c r="D331" s="4" t="s">
        <v>1574</v>
      </c>
      <c r="E331" s="5" t="s">
        <v>78</v>
      </c>
      <c r="F331" s="5" t="s">
        <v>606</v>
      </c>
      <c r="G331" s="5" t="s">
        <v>1572</v>
      </c>
      <c r="H331" s="5" t="str">
        <f t="shared" si="32"/>
        <v>75</v>
      </c>
      <c r="I331" s="5" t="str">
        <f t="shared" si="33"/>
        <v>taozhuang1(2)</v>
      </c>
      <c r="J331" s="5" t="str">
        <f>IF(I331="","",SUBSTITUTE(I331,LOOKUP(1,0/FIND(R$2:R$19,I331),R$2:R$19),VLOOKUP(LOOKUP(1,0/FIND(R$2:R$19,I331),R$2:R$19),R:S,2,FALSE())))</f>
        <v>s1(2)</v>
      </c>
      <c r="K331" s="5" t="str">
        <f t="shared" si="34"/>
        <v>D001USF</v>
      </c>
      <c r="L331" s="5" t="str">
        <f t="array" ref="L331">IF(K331="","",IF(-LOOKUP(1,-MID(K331,MIN(FIND(ROW($1:$10)-1,K331&amp;1/17)),ROW($1:$9)))&lt;10,"0"&amp;-LOOKUP(1,-MID(K331,MIN(FIND(ROW($1:$10)-1,K331&amp;1/17)),ROW($1:$9))),-LOOKUP(1,-MID(K331,MIN(FIND(ROW($1:$10)-1,K331&amp;1/17)),ROW($1:$9)))))</f>
        <v>01</v>
      </c>
      <c r="M331" s="5" t="str">
        <f>IF(K331="","",IFERROR(_xlfn.XLOOKUP(K331,P:P,Q:Q),LOWER(LEFT(K331,1))))</f>
        <v>d</v>
      </c>
      <c r="N331" s="14" t="str">
        <f t="shared" si="35"/>
        <v>d01</v>
      </c>
    </row>
    <row r="332" spans="1:14">
      <c r="A332" t="str">
        <f t="shared" si="30"/>
        <v>d01s1(2)</v>
      </c>
      <c r="B332" s="6" t="str">
        <f t="shared" si="31"/>
        <v>d01s1(2)80</v>
      </c>
      <c r="C332" s="8" t="s">
        <v>79</v>
      </c>
      <c r="D332" s="7" t="s">
        <v>1575</v>
      </c>
      <c r="E332" s="8" t="s">
        <v>80</v>
      </c>
      <c r="F332" s="8" t="s">
        <v>606</v>
      </c>
      <c r="G332" s="8" t="s">
        <v>1572</v>
      </c>
      <c r="H332" s="5" t="str">
        <f t="shared" si="32"/>
        <v>80</v>
      </c>
      <c r="I332" s="5" t="str">
        <f t="shared" si="33"/>
        <v>taozhuang1(2)</v>
      </c>
      <c r="J332" s="5" t="str">
        <f>IF(I332="","",SUBSTITUTE(I332,LOOKUP(1,0/FIND(R$2:R$19,I332),R$2:R$19),VLOOKUP(LOOKUP(1,0/FIND(R$2:R$19,I332),R$2:R$19),R:S,2,FALSE())))</f>
        <v>s1(2)</v>
      </c>
      <c r="K332" s="5" t="str">
        <f t="shared" si="34"/>
        <v>D001USF</v>
      </c>
      <c r="L332" s="5" t="str">
        <f t="array" ref="L332">IF(K332="","",IF(-LOOKUP(1,-MID(K332,MIN(FIND(ROW($1:$10)-1,K332&amp;1/17)),ROW($1:$9)))&lt;10,"0"&amp;-LOOKUP(1,-MID(K332,MIN(FIND(ROW($1:$10)-1,K332&amp;1/17)),ROW($1:$9))),-LOOKUP(1,-MID(K332,MIN(FIND(ROW($1:$10)-1,K332&amp;1/17)),ROW($1:$9)))))</f>
        <v>01</v>
      </c>
      <c r="M332" s="5" t="str">
        <f>IF(K332="","",IFERROR(_xlfn.XLOOKUP(K332,P:P,Q:Q),LOWER(LEFT(K332,1))))</f>
        <v>d</v>
      </c>
      <c r="N332" s="14" t="str">
        <f t="shared" si="35"/>
        <v>d01</v>
      </c>
    </row>
    <row r="333" spans="1:14">
      <c r="A333" t="str">
        <f t="shared" si="30"/>
        <v>d01s1(2)</v>
      </c>
      <c r="B333" s="3" t="str">
        <f t="shared" si="31"/>
        <v>d01s1(2)85</v>
      </c>
      <c r="C333" s="5" t="s">
        <v>83</v>
      </c>
      <c r="D333" s="4" t="s">
        <v>1576</v>
      </c>
      <c r="E333" s="5" t="s">
        <v>84</v>
      </c>
      <c r="F333" s="5" t="s">
        <v>606</v>
      </c>
      <c r="G333" s="5" t="s">
        <v>1572</v>
      </c>
      <c r="H333" s="5" t="str">
        <f t="shared" si="32"/>
        <v>85</v>
      </c>
      <c r="I333" s="5" t="str">
        <f t="shared" si="33"/>
        <v>taozhuang1(2)</v>
      </c>
      <c r="J333" s="5" t="str">
        <f>IF(I333="","",SUBSTITUTE(I333,LOOKUP(1,0/FIND(R$2:R$19,I333),R$2:R$19),VLOOKUP(LOOKUP(1,0/FIND(R$2:R$19,I333),R$2:R$19),R:S,2,FALSE())))</f>
        <v>s1(2)</v>
      </c>
      <c r="K333" s="5" t="str">
        <f t="shared" si="34"/>
        <v>D001USF</v>
      </c>
      <c r="L333" s="5" t="str">
        <f t="array" ref="L333">IF(K333="","",IF(-LOOKUP(1,-MID(K333,MIN(FIND(ROW($1:$10)-1,K333&amp;1/17)),ROW($1:$9)))&lt;10,"0"&amp;-LOOKUP(1,-MID(K333,MIN(FIND(ROW($1:$10)-1,K333&amp;1/17)),ROW($1:$9))),-LOOKUP(1,-MID(K333,MIN(FIND(ROW($1:$10)-1,K333&amp;1/17)),ROW($1:$9)))))</f>
        <v>01</v>
      </c>
      <c r="M333" s="5" t="str">
        <f>IF(K333="","",IFERROR(_xlfn.XLOOKUP(K333,P:P,Q:Q),LOWER(LEFT(K333,1))))</f>
        <v>d</v>
      </c>
      <c r="N333" s="14" t="str">
        <f t="shared" si="35"/>
        <v>d01</v>
      </c>
    </row>
    <row r="334" spans="1:14">
      <c r="A334" t="str">
        <f t="shared" si="30"/>
        <v>d01s1(3)</v>
      </c>
      <c r="B334" s="6" t="str">
        <f t="shared" si="31"/>
        <v>d01s1(3)65</v>
      </c>
      <c r="C334" s="8" t="s">
        <v>71</v>
      </c>
      <c r="D334" s="7" t="s">
        <v>1577</v>
      </c>
      <c r="E334" s="8" t="s">
        <v>72</v>
      </c>
      <c r="F334" s="8" t="s">
        <v>606</v>
      </c>
      <c r="G334" s="8" t="s">
        <v>1578</v>
      </c>
      <c r="H334" s="5" t="str">
        <f t="shared" si="32"/>
        <v>65</v>
      </c>
      <c r="I334" s="5" t="str">
        <f t="shared" si="33"/>
        <v>taozhuang1(3)</v>
      </c>
      <c r="J334" s="5" t="str">
        <f>IF(I334="","",SUBSTITUTE(I334,LOOKUP(1,0/FIND(R$2:R$19,I334),R$2:R$19),VLOOKUP(LOOKUP(1,0/FIND(R$2:R$19,I334),R$2:R$19),R:S,2,FALSE())))</f>
        <v>s1(3)</v>
      </c>
      <c r="K334" s="5" t="str">
        <f t="shared" si="34"/>
        <v>D001USF</v>
      </c>
      <c r="L334" s="5" t="str">
        <f t="array" ref="L334">IF(K334="","",IF(-LOOKUP(1,-MID(K334,MIN(FIND(ROW($1:$10)-1,K334&amp;1/17)),ROW($1:$9)))&lt;10,"0"&amp;-LOOKUP(1,-MID(K334,MIN(FIND(ROW($1:$10)-1,K334&amp;1/17)),ROW($1:$9))),-LOOKUP(1,-MID(K334,MIN(FIND(ROW($1:$10)-1,K334&amp;1/17)),ROW($1:$9)))))</f>
        <v>01</v>
      </c>
      <c r="M334" s="5" t="str">
        <f>IF(K334="","",IFERROR(_xlfn.XLOOKUP(K334,P:P,Q:Q),LOWER(LEFT(K334,1))))</f>
        <v>d</v>
      </c>
      <c r="N334" s="14" t="str">
        <f t="shared" si="35"/>
        <v>d01</v>
      </c>
    </row>
    <row r="335" spans="1:14">
      <c r="A335" t="str">
        <f t="shared" si="30"/>
        <v>d01s1(3)</v>
      </c>
      <c r="B335" s="3" t="str">
        <f t="shared" si="31"/>
        <v>d01s1(3)70</v>
      </c>
      <c r="C335" s="5" t="s">
        <v>89</v>
      </c>
      <c r="D335" s="4" t="s">
        <v>1579</v>
      </c>
      <c r="E335" s="5" t="s">
        <v>90</v>
      </c>
      <c r="F335" s="5" t="s">
        <v>606</v>
      </c>
      <c r="G335" s="5" t="s">
        <v>1578</v>
      </c>
      <c r="H335" s="5" t="str">
        <f t="shared" si="32"/>
        <v>70</v>
      </c>
      <c r="I335" s="5" t="str">
        <f t="shared" si="33"/>
        <v>taozhuang1(3)</v>
      </c>
      <c r="J335" s="5" t="str">
        <f>IF(I335="","",SUBSTITUTE(I335,LOOKUP(1,0/FIND(R$2:R$19,I335),R$2:R$19),VLOOKUP(LOOKUP(1,0/FIND(R$2:R$19,I335),R$2:R$19),R:S,2,FALSE())))</f>
        <v>s1(3)</v>
      </c>
      <c r="K335" s="5" t="str">
        <f t="shared" si="34"/>
        <v>D001USF</v>
      </c>
      <c r="L335" s="5" t="str">
        <f t="array" ref="L335">IF(K335="","",IF(-LOOKUP(1,-MID(K335,MIN(FIND(ROW($1:$10)-1,K335&amp;1/17)),ROW($1:$9)))&lt;10,"0"&amp;-LOOKUP(1,-MID(K335,MIN(FIND(ROW($1:$10)-1,K335&amp;1/17)),ROW($1:$9))),-LOOKUP(1,-MID(K335,MIN(FIND(ROW($1:$10)-1,K335&amp;1/17)),ROW($1:$9)))))</f>
        <v>01</v>
      </c>
      <c r="M335" s="5" t="str">
        <f>IF(K335="","",IFERROR(_xlfn.XLOOKUP(K335,P:P,Q:Q),LOWER(LEFT(K335,1))))</f>
        <v>d</v>
      </c>
      <c r="N335" s="14" t="str">
        <f t="shared" si="35"/>
        <v>d01</v>
      </c>
    </row>
    <row r="336" spans="1:14">
      <c r="A336" t="str">
        <f t="shared" si="30"/>
        <v>d01s1(3)</v>
      </c>
      <c r="B336" s="6" t="str">
        <f t="shared" si="31"/>
        <v>d01s1(3)75</v>
      </c>
      <c r="C336" s="8" t="s">
        <v>87</v>
      </c>
      <c r="D336" s="7" t="s">
        <v>1580</v>
      </c>
      <c r="E336" s="8" t="s">
        <v>88</v>
      </c>
      <c r="F336" s="8" t="s">
        <v>606</v>
      </c>
      <c r="G336" s="8" t="s">
        <v>1578</v>
      </c>
      <c r="H336" s="5" t="str">
        <f t="shared" si="32"/>
        <v>75</v>
      </c>
      <c r="I336" s="5" t="str">
        <f t="shared" si="33"/>
        <v>taozhuang1(3)</v>
      </c>
      <c r="J336" s="5" t="str">
        <f>IF(I336="","",SUBSTITUTE(I336,LOOKUP(1,0/FIND(R$2:R$19,I336),R$2:R$19),VLOOKUP(LOOKUP(1,0/FIND(R$2:R$19,I336),R$2:R$19),R:S,2,FALSE())))</f>
        <v>s1(3)</v>
      </c>
      <c r="K336" s="5" t="str">
        <f t="shared" si="34"/>
        <v>D001USF</v>
      </c>
      <c r="L336" s="5" t="str">
        <f t="array" ref="L336">IF(K336="","",IF(-LOOKUP(1,-MID(K336,MIN(FIND(ROW($1:$10)-1,K336&amp;1/17)),ROW($1:$9)))&lt;10,"0"&amp;-LOOKUP(1,-MID(K336,MIN(FIND(ROW($1:$10)-1,K336&amp;1/17)),ROW($1:$9))),-LOOKUP(1,-MID(K336,MIN(FIND(ROW($1:$10)-1,K336&amp;1/17)),ROW($1:$9)))))</f>
        <v>01</v>
      </c>
      <c r="M336" s="5" t="str">
        <f>IF(K336="","",IFERROR(_xlfn.XLOOKUP(K336,P:P,Q:Q),LOWER(LEFT(K336,1))))</f>
        <v>d</v>
      </c>
      <c r="N336" s="14" t="str">
        <f t="shared" si="35"/>
        <v>d01</v>
      </c>
    </row>
    <row r="337" spans="1:14">
      <c r="A337" t="str">
        <f t="shared" si="30"/>
        <v>d01s1(3)</v>
      </c>
      <c r="B337" s="3" t="str">
        <f t="shared" si="31"/>
        <v>d01s1(3)80</v>
      </c>
      <c r="C337" s="5" t="s">
        <v>141</v>
      </c>
      <c r="D337" s="4" t="s">
        <v>1581</v>
      </c>
      <c r="E337" s="5" t="s">
        <v>142</v>
      </c>
      <c r="F337" s="5" t="s">
        <v>606</v>
      </c>
      <c r="G337" s="5" t="s">
        <v>1578</v>
      </c>
      <c r="H337" s="5" t="str">
        <f t="shared" si="32"/>
        <v>80</v>
      </c>
      <c r="I337" s="5" t="str">
        <f t="shared" si="33"/>
        <v>taozhuang1(3)</v>
      </c>
      <c r="J337" s="5" t="str">
        <f>IF(I337="","",SUBSTITUTE(I337,LOOKUP(1,0/FIND(R$2:R$19,I337),R$2:R$19),VLOOKUP(LOOKUP(1,0/FIND(R$2:R$19,I337),R$2:R$19),R:S,2,FALSE())))</f>
        <v>s1(3)</v>
      </c>
      <c r="K337" s="5" t="str">
        <f t="shared" si="34"/>
        <v>D001USF</v>
      </c>
      <c r="L337" s="5" t="str">
        <f t="array" ref="L337">IF(K337="","",IF(-LOOKUP(1,-MID(K337,MIN(FIND(ROW($1:$10)-1,K337&amp;1/17)),ROW($1:$9)))&lt;10,"0"&amp;-LOOKUP(1,-MID(K337,MIN(FIND(ROW($1:$10)-1,K337&amp;1/17)),ROW($1:$9))),-LOOKUP(1,-MID(K337,MIN(FIND(ROW($1:$10)-1,K337&amp;1/17)),ROW($1:$9)))))</f>
        <v>01</v>
      </c>
      <c r="M337" s="5" t="str">
        <f>IF(K337="","",IFERROR(_xlfn.XLOOKUP(K337,P:P,Q:Q),LOWER(LEFT(K337,1))))</f>
        <v>d</v>
      </c>
      <c r="N337" s="14" t="str">
        <f t="shared" si="35"/>
        <v>d01</v>
      </c>
    </row>
    <row r="338" spans="1:14">
      <c r="A338" t="str">
        <f t="shared" si="30"/>
        <v>d01s1(3)</v>
      </c>
      <c r="B338" s="6" t="str">
        <f t="shared" si="31"/>
        <v>d01s1(3)85</v>
      </c>
      <c r="C338" s="8" t="s">
        <v>85</v>
      </c>
      <c r="D338" s="7" t="s">
        <v>1582</v>
      </c>
      <c r="E338" s="8" t="s">
        <v>86</v>
      </c>
      <c r="F338" s="8" t="s">
        <v>606</v>
      </c>
      <c r="G338" s="8" t="s">
        <v>1578</v>
      </c>
      <c r="H338" s="5" t="str">
        <f t="shared" si="32"/>
        <v>85</v>
      </c>
      <c r="I338" s="5" t="str">
        <f t="shared" si="33"/>
        <v>taozhuang1(3)</v>
      </c>
      <c r="J338" s="5" t="str">
        <f>IF(I338="","",SUBSTITUTE(I338,LOOKUP(1,0/FIND(R$2:R$19,I338),R$2:R$19),VLOOKUP(LOOKUP(1,0/FIND(R$2:R$19,I338),R$2:R$19),R:S,2,FALSE())))</f>
        <v>s1(3)</v>
      </c>
      <c r="K338" s="5" t="str">
        <f t="shared" si="34"/>
        <v>D001USF</v>
      </c>
      <c r="L338" s="5" t="str">
        <f t="array" ref="L338">IF(K338="","",IF(-LOOKUP(1,-MID(K338,MIN(FIND(ROW($1:$10)-1,K338&amp;1/17)),ROW($1:$9)))&lt;10,"0"&amp;-LOOKUP(1,-MID(K338,MIN(FIND(ROW($1:$10)-1,K338&amp;1/17)),ROW($1:$9))),-LOOKUP(1,-MID(K338,MIN(FIND(ROW($1:$10)-1,K338&amp;1/17)),ROW($1:$9)))))</f>
        <v>01</v>
      </c>
      <c r="M338" s="5" t="str">
        <f>IF(K338="","",IFERROR(_xlfn.XLOOKUP(K338,P:P,Q:Q),LOWER(LEFT(K338,1))))</f>
        <v>d</v>
      </c>
      <c r="N338" s="14" t="str">
        <f t="shared" si="35"/>
        <v>d01</v>
      </c>
    </row>
    <row r="339" spans="1:14">
      <c r="A339" t="str">
        <f t="shared" si="30"/>
        <v>y224s1</v>
      </c>
      <c r="B339" s="3" t="str">
        <f t="shared" si="31"/>
        <v>y224s1110</v>
      </c>
      <c r="C339" s="5" t="s">
        <v>121</v>
      </c>
      <c r="D339" s="4" t="s">
        <v>1583</v>
      </c>
      <c r="E339" s="5" t="s">
        <v>122</v>
      </c>
      <c r="F339" s="5" t="s">
        <v>1584</v>
      </c>
      <c r="G339" s="5" t="s">
        <v>1256</v>
      </c>
      <c r="H339" s="5" t="str">
        <f t="shared" si="32"/>
        <v>110</v>
      </c>
      <c r="I339" s="5" t="str">
        <f t="shared" si="33"/>
        <v>set1</v>
      </c>
      <c r="J339" s="5" t="str">
        <f>IF(I339="","",SUBSTITUTE(I339,LOOKUP(1,0/FIND(R$2:R$19,I339),R$2:R$19),VLOOKUP(LOOKUP(1,0/FIND(R$2:R$19,I339),R$2:R$19),R:S,2,FALSE())))</f>
        <v>s1</v>
      </c>
      <c r="K339" s="5" t="str">
        <f t="shared" si="34"/>
        <v>Y224USF</v>
      </c>
      <c r="L339" s="5">
        <f t="array" ref="L339">IF(K339="","",IF(-LOOKUP(1,-MID(K339,MIN(FIND(ROW($1:$10)-1,K339&amp;1/17)),ROW($1:$9)))&lt;10,"0"&amp;-LOOKUP(1,-MID(K339,MIN(FIND(ROW($1:$10)-1,K339&amp;1/17)),ROW($1:$9))),-LOOKUP(1,-MID(K339,MIN(FIND(ROW($1:$10)-1,K339&amp;1/17)),ROW($1:$9)))))</f>
        <v>224</v>
      </c>
      <c r="M339" s="5" t="str">
        <f>IF(K339="","",IFERROR(_xlfn.XLOOKUP(K339,P:P,Q:Q),LOWER(LEFT(K339,1))))</f>
        <v>y</v>
      </c>
      <c r="N339" s="14" t="str">
        <f t="shared" si="35"/>
        <v>y224</v>
      </c>
    </row>
    <row r="340" spans="1:14">
      <c r="A340" t="str">
        <f t="shared" si="30"/>
        <v>y224s1</v>
      </c>
      <c r="B340" s="6" t="str">
        <f t="shared" si="31"/>
        <v>y224s1120</v>
      </c>
      <c r="C340" s="8" t="s">
        <v>1585</v>
      </c>
      <c r="D340" s="7" t="s">
        <v>1586</v>
      </c>
      <c r="E340" s="8" t="s">
        <v>1587</v>
      </c>
      <c r="F340" s="8" t="s">
        <v>1584</v>
      </c>
      <c r="G340" s="8" t="s">
        <v>1256</v>
      </c>
      <c r="H340" s="5" t="str">
        <f t="shared" si="32"/>
        <v>120</v>
      </c>
      <c r="I340" s="5" t="str">
        <f t="shared" si="33"/>
        <v>set1</v>
      </c>
      <c r="J340" s="5" t="str">
        <f>IF(I340="","",SUBSTITUTE(I340,LOOKUP(1,0/FIND(R$2:R$19,I340),R$2:R$19),VLOOKUP(LOOKUP(1,0/FIND(R$2:R$19,I340),R$2:R$19),R:S,2,FALSE())))</f>
        <v>s1</v>
      </c>
      <c r="K340" s="5" t="str">
        <f t="shared" si="34"/>
        <v>Y224USF</v>
      </c>
      <c r="L340" s="5">
        <f t="array" ref="L340">IF(K340="","",IF(-LOOKUP(1,-MID(K340,MIN(FIND(ROW($1:$10)-1,K340&amp;1/17)),ROW($1:$9)))&lt;10,"0"&amp;-LOOKUP(1,-MID(K340,MIN(FIND(ROW($1:$10)-1,K340&amp;1/17)),ROW($1:$9))),-LOOKUP(1,-MID(K340,MIN(FIND(ROW($1:$10)-1,K340&amp;1/17)),ROW($1:$9)))))</f>
        <v>224</v>
      </c>
      <c r="M340" s="5" t="str">
        <f>IF(K340="","",IFERROR(_xlfn.XLOOKUP(K340,P:P,Q:Q),LOWER(LEFT(K340,1))))</f>
        <v>y</v>
      </c>
      <c r="N340" s="14" t="str">
        <f t="shared" si="35"/>
        <v>y224</v>
      </c>
    </row>
    <row r="341" spans="1:14">
      <c r="A341" t="str">
        <f t="shared" si="30"/>
        <v>y224s1</v>
      </c>
      <c r="B341" s="3" t="str">
        <f t="shared" si="31"/>
        <v>y224s1130</v>
      </c>
      <c r="C341" s="5" t="s">
        <v>1588</v>
      </c>
      <c r="D341" s="4" t="s">
        <v>1589</v>
      </c>
      <c r="E341" s="5" t="s">
        <v>1590</v>
      </c>
      <c r="F341" s="5" t="s">
        <v>1584</v>
      </c>
      <c r="G341" s="5" t="s">
        <v>1256</v>
      </c>
      <c r="H341" s="5" t="str">
        <f t="shared" si="32"/>
        <v>130</v>
      </c>
      <c r="I341" s="5" t="str">
        <f t="shared" si="33"/>
        <v>set1</v>
      </c>
      <c r="J341" s="5" t="str">
        <f>IF(I341="","",SUBSTITUTE(I341,LOOKUP(1,0/FIND(R$2:R$19,I341),R$2:R$19),VLOOKUP(LOOKUP(1,0/FIND(R$2:R$19,I341),R$2:R$19),R:S,2,FALSE())))</f>
        <v>s1</v>
      </c>
      <c r="K341" s="5" t="str">
        <f t="shared" si="34"/>
        <v>Y224USF</v>
      </c>
      <c r="L341" s="5">
        <f t="array" ref="L341">IF(K341="","",IF(-LOOKUP(1,-MID(K341,MIN(FIND(ROW($1:$10)-1,K341&amp;1/17)),ROW($1:$9)))&lt;10,"0"&amp;-LOOKUP(1,-MID(K341,MIN(FIND(ROW($1:$10)-1,K341&amp;1/17)),ROW($1:$9))),-LOOKUP(1,-MID(K341,MIN(FIND(ROW($1:$10)-1,K341&amp;1/17)),ROW($1:$9)))))</f>
        <v>224</v>
      </c>
      <c r="M341" s="5" t="str">
        <f>IF(K341="","",IFERROR(_xlfn.XLOOKUP(K341,P:P,Q:Q),LOWER(LEFT(K341,1))))</f>
        <v>y</v>
      </c>
      <c r="N341" s="14" t="str">
        <f t="shared" si="35"/>
        <v>y224</v>
      </c>
    </row>
    <row r="342" spans="1:14">
      <c r="A342" t="str">
        <f t="shared" si="30"/>
        <v>y224s1</v>
      </c>
      <c r="B342" s="6" t="str">
        <f t="shared" si="31"/>
        <v>y224s1140</v>
      </c>
      <c r="C342" s="8" t="s">
        <v>123</v>
      </c>
      <c r="D342" s="7" t="s">
        <v>1591</v>
      </c>
      <c r="E342" s="8" t="s">
        <v>124</v>
      </c>
      <c r="F342" s="8" t="s">
        <v>1584</v>
      </c>
      <c r="G342" s="8" t="s">
        <v>1256</v>
      </c>
      <c r="H342" s="5" t="str">
        <f t="shared" si="32"/>
        <v>140</v>
      </c>
      <c r="I342" s="5" t="str">
        <f t="shared" si="33"/>
        <v>set1</v>
      </c>
      <c r="J342" s="5" t="str">
        <f>IF(I342="","",SUBSTITUTE(I342,LOOKUP(1,0/FIND(R$2:R$19,I342),R$2:R$19),VLOOKUP(LOOKUP(1,0/FIND(R$2:R$19,I342),R$2:R$19),R:S,2,FALSE())))</f>
        <v>s1</v>
      </c>
      <c r="K342" s="5" t="str">
        <f t="shared" si="34"/>
        <v>Y224USF</v>
      </c>
      <c r="L342" s="5">
        <f t="array" ref="L342">IF(K342="","",IF(-LOOKUP(1,-MID(K342,MIN(FIND(ROW($1:$10)-1,K342&amp;1/17)),ROW($1:$9)))&lt;10,"0"&amp;-LOOKUP(1,-MID(K342,MIN(FIND(ROW($1:$10)-1,K342&amp;1/17)),ROW($1:$9))),-LOOKUP(1,-MID(K342,MIN(FIND(ROW($1:$10)-1,K342&amp;1/17)),ROW($1:$9)))))</f>
        <v>224</v>
      </c>
      <c r="M342" s="5" t="str">
        <f>IF(K342="","",IFERROR(_xlfn.XLOOKUP(K342,P:P,Q:Q),LOWER(LEFT(K342,1))))</f>
        <v>y</v>
      </c>
      <c r="N342" s="14" t="str">
        <f t="shared" si="35"/>
        <v>y224</v>
      </c>
    </row>
    <row r="343" spans="1:14">
      <c r="A343" t="str">
        <f t="shared" si="30"/>
        <v>y224s2</v>
      </c>
      <c r="B343" s="3" t="str">
        <f t="shared" si="31"/>
        <v>y224s2110</v>
      </c>
      <c r="C343" s="5" t="s">
        <v>127</v>
      </c>
      <c r="D343" s="4" t="s">
        <v>1592</v>
      </c>
      <c r="E343" s="5" t="s">
        <v>128</v>
      </c>
      <c r="F343" s="5" t="s">
        <v>1584</v>
      </c>
      <c r="G343" s="5" t="s">
        <v>1243</v>
      </c>
      <c r="H343" s="5" t="str">
        <f t="shared" si="32"/>
        <v>110</v>
      </c>
      <c r="I343" s="5" t="str">
        <f t="shared" si="33"/>
        <v>set2</v>
      </c>
      <c r="J343" s="5" t="str">
        <f>IF(I343="","",SUBSTITUTE(I343,LOOKUP(1,0/FIND(R$2:R$19,I343),R$2:R$19),VLOOKUP(LOOKUP(1,0/FIND(R$2:R$19,I343),R$2:R$19),R:S,2,FALSE())))</f>
        <v>s2</v>
      </c>
      <c r="K343" s="5" t="str">
        <f t="shared" si="34"/>
        <v>Y224USF</v>
      </c>
      <c r="L343" s="5">
        <f t="array" ref="L343">IF(K343="","",IF(-LOOKUP(1,-MID(K343,MIN(FIND(ROW($1:$10)-1,K343&amp;1/17)),ROW($1:$9)))&lt;10,"0"&amp;-LOOKUP(1,-MID(K343,MIN(FIND(ROW($1:$10)-1,K343&amp;1/17)),ROW($1:$9))),-LOOKUP(1,-MID(K343,MIN(FIND(ROW($1:$10)-1,K343&amp;1/17)),ROW($1:$9)))))</f>
        <v>224</v>
      </c>
      <c r="M343" s="5" t="str">
        <f>IF(K343="","",IFERROR(_xlfn.XLOOKUP(K343,P:P,Q:Q),LOWER(LEFT(K343,1))))</f>
        <v>y</v>
      </c>
      <c r="N343" s="14" t="str">
        <f t="shared" si="35"/>
        <v>y224</v>
      </c>
    </row>
    <row r="344" spans="1:14">
      <c r="A344" t="str">
        <f t="shared" si="30"/>
        <v>y224s2</v>
      </c>
      <c r="B344" s="6" t="str">
        <f t="shared" si="31"/>
        <v>y224s2120</v>
      </c>
      <c r="C344" s="8" t="s">
        <v>1593</v>
      </c>
      <c r="D344" s="7" t="s">
        <v>1594</v>
      </c>
      <c r="E344" s="8" t="s">
        <v>1595</v>
      </c>
      <c r="F344" s="8" t="s">
        <v>1584</v>
      </c>
      <c r="G344" s="8" t="s">
        <v>1243</v>
      </c>
      <c r="H344" s="5" t="str">
        <f t="shared" si="32"/>
        <v>120</v>
      </c>
      <c r="I344" s="5" t="str">
        <f t="shared" si="33"/>
        <v>set2</v>
      </c>
      <c r="J344" s="5" t="str">
        <f>IF(I344="","",SUBSTITUTE(I344,LOOKUP(1,0/FIND(R$2:R$19,I344),R$2:R$19),VLOOKUP(LOOKUP(1,0/FIND(R$2:R$19,I344),R$2:R$19),R:S,2,FALSE())))</f>
        <v>s2</v>
      </c>
      <c r="K344" s="5" t="str">
        <f t="shared" si="34"/>
        <v>Y224USF</v>
      </c>
      <c r="L344" s="5">
        <f t="array" ref="L344">IF(K344="","",IF(-LOOKUP(1,-MID(K344,MIN(FIND(ROW($1:$10)-1,K344&amp;1/17)),ROW($1:$9)))&lt;10,"0"&amp;-LOOKUP(1,-MID(K344,MIN(FIND(ROW($1:$10)-1,K344&amp;1/17)),ROW($1:$9))),-LOOKUP(1,-MID(K344,MIN(FIND(ROW($1:$10)-1,K344&amp;1/17)),ROW($1:$9)))))</f>
        <v>224</v>
      </c>
      <c r="M344" s="5" t="str">
        <f>IF(K344="","",IFERROR(_xlfn.XLOOKUP(K344,P:P,Q:Q),LOWER(LEFT(K344,1))))</f>
        <v>y</v>
      </c>
      <c r="N344" s="14" t="str">
        <f t="shared" si="35"/>
        <v>y224</v>
      </c>
    </row>
    <row r="345" spans="1:14">
      <c r="A345" t="str">
        <f t="shared" si="30"/>
        <v>y224s2</v>
      </c>
      <c r="B345" s="3" t="str">
        <f t="shared" si="31"/>
        <v>y224s2130</v>
      </c>
      <c r="C345" s="5" t="s">
        <v>133</v>
      </c>
      <c r="D345" s="4" t="s">
        <v>1596</v>
      </c>
      <c r="E345" s="5" t="s">
        <v>134</v>
      </c>
      <c r="F345" s="5" t="s">
        <v>1584</v>
      </c>
      <c r="G345" s="5" t="s">
        <v>1243</v>
      </c>
      <c r="H345" s="5" t="str">
        <f t="shared" si="32"/>
        <v>130</v>
      </c>
      <c r="I345" s="5" t="str">
        <f t="shared" si="33"/>
        <v>set2</v>
      </c>
      <c r="J345" s="5" t="str">
        <f>IF(I345="","",SUBSTITUTE(I345,LOOKUP(1,0/FIND(R$2:R$19,I345),R$2:R$19),VLOOKUP(LOOKUP(1,0/FIND(R$2:R$19,I345),R$2:R$19),R:S,2,FALSE())))</f>
        <v>s2</v>
      </c>
      <c r="K345" s="5" t="str">
        <f t="shared" si="34"/>
        <v>Y224USF</v>
      </c>
      <c r="L345" s="5">
        <f t="array" ref="L345">IF(K345="","",IF(-LOOKUP(1,-MID(K345,MIN(FIND(ROW($1:$10)-1,K345&amp;1/17)),ROW($1:$9)))&lt;10,"0"&amp;-LOOKUP(1,-MID(K345,MIN(FIND(ROW($1:$10)-1,K345&amp;1/17)),ROW($1:$9))),-LOOKUP(1,-MID(K345,MIN(FIND(ROW($1:$10)-1,K345&amp;1/17)),ROW($1:$9)))))</f>
        <v>224</v>
      </c>
      <c r="M345" s="5" t="str">
        <f>IF(K345="","",IFERROR(_xlfn.XLOOKUP(K345,P:P,Q:Q),LOWER(LEFT(K345,1))))</f>
        <v>y</v>
      </c>
      <c r="N345" s="14" t="str">
        <f t="shared" si="35"/>
        <v>y224</v>
      </c>
    </row>
    <row r="346" spans="1:14">
      <c r="A346" t="str">
        <f t="shared" si="30"/>
        <v>y224s2</v>
      </c>
      <c r="B346" s="6" t="str">
        <f t="shared" si="31"/>
        <v>y224s2140</v>
      </c>
      <c r="C346" s="8" t="s">
        <v>131</v>
      </c>
      <c r="D346" s="7" t="s">
        <v>1597</v>
      </c>
      <c r="E346" s="8" t="s">
        <v>132</v>
      </c>
      <c r="F346" s="8" t="s">
        <v>1584</v>
      </c>
      <c r="G346" s="8" t="s">
        <v>1243</v>
      </c>
      <c r="H346" s="5" t="str">
        <f t="shared" si="32"/>
        <v>140</v>
      </c>
      <c r="I346" s="5" t="str">
        <f t="shared" si="33"/>
        <v>set2</v>
      </c>
      <c r="J346" s="5" t="str">
        <f>IF(I346="","",SUBSTITUTE(I346,LOOKUP(1,0/FIND(R$2:R$19,I346),R$2:R$19),VLOOKUP(LOOKUP(1,0/FIND(R$2:R$19,I346),R$2:R$19),R:S,2,FALSE())))</f>
        <v>s2</v>
      </c>
      <c r="K346" s="5" t="str">
        <f t="shared" si="34"/>
        <v>Y224USF</v>
      </c>
      <c r="L346" s="5">
        <f t="array" ref="L346">IF(K346="","",IF(-LOOKUP(1,-MID(K346,MIN(FIND(ROW($1:$10)-1,K346&amp;1/17)),ROW($1:$9)))&lt;10,"0"&amp;-LOOKUP(1,-MID(K346,MIN(FIND(ROW($1:$10)-1,K346&amp;1/17)),ROW($1:$9))),-LOOKUP(1,-MID(K346,MIN(FIND(ROW($1:$10)-1,K346&amp;1/17)),ROW($1:$9)))))</f>
        <v>224</v>
      </c>
      <c r="M346" s="5" t="str">
        <f>IF(K346="","",IFERROR(_xlfn.XLOOKUP(K346,P:P,Q:Q),LOWER(LEFT(K346,1))))</f>
        <v>y</v>
      </c>
      <c r="N346" s="14" t="str">
        <f t="shared" si="35"/>
        <v>y224</v>
      </c>
    </row>
    <row r="347" spans="1:14">
      <c r="A347" t="str">
        <f t="shared" si="30"/>
        <v>y224s3</v>
      </c>
      <c r="B347" s="3" t="str">
        <f t="shared" si="31"/>
        <v>y224s3110</v>
      </c>
      <c r="C347" s="5" t="s">
        <v>103</v>
      </c>
      <c r="D347" s="4" t="s">
        <v>1598</v>
      </c>
      <c r="E347" s="5" t="s">
        <v>104</v>
      </c>
      <c r="F347" s="5" t="s">
        <v>1584</v>
      </c>
      <c r="G347" s="5" t="s">
        <v>1297</v>
      </c>
      <c r="H347" s="5" t="str">
        <f t="shared" si="32"/>
        <v>110</v>
      </c>
      <c r="I347" s="5" t="str">
        <f t="shared" si="33"/>
        <v>set3</v>
      </c>
      <c r="J347" s="5" t="str">
        <f>IF(I347="","",SUBSTITUTE(I347,LOOKUP(1,0/FIND(R$2:R$19,I347),R$2:R$19),VLOOKUP(LOOKUP(1,0/FIND(R$2:R$19,I347),R$2:R$19),R:S,2,FALSE())))</f>
        <v>s3</v>
      </c>
      <c r="K347" s="5" t="str">
        <f t="shared" si="34"/>
        <v>Y224USF</v>
      </c>
      <c r="L347" s="5">
        <f t="array" ref="L347">IF(K347="","",IF(-LOOKUP(1,-MID(K347,MIN(FIND(ROW($1:$10)-1,K347&amp;1/17)),ROW($1:$9)))&lt;10,"0"&amp;-LOOKUP(1,-MID(K347,MIN(FIND(ROW($1:$10)-1,K347&amp;1/17)),ROW($1:$9))),-LOOKUP(1,-MID(K347,MIN(FIND(ROW($1:$10)-1,K347&amp;1/17)),ROW($1:$9)))))</f>
        <v>224</v>
      </c>
      <c r="M347" s="5" t="str">
        <f>IF(K347="","",IFERROR(_xlfn.XLOOKUP(K347,P:P,Q:Q),LOWER(LEFT(K347,1))))</f>
        <v>y</v>
      </c>
      <c r="N347" s="14" t="str">
        <f t="shared" si="35"/>
        <v>y224</v>
      </c>
    </row>
    <row r="348" spans="1:14">
      <c r="A348" t="str">
        <f t="shared" si="30"/>
        <v>y224s3</v>
      </c>
      <c r="B348" s="6" t="str">
        <f t="shared" si="31"/>
        <v>y224s3120</v>
      </c>
      <c r="C348" s="8" t="s">
        <v>97</v>
      </c>
      <c r="D348" s="7" t="s">
        <v>1599</v>
      </c>
      <c r="E348" s="8" t="s">
        <v>98</v>
      </c>
      <c r="F348" s="8" t="s">
        <v>1584</v>
      </c>
      <c r="G348" s="8" t="s">
        <v>1297</v>
      </c>
      <c r="H348" s="5" t="str">
        <f t="shared" si="32"/>
        <v>120</v>
      </c>
      <c r="I348" s="5" t="str">
        <f t="shared" si="33"/>
        <v>set3</v>
      </c>
      <c r="J348" s="5" t="str">
        <f>IF(I348="","",SUBSTITUTE(I348,LOOKUP(1,0/FIND(R$2:R$19,I348),R$2:R$19),VLOOKUP(LOOKUP(1,0/FIND(R$2:R$19,I348),R$2:R$19),R:S,2,FALSE())))</f>
        <v>s3</v>
      </c>
      <c r="K348" s="5" t="str">
        <f t="shared" si="34"/>
        <v>Y224USF</v>
      </c>
      <c r="L348" s="5">
        <f t="array" ref="L348">IF(K348="","",IF(-LOOKUP(1,-MID(K348,MIN(FIND(ROW($1:$10)-1,K348&amp;1/17)),ROW($1:$9)))&lt;10,"0"&amp;-LOOKUP(1,-MID(K348,MIN(FIND(ROW($1:$10)-1,K348&amp;1/17)),ROW($1:$9))),-LOOKUP(1,-MID(K348,MIN(FIND(ROW($1:$10)-1,K348&amp;1/17)),ROW($1:$9)))))</f>
        <v>224</v>
      </c>
      <c r="M348" s="5" t="str">
        <f>IF(K348="","",IFERROR(_xlfn.XLOOKUP(K348,P:P,Q:Q),LOWER(LEFT(K348,1))))</f>
        <v>y</v>
      </c>
      <c r="N348" s="14" t="str">
        <f t="shared" si="35"/>
        <v>y224</v>
      </c>
    </row>
    <row r="349" spans="1:14">
      <c r="A349" t="str">
        <f t="shared" si="30"/>
        <v>y224s3</v>
      </c>
      <c r="B349" s="3" t="str">
        <f t="shared" si="31"/>
        <v>y224s3130</v>
      </c>
      <c r="C349" s="5" t="s">
        <v>93</v>
      </c>
      <c r="D349" s="4" t="s">
        <v>1600</v>
      </c>
      <c r="E349" s="5" t="s">
        <v>94</v>
      </c>
      <c r="F349" s="5" t="s">
        <v>1584</v>
      </c>
      <c r="G349" s="5" t="s">
        <v>1297</v>
      </c>
      <c r="H349" s="5" t="str">
        <f t="shared" si="32"/>
        <v>130</v>
      </c>
      <c r="I349" s="5" t="str">
        <f t="shared" si="33"/>
        <v>set3</v>
      </c>
      <c r="J349" s="5" t="str">
        <f>IF(I349="","",SUBSTITUTE(I349,LOOKUP(1,0/FIND(R$2:R$19,I349),R$2:R$19),VLOOKUP(LOOKUP(1,0/FIND(R$2:R$19,I349),R$2:R$19),R:S,2,FALSE())))</f>
        <v>s3</v>
      </c>
      <c r="K349" s="5" t="str">
        <f t="shared" si="34"/>
        <v>Y224USF</v>
      </c>
      <c r="L349" s="5">
        <f t="array" ref="L349">IF(K349="","",IF(-LOOKUP(1,-MID(K349,MIN(FIND(ROW($1:$10)-1,K349&amp;1/17)),ROW($1:$9)))&lt;10,"0"&amp;-LOOKUP(1,-MID(K349,MIN(FIND(ROW($1:$10)-1,K349&amp;1/17)),ROW($1:$9))),-LOOKUP(1,-MID(K349,MIN(FIND(ROW($1:$10)-1,K349&amp;1/17)),ROW($1:$9)))))</f>
        <v>224</v>
      </c>
      <c r="M349" s="5" t="str">
        <f>IF(K349="","",IFERROR(_xlfn.XLOOKUP(K349,P:P,Q:Q),LOWER(LEFT(K349,1))))</f>
        <v>y</v>
      </c>
      <c r="N349" s="14" t="str">
        <f t="shared" si="35"/>
        <v>y224</v>
      </c>
    </row>
    <row r="350" spans="1:14">
      <c r="A350" t="str">
        <f t="shared" si="30"/>
        <v>y224s3</v>
      </c>
      <c r="B350" s="6" t="str">
        <f t="shared" si="31"/>
        <v>y224s3140</v>
      </c>
      <c r="C350" s="8" t="s">
        <v>1601</v>
      </c>
      <c r="D350" s="7" t="s">
        <v>1602</v>
      </c>
      <c r="E350" s="8" t="s">
        <v>1603</v>
      </c>
      <c r="F350" s="8" t="s">
        <v>1584</v>
      </c>
      <c r="G350" s="8" t="s">
        <v>1297</v>
      </c>
      <c r="H350" s="5" t="str">
        <f t="shared" si="32"/>
        <v>140</v>
      </c>
      <c r="I350" s="5" t="str">
        <f t="shared" si="33"/>
        <v>set3</v>
      </c>
      <c r="J350" s="5" t="str">
        <f>IF(I350="","",SUBSTITUTE(I350,LOOKUP(1,0/FIND(R$2:R$19,I350),R$2:R$19),VLOOKUP(LOOKUP(1,0/FIND(R$2:R$19,I350),R$2:R$19),R:S,2,FALSE())))</f>
        <v>s3</v>
      </c>
      <c r="K350" s="5" t="str">
        <f t="shared" si="34"/>
        <v>Y224USF</v>
      </c>
      <c r="L350" s="5">
        <f t="array" ref="L350">IF(K350="","",IF(-LOOKUP(1,-MID(K350,MIN(FIND(ROW($1:$10)-1,K350&amp;1/17)),ROW($1:$9)))&lt;10,"0"&amp;-LOOKUP(1,-MID(K350,MIN(FIND(ROW($1:$10)-1,K350&amp;1/17)),ROW($1:$9))),-LOOKUP(1,-MID(K350,MIN(FIND(ROW($1:$10)-1,K350&amp;1/17)),ROW($1:$9)))))</f>
        <v>224</v>
      </c>
      <c r="M350" s="5" t="str">
        <f>IF(K350="","",IFERROR(_xlfn.XLOOKUP(K350,P:P,Q:Q),LOWER(LEFT(K350,1))))</f>
        <v>y</v>
      </c>
      <c r="N350" s="14" t="str">
        <f t="shared" si="35"/>
        <v>y224</v>
      </c>
    </row>
    <row r="351" spans="1:14">
      <c r="A351" t="str">
        <f t="shared" si="30"/>
        <v>y224s4</v>
      </c>
      <c r="B351" s="3" t="str">
        <f t="shared" si="31"/>
        <v>y224s4110</v>
      </c>
      <c r="C351" s="5" t="s">
        <v>107</v>
      </c>
      <c r="D351" s="4" t="s">
        <v>1604</v>
      </c>
      <c r="E351" s="5" t="s">
        <v>108</v>
      </c>
      <c r="F351" s="5" t="s">
        <v>1584</v>
      </c>
      <c r="G351" s="5" t="s">
        <v>1313</v>
      </c>
      <c r="H351" s="5" t="str">
        <f t="shared" si="32"/>
        <v>110</v>
      </c>
      <c r="I351" s="5" t="str">
        <f t="shared" si="33"/>
        <v>set4</v>
      </c>
      <c r="J351" s="5" t="str">
        <f>IF(I351="","",SUBSTITUTE(I351,LOOKUP(1,0/FIND(R$2:R$19,I351),R$2:R$19),VLOOKUP(LOOKUP(1,0/FIND(R$2:R$19,I351),R$2:R$19),R:S,2,FALSE())))</f>
        <v>s4</v>
      </c>
      <c r="K351" s="5" t="str">
        <f t="shared" si="34"/>
        <v>Y224USF</v>
      </c>
      <c r="L351" s="5">
        <f t="array" ref="L351">IF(K351="","",IF(-LOOKUP(1,-MID(K351,MIN(FIND(ROW($1:$10)-1,K351&amp;1/17)),ROW($1:$9)))&lt;10,"0"&amp;-LOOKUP(1,-MID(K351,MIN(FIND(ROW($1:$10)-1,K351&amp;1/17)),ROW($1:$9))),-LOOKUP(1,-MID(K351,MIN(FIND(ROW($1:$10)-1,K351&amp;1/17)),ROW($1:$9)))))</f>
        <v>224</v>
      </c>
      <c r="M351" s="5" t="str">
        <f>IF(K351="","",IFERROR(_xlfn.XLOOKUP(K351,P:P,Q:Q),LOWER(LEFT(K351,1))))</f>
        <v>y</v>
      </c>
      <c r="N351" s="14" t="str">
        <f t="shared" si="35"/>
        <v>y224</v>
      </c>
    </row>
    <row r="352" spans="1:14">
      <c r="A352" t="str">
        <f t="shared" si="30"/>
        <v>y224s4</v>
      </c>
      <c r="B352" s="6" t="str">
        <f t="shared" si="31"/>
        <v>y224s4120</v>
      </c>
      <c r="C352" s="8" t="s">
        <v>101</v>
      </c>
      <c r="D352" s="7" t="s">
        <v>1605</v>
      </c>
      <c r="E352" s="8" t="s">
        <v>102</v>
      </c>
      <c r="F352" s="8" t="s">
        <v>1584</v>
      </c>
      <c r="G352" s="8" t="s">
        <v>1313</v>
      </c>
      <c r="H352" s="5" t="str">
        <f t="shared" si="32"/>
        <v>120</v>
      </c>
      <c r="I352" s="5" t="str">
        <f t="shared" si="33"/>
        <v>set4</v>
      </c>
      <c r="J352" s="5" t="str">
        <f>IF(I352="","",SUBSTITUTE(I352,LOOKUP(1,0/FIND(R$2:R$19,I352),R$2:R$19),VLOOKUP(LOOKUP(1,0/FIND(R$2:R$19,I352),R$2:R$19),R:S,2,FALSE())))</f>
        <v>s4</v>
      </c>
      <c r="K352" s="5" t="str">
        <f t="shared" si="34"/>
        <v>Y224USF</v>
      </c>
      <c r="L352" s="5">
        <f t="array" ref="L352">IF(K352="","",IF(-LOOKUP(1,-MID(K352,MIN(FIND(ROW($1:$10)-1,K352&amp;1/17)),ROW($1:$9)))&lt;10,"0"&amp;-LOOKUP(1,-MID(K352,MIN(FIND(ROW($1:$10)-1,K352&amp;1/17)),ROW($1:$9))),-LOOKUP(1,-MID(K352,MIN(FIND(ROW($1:$10)-1,K352&amp;1/17)),ROW($1:$9)))))</f>
        <v>224</v>
      </c>
      <c r="M352" s="5" t="str">
        <f>IF(K352="","",IFERROR(_xlfn.XLOOKUP(K352,P:P,Q:Q),LOWER(LEFT(K352,1))))</f>
        <v>y</v>
      </c>
      <c r="N352" s="14" t="str">
        <f t="shared" si="35"/>
        <v>y224</v>
      </c>
    </row>
    <row r="353" spans="1:14">
      <c r="A353" t="str">
        <f t="shared" si="30"/>
        <v>y224s4</v>
      </c>
      <c r="B353" s="3" t="str">
        <f t="shared" si="31"/>
        <v>y224s4130</v>
      </c>
      <c r="C353" s="5" t="s">
        <v>99</v>
      </c>
      <c r="D353" s="4" t="s">
        <v>1606</v>
      </c>
      <c r="E353" s="5" t="s">
        <v>100</v>
      </c>
      <c r="F353" s="5" t="s">
        <v>1584</v>
      </c>
      <c r="G353" s="5" t="s">
        <v>1313</v>
      </c>
      <c r="H353" s="5" t="str">
        <f t="shared" si="32"/>
        <v>130</v>
      </c>
      <c r="I353" s="5" t="str">
        <f t="shared" si="33"/>
        <v>set4</v>
      </c>
      <c r="J353" s="5" t="str">
        <f>IF(I353="","",SUBSTITUTE(I353,LOOKUP(1,0/FIND(R$2:R$19,I353),R$2:R$19),VLOOKUP(LOOKUP(1,0/FIND(R$2:R$19,I353),R$2:R$19),R:S,2,FALSE())))</f>
        <v>s4</v>
      </c>
      <c r="K353" s="5" t="str">
        <f t="shared" si="34"/>
        <v>Y224USF</v>
      </c>
      <c r="L353" s="5">
        <f t="array" ref="L353">IF(K353="","",IF(-LOOKUP(1,-MID(K353,MIN(FIND(ROW($1:$10)-1,K353&amp;1/17)),ROW($1:$9)))&lt;10,"0"&amp;-LOOKUP(1,-MID(K353,MIN(FIND(ROW($1:$10)-1,K353&amp;1/17)),ROW($1:$9))),-LOOKUP(1,-MID(K353,MIN(FIND(ROW($1:$10)-1,K353&amp;1/17)),ROW($1:$9)))))</f>
        <v>224</v>
      </c>
      <c r="M353" s="5" t="str">
        <f>IF(K353="","",IFERROR(_xlfn.XLOOKUP(K353,P:P,Q:Q),LOWER(LEFT(K353,1))))</f>
        <v>y</v>
      </c>
      <c r="N353" s="14" t="str">
        <f t="shared" si="35"/>
        <v>y224</v>
      </c>
    </row>
    <row r="354" spans="1:14">
      <c r="A354" t="str">
        <f t="shared" si="30"/>
        <v>y224s4</v>
      </c>
      <c r="B354" s="6" t="str">
        <f t="shared" si="31"/>
        <v>y224s4140</v>
      </c>
      <c r="C354" s="8" t="s">
        <v>1607</v>
      </c>
      <c r="D354" s="7" t="s">
        <v>1608</v>
      </c>
      <c r="E354" s="8" t="s">
        <v>1609</v>
      </c>
      <c r="F354" s="8" t="s">
        <v>1584</v>
      </c>
      <c r="G354" s="8" t="s">
        <v>1313</v>
      </c>
      <c r="H354" s="5" t="str">
        <f t="shared" si="32"/>
        <v>140</v>
      </c>
      <c r="I354" s="5" t="str">
        <f t="shared" si="33"/>
        <v>set4</v>
      </c>
      <c r="J354" s="5" t="str">
        <f>IF(I354="","",SUBSTITUTE(I354,LOOKUP(1,0/FIND(R$2:R$19,I354),R$2:R$19),VLOOKUP(LOOKUP(1,0/FIND(R$2:R$19,I354),R$2:R$19),R:S,2,FALSE())))</f>
        <v>s4</v>
      </c>
      <c r="K354" s="5" t="str">
        <f t="shared" si="34"/>
        <v>Y224USF</v>
      </c>
      <c r="L354" s="5">
        <f t="array" ref="L354">IF(K354="","",IF(-LOOKUP(1,-MID(K354,MIN(FIND(ROW($1:$10)-1,K354&amp;1/17)),ROW($1:$9)))&lt;10,"0"&amp;-LOOKUP(1,-MID(K354,MIN(FIND(ROW($1:$10)-1,K354&amp;1/17)),ROW($1:$9))),-LOOKUP(1,-MID(K354,MIN(FIND(ROW($1:$10)-1,K354&amp;1/17)),ROW($1:$9)))))</f>
        <v>224</v>
      </c>
      <c r="M354" s="5" t="str">
        <f>IF(K354="","",IFERROR(_xlfn.XLOOKUP(K354,P:P,Q:Q),LOWER(LEFT(K354,1))))</f>
        <v>y</v>
      </c>
      <c r="N354" s="14" t="str">
        <f t="shared" si="35"/>
        <v>y224</v>
      </c>
    </row>
    <row r="355" spans="1:14">
      <c r="A355" t="str">
        <f t="shared" si="30"/>
        <v>y224s5</v>
      </c>
      <c r="B355" s="3" t="str">
        <f t="shared" si="31"/>
        <v>y224s5110</v>
      </c>
      <c r="C355" s="5" t="s">
        <v>1610</v>
      </c>
      <c r="D355" s="4" t="s">
        <v>1611</v>
      </c>
      <c r="E355" s="5" t="s">
        <v>1612</v>
      </c>
      <c r="F355" s="5" t="s">
        <v>1584</v>
      </c>
      <c r="G355" s="5" t="s">
        <v>1329</v>
      </c>
      <c r="H355" s="5" t="str">
        <f t="shared" si="32"/>
        <v>110</v>
      </c>
      <c r="I355" s="5" t="str">
        <f t="shared" si="33"/>
        <v>set5</v>
      </c>
      <c r="J355" s="5" t="str">
        <f>IF(I355="","",SUBSTITUTE(I355,LOOKUP(1,0/FIND(R$2:R$19,I355),R$2:R$19),VLOOKUP(LOOKUP(1,0/FIND(R$2:R$19,I355),R$2:R$19),R:S,2,FALSE())))</f>
        <v>s5</v>
      </c>
      <c r="K355" s="5" t="str">
        <f t="shared" si="34"/>
        <v>Y224USF</v>
      </c>
      <c r="L355" s="5">
        <f t="array" ref="L355">IF(K355="","",IF(-LOOKUP(1,-MID(K355,MIN(FIND(ROW($1:$10)-1,K355&amp;1/17)),ROW($1:$9)))&lt;10,"0"&amp;-LOOKUP(1,-MID(K355,MIN(FIND(ROW($1:$10)-1,K355&amp;1/17)),ROW($1:$9))),-LOOKUP(1,-MID(K355,MIN(FIND(ROW($1:$10)-1,K355&amp;1/17)),ROW($1:$9)))))</f>
        <v>224</v>
      </c>
      <c r="M355" s="5" t="str">
        <f>IF(K355="","",IFERROR(_xlfn.XLOOKUP(K355,P:P,Q:Q),LOWER(LEFT(K355,1))))</f>
        <v>y</v>
      </c>
      <c r="N355" s="14" t="str">
        <f t="shared" si="35"/>
        <v>y224</v>
      </c>
    </row>
    <row r="356" spans="1:14">
      <c r="A356" t="str">
        <f t="shared" si="30"/>
        <v>y224s5</v>
      </c>
      <c r="B356" s="6" t="str">
        <f t="shared" si="31"/>
        <v>y224s5120</v>
      </c>
      <c r="C356" s="8" t="s">
        <v>1613</v>
      </c>
      <c r="D356" s="7" t="s">
        <v>1614</v>
      </c>
      <c r="E356" s="8" t="s">
        <v>1615</v>
      </c>
      <c r="F356" s="8" t="s">
        <v>1584</v>
      </c>
      <c r="G356" s="8" t="s">
        <v>1329</v>
      </c>
      <c r="H356" s="5" t="str">
        <f t="shared" si="32"/>
        <v>120</v>
      </c>
      <c r="I356" s="5" t="str">
        <f t="shared" si="33"/>
        <v>set5</v>
      </c>
      <c r="J356" s="5" t="str">
        <f>IF(I356="","",SUBSTITUTE(I356,LOOKUP(1,0/FIND(R$2:R$19,I356),R$2:R$19),VLOOKUP(LOOKUP(1,0/FIND(R$2:R$19,I356),R$2:R$19),R:S,2,FALSE())))</f>
        <v>s5</v>
      </c>
      <c r="K356" s="5" t="str">
        <f t="shared" si="34"/>
        <v>Y224USF</v>
      </c>
      <c r="L356" s="5">
        <f t="array" ref="L356">IF(K356="","",IF(-LOOKUP(1,-MID(K356,MIN(FIND(ROW($1:$10)-1,K356&amp;1/17)),ROW($1:$9)))&lt;10,"0"&amp;-LOOKUP(1,-MID(K356,MIN(FIND(ROW($1:$10)-1,K356&amp;1/17)),ROW($1:$9))),-LOOKUP(1,-MID(K356,MIN(FIND(ROW($1:$10)-1,K356&amp;1/17)),ROW($1:$9)))))</f>
        <v>224</v>
      </c>
      <c r="M356" s="5" t="str">
        <f>IF(K356="","",IFERROR(_xlfn.XLOOKUP(K356,P:P,Q:Q),LOWER(LEFT(K356,1))))</f>
        <v>y</v>
      </c>
      <c r="N356" s="14" t="str">
        <f t="shared" si="35"/>
        <v>y224</v>
      </c>
    </row>
    <row r="357" spans="1:14">
      <c r="A357" t="str">
        <f t="shared" si="30"/>
        <v>y224s5</v>
      </c>
      <c r="B357" s="3" t="str">
        <f t="shared" si="31"/>
        <v>y224s5130</v>
      </c>
      <c r="C357" s="5" t="s">
        <v>1616</v>
      </c>
      <c r="D357" s="4" t="s">
        <v>1617</v>
      </c>
      <c r="E357" s="5" t="s">
        <v>1618</v>
      </c>
      <c r="F357" s="5" t="s">
        <v>1584</v>
      </c>
      <c r="G357" s="5" t="s">
        <v>1329</v>
      </c>
      <c r="H357" s="5" t="str">
        <f t="shared" si="32"/>
        <v>130</v>
      </c>
      <c r="I357" s="5" t="str">
        <f t="shared" si="33"/>
        <v>set5</v>
      </c>
      <c r="J357" s="5" t="str">
        <f>IF(I357="","",SUBSTITUTE(I357,LOOKUP(1,0/FIND(R$2:R$19,I357),R$2:R$19),VLOOKUP(LOOKUP(1,0/FIND(R$2:R$19,I357),R$2:R$19),R:S,2,FALSE())))</f>
        <v>s5</v>
      </c>
      <c r="K357" s="5" t="str">
        <f t="shared" si="34"/>
        <v>Y224USF</v>
      </c>
      <c r="L357" s="5">
        <f t="array" ref="L357">IF(K357="","",IF(-LOOKUP(1,-MID(K357,MIN(FIND(ROW($1:$10)-1,K357&amp;1/17)),ROW($1:$9)))&lt;10,"0"&amp;-LOOKUP(1,-MID(K357,MIN(FIND(ROW($1:$10)-1,K357&amp;1/17)),ROW($1:$9))),-LOOKUP(1,-MID(K357,MIN(FIND(ROW($1:$10)-1,K357&amp;1/17)),ROW($1:$9)))))</f>
        <v>224</v>
      </c>
      <c r="M357" s="5" t="str">
        <f>IF(K357="","",IFERROR(_xlfn.XLOOKUP(K357,P:P,Q:Q),LOWER(LEFT(K357,1))))</f>
        <v>y</v>
      </c>
      <c r="N357" s="14" t="str">
        <f t="shared" si="35"/>
        <v>y224</v>
      </c>
    </row>
    <row r="358" spans="1:14">
      <c r="A358" t="str">
        <f t="shared" si="30"/>
        <v>y224s5</v>
      </c>
      <c r="B358" s="6" t="str">
        <f t="shared" si="31"/>
        <v>y224s5140</v>
      </c>
      <c r="C358" s="8" t="s">
        <v>135</v>
      </c>
      <c r="D358" s="7" t="s">
        <v>1619</v>
      </c>
      <c r="E358" s="8" t="s">
        <v>136</v>
      </c>
      <c r="F358" s="8" t="s">
        <v>1584</v>
      </c>
      <c r="G358" s="8" t="s">
        <v>1329</v>
      </c>
      <c r="H358" s="5" t="str">
        <f t="shared" si="32"/>
        <v>140</v>
      </c>
      <c r="I358" s="5" t="str">
        <f t="shared" si="33"/>
        <v>set5</v>
      </c>
      <c r="J358" s="5" t="str">
        <f>IF(I358="","",SUBSTITUTE(I358,LOOKUP(1,0/FIND(R$2:R$19,I358),R$2:R$19),VLOOKUP(LOOKUP(1,0/FIND(R$2:R$19,I358),R$2:R$19),R:S,2,FALSE())))</f>
        <v>s5</v>
      </c>
      <c r="K358" s="5" t="str">
        <f t="shared" si="34"/>
        <v>Y224USF</v>
      </c>
      <c r="L358" s="5">
        <f t="array" ref="L358">IF(K358="","",IF(-LOOKUP(1,-MID(K358,MIN(FIND(ROW($1:$10)-1,K358&amp;1/17)),ROW($1:$9)))&lt;10,"0"&amp;-LOOKUP(1,-MID(K358,MIN(FIND(ROW($1:$10)-1,K358&amp;1/17)),ROW($1:$9))),-LOOKUP(1,-MID(K358,MIN(FIND(ROW($1:$10)-1,K358&amp;1/17)),ROW($1:$9)))))</f>
        <v>224</v>
      </c>
      <c r="M358" s="5" t="str">
        <f>IF(K358="","",IFERROR(_xlfn.XLOOKUP(K358,P:P,Q:Q),LOWER(LEFT(K358,1))))</f>
        <v>y</v>
      </c>
      <c r="N358" s="14" t="str">
        <f t="shared" si="35"/>
        <v>y224</v>
      </c>
    </row>
    <row r="359" spans="1:14">
      <c r="A359" t="str">
        <f t="shared" si="30"/>
        <v>r221s7</v>
      </c>
      <c r="B359" s="3" t="str">
        <f t="shared" si="31"/>
        <v>r221s7110</v>
      </c>
      <c r="C359" s="5" t="s">
        <v>379</v>
      </c>
      <c r="D359" s="4" t="s">
        <v>1620</v>
      </c>
      <c r="E359" s="5" t="s">
        <v>380</v>
      </c>
      <c r="F359" s="5" t="s">
        <v>1271</v>
      </c>
      <c r="G359" s="5" t="s">
        <v>1470</v>
      </c>
      <c r="H359" s="5" t="str">
        <f t="shared" si="32"/>
        <v>110</v>
      </c>
      <c r="I359" s="5" t="str">
        <f t="shared" si="33"/>
        <v>set7</v>
      </c>
      <c r="J359" s="5" t="str">
        <f>IF(I359="","",SUBSTITUTE(I359,LOOKUP(1,0/FIND(R$2:R$19,I359),R$2:R$19),VLOOKUP(LOOKUP(1,0/FIND(R$2:R$19,I359),R$2:R$19),R:S,2,FALSE())))</f>
        <v>s7</v>
      </c>
      <c r="K359" s="5" t="str">
        <f t="shared" si="34"/>
        <v>R221USF</v>
      </c>
      <c r="L359" s="5">
        <f t="array" ref="L359">IF(K359="","",IF(-LOOKUP(1,-MID(K359,MIN(FIND(ROW($1:$10)-1,K359&amp;1/17)),ROW($1:$9)))&lt;10,"0"&amp;-LOOKUP(1,-MID(K359,MIN(FIND(ROW($1:$10)-1,K359&amp;1/17)),ROW($1:$9))),-LOOKUP(1,-MID(K359,MIN(FIND(ROW($1:$10)-1,K359&amp;1/17)),ROW($1:$9)))))</f>
        <v>221</v>
      </c>
      <c r="M359" s="5" t="str">
        <f>IF(K359="","",IFERROR(_xlfn.XLOOKUP(K359,P:P,Q:Q),LOWER(LEFT(K359,1))))</f>
        <v>r</v>
      </c>
      <c r="N359" s="14" t="str">
        <f t="shared" si="35"/>
        <v>r221</v>
      </c>
    </row>
    <row r="360" spans="1:14">
      <c r="A360" t="str">
        <f t="shared" si="30"/>
        <v>r221s7</v>
      </c>
      <c r="B360" s="6" t="str">
        <f t="shared" si="31"/>
        <v>r221s7120</v>
      </c>
      <c r="C360" s="8" t="s">
        <v>377</v>
      </c>
      <c r="D360" s="7" t="s">
        <v>1621</v>
      </c>
      <c r="E360" s="8" t="s">
        <v>378</v>
      </c>
      <c r="F360" s="8" t="s">
        <v>1271</v>
      </c>
      <c r="G360" s="8" t="s">
        <v>1470</v>
      </c>
      <c r="H360" s="5" t="str">
        <f t="shared" si="32"/>
        <v>120</v>
      </c>
      <c r="I360" s="5" t="str">
        <f t="shared" si="33"/>
        <v>set7</v>
      </c>
      <c r="J360" s="5" t="str">
        <f>IF(I360="","",SUBSTITUTE(I360,LOOKUP(1,0/FIND(R$2:R$19,I360),R$2:R$19),VLOOKUP(LOOKUP(1,0/FIND(R$2:R$19,I360),R$2:R$19),R:S,2,FALSE())))</f>
        <v>s7</v>
      </c>
      <c r="K360" s="5" t="str">
        <f t="shared" si="34"/>
        <v>R221USF</v>
      </c>
      <c r="L360" s="5">
        <f t="array" ref="L360">IF(K360="","",IF(-LOOKUP(1,-MID(K360,MIN(FIND(ROW($1:$10)-1,K360&amp;1/17)),ROW($1:$9)))&lt;10,"0"&amp;-LOOKUP(1,-MID(K360,MIN(FIND(ROW($1:$10)-1,K360&amp;1/17)),ROW($1:$9))),-LOOKUP(1,-MID(K360,MIN(FIND(ROW($1:$10)-1,K360&amp;1/17)),ROW($1:$9)))))</f>
        <v>221</v>
      </c>
      <c r="M360" s="5" t="str">
        <f>IF(K360="","",IFERROR(_xlfn.XLOOKUP(K360,P:P,Q:Q),LOWER(LEFT(K360,1))))</f>
        <v>r</v>
      </c>
      <c r="N360" s="14" t="str">
        <f t="shared" si="35"/>
        <v>r221</v>
      </c>
    </row>
    <row r="361" spans="1:14">
      <c r="A361" t="str">
        <f t="shared" si="30"/>
        <v>r221s7</v>
      </c>
      <c r="B361" s="3" t="str">
        <f t="shared" si="31"/>
        <v>r221s7130</v>
      </c>
      <c r="C361" s="5" t="s">
        <v>421</v>
      </c>
      <c r="D361" s="4" t="s">
        <v>1622</v>
      </c>
      <c r="E361" s="5" t="s">
        <v>1623</v>
      </c>
      <c r="F361" s="5" t="s">
        <v>1271</v>
      </c>
      <c r="G361" s="5" t="s">
        <v>1470</v>
      </c>
      <c r="H361" s="5" t="str">
        <f t="shared" si="32"/>
        <v>130</v>
      </c>
      <c r="I361" s="5" t="str">
        <f t="shared" si="33"/>
        <v>set7</v>
      </c>
      <c r="J361" s="5" t="str">
        <f>IF(I361="","",SUBSTITUTE(I361,LOOKUP(1,0/FIND(R$2:R$19,I361),R$2:R$19),VLOOKUP(LOOKUP(1,0/FIND(R$2:R$19,I361),R$2:R$19),R:S,2,FALSE())))</f>
        <v>s7</v>
      </c>
      <c r="K361" s="5" t="str">
        <f t="shared" si="34"/>
        <v>R221USF</v>
      </c>
      <c r="L361" s="5">
        <f t="array" ref="L361">IF(K361="","",IF(-LOOKUP(1,-MID(K361,MIN(FIND(ROW($1:$10)-1,K361&amp;1/17)),ROW($1:$9)))&lt;10,"0"&amp;-LOOKUP(1,-MID(K361,MIN(FIND(ROW($1:$10)-1,K361&amp;1/17)),ROW($1:$9))),-LOOKUP(1,-MID(K361,MIN(FIND(ROW($1:$10)-1,K361&amp;1/17)),ROW($1:$9)))))</f>
        <v>221</v>
      </c>
      <c r="M361" s="5" t="str">
        <f>IF(K361="","",IFERROR(_xlfn.XLOOKUP(K361,P:P,Q:Q),LOWER(LEFT(K361,1))))</f>
        <v>r</v>
      </c>
      <c r="N361" s="14" t="str">
        <f t="shared" si="35"/>
        <v>r221</v>
      </c>
    </row>
    <row r="362" spans="1:14">
      <c r="A362" t="str">
        <f t="shared" si="30"/>
        <v>r221s7</v>
      </c>
      <c r="B362" s="6" t="str">
        <f t="shared" si="31"/>
        <v>r221s7140</v>
      </c>
      <c r="C362" s="8" t="s">
        <v>424</v>
      </c>
      <c r="D362" s="7" t="s">
        <v>1624</v>
      </c>
      <c r="E362" s="8" t="s">
        <v>1625</v>
      </c>
      <c r="F362" s="8" t="s">
        <v>1271</v>
      </c>
      <c r="G362" s="8" t="s">
        <v>1470</v>
      </c>
      <c r="H362" s="5" t="str">
        <f t="shared" si="32"/>
        <v>140</v>
      </c>
      <c r="I362" s="5" t="str">
        <f t="shared" si="33"/>
        <v>set7</v>
      </c>
      <c r="J362" s="5" t="str">
        <f>IF(I362="","",SUBSTITUTE(I362,LOOKUP(1,0/FIND(R$2:R$19,I362),R$2:R$19),VLOOKUP(LOOKUP(1,0/FIND(R$2:R$19,I362),R$2:R$19),R:S,2,FALSE())))</f>
        <v>s7</v>
      </c>
      <c r="K362" s="5" t="str">
        <f t="shared" si="34"/>
        <v>R221USF</v>
      </c>
      <c r="L362" s="5">
        <f t="array" ref="L362">IF(K362="","",IF(-LOOKUP(1,-MID(K362,MIN(FIND(ROW($1:$10)-1,K362&amp;1/17)),ROW($1:$9)))&lt;10,"0"&amp;-LOOKUP(1,-MID(K362,MIN(FIND(ROW($1:$10)-1,K362&amp;1/17)),ROW($1:$9))),-LOOKUP(1,-MID(K362,MIN(FIND(ROW($1:$10)-1,K362&amp;1/17)),ROW($1:$9)))))</f>
        <v>221</v>
      </c>
      <c r="M362" s="5" t="str">
        <f>IF(K362="","",IFERROR(_xlfn.XLOOKUP(K362,P:P,Q:Q),LOWER(LEFT(K362,1))))</f>
        <v>r</v>
      </c>
      <c r="N362" s="14" t="str">
        <f t="shared" si="35"/>
        <v>r221</v>
      </c>
    </row>
    <row r="363" spans="1:14">
      <c r="A363" t="str">
        <f t="shared" si="30"/>
        <v>r221s7</v>
      </c>
      <c r="B363" s="3" t="str">
        <f t="shared" si="31"/>
        <v>r221s7150</v>
      </c>
      <c r="C363" s="5" t="s">
        <v>433</v>
      </c>
      <c r="D363" s="4" t="s">
        <v>1626</v>
      </c>
      <c r="E363" s="5" t="s">
        <v>1627</v>
      </c>
      <c r="F363" s="5" t="s">
        <v>1271</v>
      </c>
      <c r="G363" s="5" t="s">
        <v>1470</v>
      </c>
      <c r="H363" s="5" t="str">
        <f t="shared" si="32"/>
        <v>150</v>
      </c>
      <c r="I363" s="5" t="str">
        <f t="shared" si="33"/>
        <v>set7</v>
      </c>
      <c r="J363" s="5" t="str">
        <f>IF(I363="","",SUBSTITUTE(I363,LOOKUP(1,0/FIND(R$2:R$19,I363),R$2:R$19),VLOOKUP(LOOKUP(1,0/FIND(R$2:R$19,I363),R$2:R$19),R:S,2,FALSE())))</f>
        <v>s7</v>
      </c>
      <c r="K363" s="5" t="str">
        <f t="shared" si="34"/>
        <v>R221USF</v>
      </c>
      <c r="L363" s="5">
        <f t="array" ref="L363">IF(K363="","",IF(-LOOKUP(1,-MID(K363,MIN(FIND(ROW($1:$10)-1,K363&amp;1/17)),ROW($1:$9)))&lt;10,"0"&amp;-LOOKUP(1,-MID(K363,MIN(FIND(ROW($1:$10)-1,K363&amp;1/17)),ROW($1:$9))),-LOOKUP(1,-MID(K363,MIN(FIND(ROW($1:$10)-1,K363&amp;1/17)),ROW($1:$9)))))</f>
        <v>221</v>
      </c>
      <c r="M363" s="5" t="str">
        <f>IF(K363="","",IFERROR(_xlfn.XLOOKUP(K363,P:P,Q:Q),LOWER(LEFT(K363,1))))</f>
        <v>r</v>
      </c>
      <c r="N363" s="14" t="str">
        <f t="shared" si="35"/>
        <v>r221</v>
      </c>
    </row>
    <row r="364" spans="1:14">
      <c r="A364" t="str">
        <f t="shared" si="30"/>
        <v>d228hei</v>
      </c>
      <c r="B364" s="6" t="str">
        <f t="shared" si="31"/>
        <v>d228hei65</v>
      </c>
      <c r="C364" s="8" t="s">
        <v>1628</v>
      </c>
      <c r="D364" s="7" t="s">
        <v>1629</v>
      </c>
      <c r="E364" s="8" t="s">
        <v>1630</v>
      </c>
      <c r="F364" s="8" t="s">
        <v>1631</v>
      </c>
      <c r="G364" s="8" t="s">
        <v>629</v>
      </c>
      <c r="H364" s="5" t="str">
        <f t="shared" si="32"/>
        <v>65</v>
      </c>
      <c r="I364" s="5" t="str">
        <f t="shared" si="33"/>
        <v>Black</v>
      </c>
      <c r="J364" s="5" t="str">
        <f>IF(I364="","",SUBSTITUTE(I364,LOOKUP(1,0/FIND(R$2:R$19,I364),R$2:R$19),VLOOKUP(LOOKUP(1,0/FIND(R$2:R$19,I364),R$2:R$19),R:S,2,FALSE())))</f>
        <v>hei</v>
      </c>
      <c r="K364" s="5" t="str">
        <f t="shared" si="34"/>
        <v>D228USF</v>
      </c>
      <c r="L364" s="5">
        <f t="array" ref="L364">IF(K364="","",IF(-LOOKUP(1,-MID(K364,MIN(FIND(ROW($1:$10)-1,K364&amp;1/17)),ROW($1:$9)))&lt;10,"0"&amp;-LOOKUP(1,-MID(K364,MIN(FIND(ROW($1:$10)-1,K364&amp;1/17)),ROW($1:$9))),-LOOKUP(1,-MID(K364,MIN(FIND(ROW($1:$10)-1,K364&amp;1/17)),ROW($1:$9)))))</f>
        <v>228</v>
      </c>
      <c r="M364" s="5" t="str">
        <f>IF(K364="","",IFERROR(_xlfn.XLOOKUP(K364,P:P,Q:Q),LOWER(LEFT(K364,1))))</f>
        <v>d</v>
      </c>
      <c r="N364" s="14" t="str">
        <f t="shared" si="35"/>
        <v>d228</v>
      </c>
    </row>
    <row r="365" spans="1:14">
      <c r="A365" t="str">
        <f t="shared" si="30"/>
        <v>d228hei</v>
      </c>
      <c r="B365" s="3" t="str">
        <f t="shared" si="31"/>
        <v>d228hei70</v>
      </c>
      <c r="C365" s="5" t="s">
        <v>1632</v>
      </c>
      <c r="D365" s="4" t="s">
        <v>1633</v>
      </c>
      <c r="E365" s="5" t="s">
        <v>1634</v>
      </c>
      <c r="F365" s="5" t="s">
        <v>1631</v>
      </c>
      <c r="G365" s="5" t="s">
        <v>629</v>
      </c>
      <c r="H365" s="5" t="str">
        <f t="shared" si="32"/>
        <v>70</v>
      </c>
      <c r="I365" s="5" t="str">
        <f t="shared" si="33"/>
        <v>Black</v>
      </c>
      <c r="J365" s="5" t="str">
        <f>IF(I365="","",SUBSTITUTE(I365,LOOKUP(1,0/FIND(R$2:R$19,I365),R$2:R$19),VLOOKUP(LOOKUP(1,0/FIND(R$2:R$19,I365),R$2:R$19),R:S,2,FALSE())))</f>
        <v>hei</v>
      </c>
      <c r="K365" s="5" t="str">
        <f t="shared" si="34"/>
        <v>D228USF</v>
      </c>
      <c r="L365" s="5">
        <f t="array" ref="L365">IF(K365="","",IF(-LOOKUP(1,-MID(K365,MIN(FIND(ROW($1:$10)-1,K365&amp;1/17)),ROW($1:$9)))&lt;10,"0"&amp;-LOOKUP(1,-MID(K365,MIN(FIND(ROW($1:$10)-1,K365&amp;1/17)),ROW($1:$9))),-LOOKUP(1,-MID(K365,MIN(FIND(ROW($1:$10)-1,K365&amp;1/17)),ROW($1:$9)))))</f>
        <v>228</v>
      </c>
      <c r="M365" s="5" t="str">
        <f>IF(K365="","",IFERROR(_xlfn.XLOOKUP(K365,P:P,Q:Q),LOWER(LEFT(K365,1))))</f>
        <v>d</v>
      </c>
      <c r="N365" s="14" t="str">
        <f t="shared" si="35"/>
        <v>d228</v>
      </c>
    </row>
    <row r="366" spans="1:14">
      <c r="A366" t="str">
        <f t="shared" si="30"/>
        <v>d228hei</v>
      </c>
      <c r="B366" s="6" t="str">
        <f t="shared" si="31"/>
        <v>d228hei75</v>
      </c>
      <c r="C366" s="8" t="s">
        <v>1635</v>
      </c>
      <c r="D366" s="7" t="s">
        <v>1636</v>
      </c>
      <c r="E366" s="8" t="s">
        <v>1637</v>
      </c>
      <c r="F366" s="8" t="s">
        <v>1631</v>
      </c>
      <c r="G366" s="8" t="s">
        <v>629</v>
      </c>
      <c r="H366" s="5" t="str">
        <f t="shared" si="32"/>
        <v>75</v>
      </c>
      <c r="I366" s="5" t="str">
        <f t="shared" si="33"/>
        <v>Black</v>
      </c>
      <c r="J366" s="5" t="str">
        <f>IF(I366="","",SUBSTITUTE(I366,LOOKUP(1,0/FIND(R$2:R$19,I366),R$2:R$19),VLOOKUP(LOOKUP(1,0/FIND(R$2:R$19,I366),R$2:R$19),R:S,2,FALSE())))</f>
        <v>hei</v>
      </c>
      <c r="K366" s="5" t="str">
        <f t="shared" si="34"/>
        <v>D228USF</v>
      </c>
      <c r="L366" s="5">
        <f t="array" ref="L366">IF(K366="","",IF(-LOOKUP(1,-MID(K366,MIN(FIND(ROW($1:$10)-1,K366&amp;1/17)),ROW($1:$9)))&lt;10,"0"&amp;-LOOKUP(1,-MID(K366,MIN(FIND(ROW($1:$10)-1,K366&amp;1/17)),ROW($1:$9))),-LOOKUP(1,-MID(K366,MIN(FIND(ROW($1:$10)-1,K366&amp;1/17)),ROW($1:$9)))))</f>
        <v>228</v>
      </c>
      <c r="M366" s="5" t="str">
        <f>IF(K366="","",IFERROR(_xlfn.XLOOKUP(K366,P:P,Q:Q),LOWER(LEFT(K366,1))))</f>
        <v>d</v>
      </c>
      <c r="N366" s="14" t="str">
        <f t="shared" si="35"/>
        <v>d228</v>
      </c>
    </row>
    <row r="367" spans="1:14">
      <c r="A367" t="str">
        <f t="shared" si="30"/>
        <v>d228hei</v>
      </c>
      <c r="B367" s="3" t="str">
        <f t="shared" si="31"/>
        <v>d228hei80</v>
      </c>
      <c r="C367" s="5" t="s">
        <v>1638</v>
      </c>
      <c r="D367" s="4" t="s">
        <v>1639</v>
      </c>
      <c r="E367" s="5" t="s">
        <v>1640</v>
      </c>
      <c r="F367" s="5" t="s">
        <v>1631</v>
      </c>
      <c r="G367" s="5" t="s">
        <v>629</v>
      </c>
      <c r="H367" s="5" t="str">
        <f t="shared" si="32"/>
        <v>80</v>
      </c>
      <c r="I367" s="5" t="str">
        <f t="shared" si="33"/>
        <v>Black</v>
      </c>
      <c r="J367" s="5" t="str">
        <f>IF(I367="","",SUBSTITUTE(I367,LOOKUP(1,0/FIND(R$2:R$19,I367),R$2:R$19),VLOOKUP(LOOKUP(1,0/FIND(R$2:R$19,I367),R$2:R$19),R:S,2,FALSE())))</f>
        <v>hei</v>
      </c>
      <c r="K367" s="5" t="str">
        <f t="shared" si="34"/>
        <v>D228USF</v>
      </c>
      <c r="L367" s="5">
        <f t="array" ref="L367">IF(K367="","",IF(-LOOKUP(1,-MID(K367,MIN(FIND(ROW($1:$10)-1,K367&amp;1/17)),ROW($1:$9)))&lt;10,"0"&amp;-LOOKUP(1,-MID(K367,MIN(FIND(ROW($1:$10)-1,K367&amp;1/17)),ROW($1:$9))),-LOOKUP(1,-MID(K367,MIN(FIND(ROW($1:$10)-1,K367&amp;1/17)),ROW($1:$9)))))</f>
        <v>228</v>
      </c>
      <c r="M367" s="5" t="str">
        <f>IF(K367="","",IFERROR(_xlfn.XLOOKUP(K367,P:P,Q:Q),LOWER(LEFT(K367,1))))</f>
        <v>d</v>
      </c>
      <c r="N367" s="14" t="str">
        <f t="shared" si="35"/>
        <v>d228</v>
      </c>
    </row>
    <row r="368" spans="1:14">
      <c r="A368" t="str">
        <f t="shared" si="30"/>
        <v>d228hei</v>
      </c>
      <c r="B368" s="6" t="str">
        <f t="shared" si="31"/>
        <v>d228hei85</v>
      </c>
      <c r="C368" s="8" t="s">
        <v>1641</v>
      </c>
      <c r="D368" s="7" t="s">
        <v>1642</v>
      </c>
      <c r="E368" s="8" t="s">
        <v>1643</v>
      </c>
      <c r="F368" s="8" t="s">
        <v>1631</v>
      </c>
      <c r="G368" s="8" t="s">
        <v>629</v>
      </c>
      <c r="H368" s="5" t="str">
        <f t="shared" si="32"/>
        <v>85</v>
      </c>
      <c r="I368" s="5" t="str">
        <f t="shared" si="33"/>
        <v>Black</v>
      </c>
      <c r="J368" s="5" t="str">
        <f>IF(I368="","",SUBSTITUTE(I368,LOOKUP(1,0/FIND(R$2:R$19,I368),R$2:R$19),VLOOKUP(LOOKUP(1,0/FIND(R$2:R$19,I368),R$2:R$19),R:S,2,FALSE())))</f>
        <v>hei</v>
      </c>
      <c r="K368" s="5" t="str">
        <f t="shared" si="34"/>
        <v>D228USF</v>
      </c>
      <c r="L368" s="5">
        <f t="array" ref="L368">IF(K368="","",IF(-LOOKUP(1,-MID(K368,MIN(FIND(ROW($1:$10)-1,K368&amp;1/17)),ROW($1:$9)))&lt;10,"0"&amp;-LOOKUP(1,-MID(K368,MIN(FIND(ROW($1:$10)-1,K368&amp;1/17)),ROW($1:$9))),-LOOKUP(1,-MID(K368,MIN(FIND(ROW($1:$10)-1,K368&amp;1/17)),ROW($1:$9)))))</f>
        <v>228</v>
      </c>
      <c r="M368" s="5" t="str">
        <f>IF(K368="","",IFERROR(_xlfn.XLOOKUP(K368,P:P,Q:Q),LOWER(LEFT(K368,1))))</f>
        <v>d</v>
      </c>
      <c r="N368" s="14" t="str">
        <f t="shared" si="35"/>
        <v>d228</v>
      </c>
    </row>
    <row r="369" spans="1:14">
      <c r="A369" t="str">
        <f t="shared" si="30"/>
        <v>d228hui</v>
      </c>
      <c r="B369" s="3" t="str">
        <f t="shared" si="31"/>
        <v>d228hui65</v>
      </c>
      <c r="C369" s="5" t="s">
        <v>1644</v>
      </c>
      <c r="D369" s="4" t="s">
        <v>1645</v>
      </c>
      <c r="E369" s="5" t="s">
        <v>1646</v>
      </c>
      <c r="F369" s="5" t="s">
        <v>1631</v>
      </c>
      <c r="G369" s="5" t="s">
        <v>635</v>
      </c>
      <c r="H369" s="5" t="str">
        <f t="shared" si="32"/>
        <v>65</v>
      </c>
      <c r="I369" s="5" t="str">
        <f t="shared" si="33"/>
        <v>Grey</v>
      </c>
      <c r="J369" s="5" t="str">
        <f>IF(I369="","",SUBSTITUTE(I369,LOOKUP(1,0/FIND(R$2:R$19,I369),R$2:R$19),VLOOKUP(LOOKUP(1,0/FIND(R$2:R$19,I369),R$2:R$19),R:S,2,FALSE())))</f>
        <v>hui</v>
      </c>
      <c r="K369" s="5" t="str">
        <f t="shared" si="34"/>
        <v>D228USF</v>
      </c>
      <c r="L369" s="5">
        <f t="array" ref="L369">IF(K369="","",IF(-LOOKUP(1,-MID(K369,MIN(FIND(ROW($1:$10)-1,K369&amp;1/17)),ROW($1:$9)))&lt;10,"0"&amp;-LOOKUP(1,-MID(K369,MIN(FIND(ROW($1:$10)-1,K369&amp;1/17)),ROW($1:$9))),-LOOKUP(1,-MID(K369,MIN(FIND(ROW($1:$10)-1,K369&amp;1/17)),ROW($1:$9)))))</f>
        <v>228</v>
      </c>
      <c r="M369" s="5" t="str">
        <f>IF(K369="","",IFERROR(_xlfn.XLOOKUP(K369,P:P,Q:Q),LOWER(LEFT(K369,1))))</f>
        <v>d</v>
      </c>
      <c r="N369" s="14" t="str">
        <f t="shared" si="35"/>
        <v>d228</v>
      </c>
    </row>
    <row r="370" spans="1:14">
      <c r="A370" t="str">
        <f t="shared" si="30"/>
        <v>d228hui</v>
      </c>
      <c r="B370" s="6" t="str">
        <f t="shared" si="31"/>
        <v>d228hui70</v>
      </c>
      <c r="C370" s="8" t="s">
        <v>1647</v>
      </c>
      <c r="D370" s="7" t="s">
        <v>1648</v>
      </c>
      <c r="E370" s="8" t="s">
        <v>1649</v>
      </c>
      <c r="F370" s="8" t="s">
        <v>1631</v>
      </c>
      <c r="G370" s="8" t="s">
        <v>635</v>
      </c>
      <c r="H370" s="5" t="str">
        <f t="shared" si="32"/>
        <v>70</v>
      </c>
      <c r="I370" s="5" t="str">
        <f t="shared" si="33"/>
        <v>Grey</v>
      </c>
      <c r="J370" s="5" t="str">
        <f>IF(I370="","",SUBSTITUTE(I370,LOOKUP(1,0/FIND(R$2:R$19,I370),R$2:R$19),VLOOKUP(LOOKUP(1,0/FIND(R$2:R$19,I370),R$2:R$19),R:S,2,FALSE())))</f>
        <v>hui</v>
      </c>
      <c r="K370" s="5" t="str">
        <f t="shared" si="34"/>
        <v>D228USF</v>
      </c>
      <c r="L370" s="5">
        <f t="array" ref="L370">IF(K370="","",IF(-LOOKUP(1,-MID(K370,MIN(FIND(ROW($1:$10)-1,K370&amp;1/17)),ROW($1:$9)))&lt;10,"0"&amp;-LOOKUP(1,-MID(K370,MIN(FIND(ROW($1:$10)-1,K370&amp;1/17)),ROW($1:$9))),-LOOKUP(1,-MID(K370,MIN(FIND(ROW($1:$10)-1,K370&amp;1/17)),ROW($1:$9)))))</f>
        <v>228</v>
      </c>
      <c r="M370" s="5" t="str">
        <f>IF(K370="","",IFERROR(_xlfn.XLOOKUP(K370,P:P,Q:Q),LOWER(LEFT(K370,1))))</f>
        <v>d</v>
      </c>
      <c r="N370" s="14" t="str">
        <f t="shared" si="35"/>
        <v>d228</v>
      </c>
    </row>
    <row r="371" spans="1:14">
      <c r="A371" t="str">
        <f t="shared" si="30"/>
        <v>d228hui</v>
      </c>
      <c r="B371" s="3" t="str">
        <f t="shared" si="31"/>
        <v>d228hui75</v>
      </c>
      <c r="C371" s="5" t="s">
        <v>1650</v>
      </c>
      <c r="D371" s="4" t="s">
        <v>1651</v>
      </c>
      <c r="E371" s="5" t="s">
        <v>1652</v>
      </c>
      <c r="F371" s="5" t="s">
        <v>1631</v>
      </c>
      <c r="G371" s="5" t="s">
        <v>635</v>
      </c>
      <c r="H371" s="5" t="str">
        <f t="shared" si="32"/>
        <v>75</v>
      </c>
      <c r="I371" s="5" t="str">
        <f t="shared" si="33"/>
        <v>Grey</v>
      </c>
      <c r="J371" s="5" t="str">
        <f>IF(I371="","",SUBSTITUTE(I371,LOOKUP(1,0/FIND(R$2:R$19,I371),R$2:R$19),VLOOKUP(LOOKUP(1,0/FIND(R$2:R$19,I371),R$2:R$19),R:S,2,FALSE())))</f>
        <v>hui</v>
      </c>
      <c r="K371" s="5" t="str">
        <f t="shared" si="34"/>
        <v>D228USF</v>
      </c>
      <c r="L371" s="5">
        <f t="array" ref="L371">IF(K371="","",IF(-LOOKUP(1,-MID(K371,MIN(FIND(ROW($1:$10)-1,K371&amp;1/17)),ROW($1:$9)))&lt;10,"0"&amp;-LOOKUP(1,-MID(K371,MIN(FIND(ROW($1:$10)-1,K371&amp;1/17)),ROW($1:$9))),-LOOKUP(1,-MID(K371,MIN(FIND(ROW($1:$10)-1,K371&amp;1/17)),ROW($1:$9)))))</f>
        <v>228</v>
      </c>
      <c r="M371" s="5" t="str">
        <f>IF(K371="","",IFERROR(_xlfn.XLOOKUP(K371,P:P,Q:Q),LOWER(LEFT(K371,1))))</f>
        <v>d</v>
      </c>
      <c r="N371" s="14" t="str">
        <f t="shared" si="35"/>
        <v>d228</v>
      </c>
    </row>
    <row r="372" spans="1:14">
      <c r="A372" t="str">
        <f t="shared" si="30"/>
        <v>d228hui</v>
      </c>
      <c r="B372" s="6" t="str">
        <f t="shared" si="31"/>
        <v>d228hui80</v>
      </c>
      <c r="C372" s="8" t="s">
        <v>1653</v>
      </c>
      <c r="D372" s="7" t="s">
        <v>1654</v>
      </c>
      <c r="E372" s="8" t="s">
        <v>1655</v>
      </c>
      <c r="F372" s="8" t="s">
        <v>1631</v>
      </c>
      <c r="G372" s="8" t="s">
        <v>635</v>
      </c>
      <c r="H372" s="5" t="str">
        <f t="shared" si="32"/>
        <v>80</v>
      </c>
      <c r="I372" s="5" t="str">
        <f t="shared" si="33"/>
        <v>Grey</v>
      </c>
      <c r="J372" s="5" t="str">
        <f>IF(I372="","",SUBSTITUTE(I372,LOOKUP(1,0/FIND(R$2:R$19,I372),R$2:R$19),VLOOKUP(LOOKUP(1,0/FIND(R$2:R$19,I372),R$2:R$19),R:S,2,FALSE())))</f>
        <v>hui</v>
      </c>
      <c r="K372" s="5" t="str">
        <f t="shared" si="34"/>
        <v>D228USF</v>
      </c>
      <c r="L372" s="5">
        <f t="array" ref="L372">IF(K372="","",IF(-LOOKUP(1,-MID(K372,MIN(FIND(ROW($1:$10)-1,K372&amp;1/17)),ROW($1:$9)))&lt;10,"0"&amp;-LOOKUP(1,-MID(K372,MIN(FIND(ROW($1:$10)-1,K372&amp;1/17)),ROW($1:$9))),-LOOKUP(1,-MID(K372,MIN(FIND(ROW($1:$10)-1,K372&amp;1/17)),ROW($1:$9)))))</f>
        <v>228</v>
      </c>
      <c r="M372" s="5" t="str">
        <f>IF(K372="","",IFERROR(_xlfn.XLOOKUP(K372,P:P,Q:Q),LOWER(LEFT(K372,1))))</f>
        <v>d</v>
      </c>
      <c r="N372" s="14" t="str">
        <f t="shared" si="35"/>
        <v>d228</v>
      </c>
    </row>
    <row r="373" spans="1:14">
      <c r="A373" t="str">
        <f t="shared" si="30"/>
        <v>d228hui</v>
      </c>
      <c r="B373" s="3" t="str">
        <f t="shared" si="31"/>
        <v>d228hui85</v>
      </c>
      <c r="C373" s="5" t="s">
        <v>1656</v>
      </c>
      <c r="D373" s="4" t="s">
        <v>1657</v>
      </c>
      <c r="E373" s="5" t="s">
        <v>1658</v>
      </c>
      <c r="F373" s="5" t="s">
        <v>1631</v>
      </c>
      <c r="G373" s="5" t="s">
        <v>635</v>
      </c>
      <c r="H373" s="5" t="str">
        <f t="shared" si="32"/>
        <v>85</v>
      </c>
      <c r="I373" s="5" t="str">
        <f t="shared" si="33"/>
        <v>Grey</v>
      </c>
      <c r="J373" s="5" t="str">
        <f>IF(I373="","",SUBSTITUTE(I373,LOOKUP(1,0/FIND(R$2:R$19,I373),R$2:R$19),VLOOKUP(LOOKUP(1,0/FIND(R$2:R$19,I373),R$2:R$19),R:S,2,FALSE())))</f>
        <v>hui</v>
      </c>
      <c r="K373" s="5" t="str">
        <f t="shared" si="34"/>
        <v>D228USF</v>
      </c>
      <c r="L373" s="5">
        <f t="array" ref="L373">IF(K373="","",IF(-LOOKUP(1,-MID(K373,MIN(FIND(ROW($1:$10)-1,K373&amp;1/17)),ROW($1:$9)))&lt;10,"0"&amp;-LOOKUP(1,-MID(K373,MIN(FIND(ROW($1:$10)-1,K373&amp;1/17)),ROW($1:$9))),-LOOKUP(1,-MID(K373,MIN(FIND(ROW($1:$10)-1,K373&amp;1/17)),ROW($1:$9)))))</f>
        <v>228</v>
      </c>
      <c r="M373" s="5" t="str">
        <f>IF(K373="","",IFERROR(_xlfn.XLOOKUP(K373,P:P,Q:Q),LOWER(LEFT(K373,1))))</f>
        <v>d</v>
      </c>
      <c r="N373" s="14" t="str">
        <f t="shared" si="35"/>
        <v>d228</v>
      </c>
    </row>
    <row r="374" spans="1:14">
      <c r="A374" t="str">
        <f t="shared" si="30"/>
        <v>d228zang</v>
      </c>
      <c r="B374" s="6" t="str">
        <f t="shared" si="31"/>
        <v>d228zang65</v>
      </c>
      <c r="C374" s="8" t="s">
        <v>1659</v>
      </c>
      <c r="D374" s="7" t="s">
        <v>1660</v>
      </c>
      <c r="E374" s="8" t="s">
        <v>1661</v>
      </c>
      <c r="F374" s="8" t="s">
        <v>1631</v>
      </c>
      <c r="G374" s="8" t="s">
        <v>645</v>
      </c>
      <c r="H374" s="5" t="str">
        <f t="shared" si="32"/>
        <v>65</v>
      </c>
      <c r="I374" s="5" t="str">
        <f t="shared" si="33"/>
        <v>Navy</v>
      </c>
      <c r="J374" s="5" t="str">
        <f>IF(I374="","",SUBSTITUTE(I374,LOOKUP(1,0/FIND(R$2:R$19,I374),R$2:R$19),VLOOKUP(LOOKUP(1,0/FIND(R$2:R$19,I374),R$2:R$19),R:S,2,FALSE())))</f>
        <v>zang</v>
      </c>
      <c r="K374" s="5" t="str">
        <f t="shared" si="34"/>
        <v>D228USF</v>
      </c>
      <c r="L374" s="5">
        <f t="array" ref="L374">IF(K374="","",IF(-LOOKUP(1,-MID(K374,MIN(FIND(ROW($1:$10)-1,K374&amp;1/17)),ROW($1:$9)))&lt;10,"0"&amp;-LOOKUP(1,-MID(K374,MIN(FIND(ROW($1:$10)-1,K374&amp;1/17)),ROW($1:$9))),-LOOKUP(1,-MID(K374,MIN(FIND(ROW($1:$10)-1,K374&amp;1/17)),ROW($1:$9)))))</f>
        <v>228</v>
      </c>
      <c r="M374" s="5" t="str">
        <f>IF(K374="","",IFERROR(_xlfn.XLOOKUP(K374,P:P,Q:Q),LOWER(LEFT(K374,1))))</f>
        <v>d</v>
      </c>
      <c r="N374" s="14" t="str">
        <f t="shared" si="35"/>
        <v>d228</v>
      </c>
    </row>
    <row r="375" spans="1:14">
      <c r="A375" t="str">
        <f t="shared" si="30"/>
        <v>d228zang</v>
      </c>
      <c r="B375" s="3" t="str">
        <f t="shared" si="31"/>
        <v>d228zang70</v>
      </c>
      <c r="C375" s="5" t="s">
        <v>1662</v>
      </c>
      <c r="D375" s="4" t="s">
        <v>1663</v>
      </c>
      <c r="E375" s="5" t="s">
        <v>1664</v>
      </c>
      <c r="F375" s="5" t="s">
        <v>1631</v>
      </c>
      <c r="G375" s="5" t="s">
        <v>645</v>
      </c>
      <c r="H375" s="5" t="str">
        <f t="shared" si="32"/>
        <v>70</v>
      </c>
      <c r="I375" s="5" t="str">
        <f t="shared" si="33"/>
        <v>Navy</v>
      </c>
      <c r="J375" s="5" t="str">
        <f>IF(I375="","",SUBSTITUTE(I375,LOOKUP(1,0/FIND(R$2:R$19,I375),R$2:R$19),VLOOKUP(LOOKUP(1,0/FIND(R$2:R$19,I375),R$2:R$19),R:S,2,FALSE())))</f>
        <v>zang</v>
      </c>
      <c r="K375" s="5" t="str">
        <f t="shared" si="34"/>
        <v>D228USF</v>
      </c>
      <c r="L375" s="5">
        <f t="array" ref="L375">IF(K375="","",IF(-LOOKUP(1,-MID(K375,MIN(FIND(ROW($1:$10)-1,K375&amp;1/17)),ROW($1:$9)))&lt;10,"0"&amp;-LOOKUP(1,-MID(K375,MIN(FIND(ROW($1:$10)-1,K375&amp;1/17)),ROW($1:$9))),-LOOKUP(1,-MID(K375,MIN(FIND(ROW($1:$10)-1,K375&amp;1/17)),ROW($1:$9)))))</f>
        <v>228</v>
      </c>
      <c r="M375" s="5" t="str">
        <f>IF(K375="","",IFERROR(_xlfn.XLOOKUP(K375,P:P,Q:Q),LOWER(LEFT(K375,1))))</f>
        <v>d</v>
      </c>
      <c r="N375" s="14" t="str">
        <f t="shared" si="35"/>
        <v>d228</v>
      </c>
    </row>
    <row r="376" spans="1:14">
      <c r="A376" t="str">
        <f t="shared" si="30"/>
        <v>d228zang</v>
      </c>
      <c r="B376" s="6" t="str">
        <f t="shared" si="31"/>
        <v>d228zang75</v>
      </c>
      <c r="C376" s="8" t="s">
        <v>1665</v>
      </c>
      <c r="D376" s="7" t="s">
        <v>1666</v>
      </c>
      <c r="E376" s="8" t="s">
        <v>1667</v>
      </c>
      <c r="F376" s="8" t="s">
        <v>1631</v>
      </c>
      <c r="G376" s="8" t="s">
        <v>645</v>
      </c>
      <c r="H376" s="5" t="str">
        <f t="shared" si="32"/>
        <v>75</v>
      </c>
      <c r="I376" s="5" t="str">
        <f t="shared" si="33"/>
        <v>Navy</v>
      </c>
      <c r="J376" s="5" t="str">
        <f>IF(I376="","",SUBSTITUTE(I376,LOOKUP(1,0/FIND(R$2:R$19,I376),R$2:R$19),VLOOKUP(LOOKUP(1,0/FIND(R$2:R$19,I376),R$2:R$19),R:S,2,FALSE())))</f>
        <v>zang</v>
      </c>
      <c r="K376" s="5" t="str">
        <f t="shared" si="34"/>
        <v>D228USF</v>
      </c>
      <c r="L376" s="5">
        <f t="array" ref="L376">IF(K376="","",IF(-LOOKUP(1,-MID(K376,MIN(FIND(ROW($1:$10)-1,K376&amp;1/17)),ROW($1:$9)))&lt;10,"0"&amp;-LOOKUP(1,-MID(K376,MIN(FIND(ROW($1:$10)-1,K376&amp;1/17)),ROW($1:$9))),-LOOKUP(1,-MID(K376,MIN(FIND(ROW($1:$10)-1,K376&amp;1/17)),ROW($1:$9)))))</f>
        <v>228</v>
      </c>
      <c r="M376" s="5" t="str">
        <f>IF(K376="","",IFERROR(_xlfn.XLOOKUP(K376,P:P,Q:Q),LOWER(LEFT(K376,1))))</f>
        <v>d</v>
      </c>
      <c r="N376" s="14" t="str">
        <f t="shared" si="35"/>
        <v>d228</v>
      </c>
    </row>
    <row r="377" spans="1:14">
      <c r="A377" t="str">
        <f t="shared" si="30"/>
        <v>d228zang</v>
      </c>
      <c r="B377" s="3" t="str">
        <f t="shared" si="31"/>
        <v>d228zang80</v>
      </c>
      <c r="C377" s="5" t="s">
        <v>1668</v>
      </c>
      <c r="D377" s="4" t="s">
        <v>1669</v>
      </c>
      <c r="E377" s="5" t="s">
        <v>1670</v>
      </c>
      <c r="F377" s="5" t="s">
        <v>1631</v>
      </c>
      <c r="G377" s="5" t="s">
        <v>645</v>
      </c>
      <c r="H377" s="5" t="str">
        <f t="shared" si="32"/>
        <v>80</v>
      </c>
      <c r="I377" s="5" t="str">
        <f t="shared" si="33"/>
        <v>Navy</v>
      </c>
      <c r="J377" s="5" t="str">
        <f>IF(I377="","",SUBSTITUTE(I377,LOOKUP(1,0/FIND(R$2:R$19,I377),R$2:R$19),VLOOKUP(LOOKUP(1,0/FIND(R$2:R$19,I377),R$2:R$19),R:S,2,FALSE())))</f>
        <v>zang</v>
      </c>
      <c r="K377" s="5" t="str">
        <f t="shared" si="34"/>
        <v>D228USF</v>
      </c>
      <c r="L377" s="5">
        <f t="array" ref="L377">IF(K377="","",IF(-LOOKUP(1,-MID(K377,MIN(FIND(ROW($1:$10)-1,K377&amp;1/17)),ROW($1:$9)))&lt;10,"0"&amp;-LOOKUP(1,-MID(K377,MIN(FIND(ROW($1:$10)-1,K377&amp;1/17)),ROW($1:$9))),-LOOKUP(1,-MID(K377,MIN(FIND(ROW($1:$10)-1,K377&amp;1/17)),ROW($1:$9)))))</f>
        <v>228</v>
      </c>
      <c r="M377" s="5" t="str">
        <f>IF(K377="","",IFERROR(_xlfn.XLOOKUP(K377,P:P,Q:Q),LOWER(LEFT(K377,1))))</f>
        <v>d</v>
      </c>
      <c r="N377" s="14" t="str">
        <f t="shared" si="35"/>
        <v>d228</v>
      </c>
    </row>
    <row r="378" spans="1:14">
      <c r="A378" t="str">
        <f t="shared" si="30"/>
        <v>d228zang</v>
      </c>
      <c r="B378" s="6" t="str">
        <f t="shared" si="31"/>
        <v>d228zang85</v>
      </c>
      <c r="C378" s="8" t="s">
        <v>1671</v>
      </c>
      <c r="D378" s="7" t="s">
        <v>1672</v>
      </c>
      <c r="E378" s="8" t="s">
        <v>1673</v>
      </c>
      <c r="F378" s="8" t="s">
        <v>1631</v>
      </c>
      <c r="G378" s="8" t="s">
        <v>645</v>
      </c>
      <c r="H378" s="5" t="str">
        <f t="shared" si="32"/>
        <v>85</v>
      </c>
      <c r="I378" s="5" t="str">
        <f t="shared" si="33"/>
        <v>Navy</v>
      </c>
      <c r="J378" s="5" t="str">
        <f>IF(I378="","",SUBSTITUTE(I378,LOOKUP(1,0/FIND(R$2:R$19,I378),R$2:R$19),VLOOKUP(LOOKUP(1,0/FIND(R$2:R$19,I378),R$2:R$19),R:S,2,FALSE())))</f>
        <v>zang</v>
      </c>
      <c r="K378" s="5" t="str">
        <f t="shared" si="34"/>
        <v>D228USF</v>
      </c>
      <c r="L378" s="5">
        <f t="array" ref="L378">IF(K378="","",IF(-LOOKUP(1,-MID(K378,MIN(FIND(ROW($1:$10)-1,K378&amp;1/17)),ROW($1:$9)))&lt;10,"0"&amp;-LOOKUP(1,-MID(K378,MIN(FIND(ROW($1:$10)-1,K378&amp;1/17)),ROW($1:$9))),-LOOKUP(1,-MID(K378,MIN(FIND(ROW($1:$10)-1,K378&amp;1/17)),ROW($1:$9)))))</f>
        <v>228</v>
      </c>
      <c r="M378" s="5" t="str">
        <f>IF(K378="","",IFERROR(_xlfn.XLOOKUP(K378,P:P,Q:Q),LOWER(LEFT(K378,1))))</f>
        <v>d</v>
      </c>
      <c r="N378" s="14" t="str">
        <f t="shared" si="35"/>
        <v>d228</v>
      </c>
    </row>
    <row r="379" spans="1:14">
      <c r="A379" t="str">
        <f t="shared" si="30"/>
        <v>d228fen</v>
      </c>
      <c r="B379" s="3" t="str">
        <f t="shared" si="31"/>
        <v>d228fen65</v>
      </c>
      <c r="C379" s="5" t="s">
        <v>1674</v>
      </c>
      <c r="D379" s="4" t="s">
        <v>1675</v>
      </c>
      <c r="E379" s="5" t="s">
        <v>1676</v>
      </c>
      <c r="F379" s="5" t="s">
        <v>1631</v>
      </c>
      <c r="G379" s="5" t="s">
        <v>660</v>
      </c>
      <c r="H379" s="5" t="str">
        <f t="shared" si="32"/>
        <v>65</v>
      </c>
      <c r="I379" s="5" t="str">
        <f t="shared" si="33"/>
        <v>Pink</v>
      </c>
      <c r="J379" s="5" t="str">
        <f>IF(I379="","",SUBSTITUTE(I379,LOOKUP(1,0/FIND(R$2:R$19,I379),R$2:R$19),VLOOKUP(LOOKUP(1,0/FIND(R$2:R$19,I379),R$2:R$19),R:S,2,FALSE())))</f>
        <v>fen</v>
      </c>
      <c r="K379" s="5" t="str">
        <f t="shared" si="34"/>
        <v>D228USF</v>
      </c>
      <c r="L379" s="5">
        <f t="array" ref="L379">IF(K379="","",IF(-LOOKUP(1,-MID(K379,MIN(FIND(ROW($1:$10)-1,K379&amp;1/17)),ROW($1:$9)))&lt;10,"0"&amp;-LOOKUP(1,-MID(K379,MIN(FIND(ROW($1:$10)-1,K379&amp;1/17)),ROW($1:$9))),-LOOKUP(1,-MID(K379,MIN(FIND(ROW($1:$10)-1,K379&amp;1/17)),ROW($1:$9)))))</f>
        <v>228</v>
      </c>
      <c r="M379" s="5" t="str">
        <f>IF(K379="","",IFERROR(_xlfn.XLOOKUP(K379,P:P,Q:Q),LOWER(LEFT(K379,1))))</f>
        <v>d</v>
      </c>
      <c r="N379" s="14" t="str">
        <f t="shared" si="35"/>
        <v>d228</v>
      </c>
    </row>
    <row r="380" spans="1:14">
      <c r="A380" t="str">
        <f t="shared" si="30"/>
        <v>d228fen</v>
      </c>
      <c r="B380" s="6" t="str">
        <f t="shared" si="31"/>
        <v>d228fen70</v>
      </c>
      <c r="C380" s="8" t="s">
        <v>1677</v>
      </c>
      <c r="D380" s="7" t="s">
        <v>1678</v>
      </c>
      <c r="E380" s="8" t="s">
        <v>1679</v>
      </c>
      <c r="F380" s="8" t="s">
        <v>1631</v>
      </c>
      <c r="G380" s="8" t="s">
        <v>660</v>
      </c>
      <c r="H380" s="5" t="str">
        <f t="shared" si="32"/>
        <v>70</v>
      </c>
      <c r="I380" s="5" t="str">
        <f t="shared" si="33"/>
        <v>Pink</v>
      </c>
      <c r="J380" s="5" t="str">
        <f>IF(I380="","",SUBSTITUTE(I380,LOOKUP(1,0/FIND(R$2:R$19,I380),R$2:R$19),VLOOKUP(LOOKUP(1,0/FIND(R$2:R$19,I380),R$2:R$19),R:S,2,FALSE())))</f>
        <v>fen</v>
      </c>
      <c r="K380" s="5" t="str">
        <f t="shared" si="34"/>
        <v>D228USF</v>
      </c>
      <c r="L380" s="5">
        <f t="array" ref="L380">IF(K380="","",IF(-LOOKUP(1,-MID(K380,MIN(FIND(ROW($1:$10)-1,K380&amp;1/17)),ROW($1:$9)))&lt;10,"0"&amp;-LOOKUP(1,-MID(K380,MIN(FIND(ROW($1:$10)-1,K380&amp;1/17)),ROW($1:$9))),-LOOKUP(1,-MID(K380,MIN(FIND(ROW($1:$10)-1,K380&amp;1/17)),ROW($1:$9)))))</f>
        <v>228</v>
      </c>
      <c r="M380" s="5" t="str">
        <f>IF(K380="","",IFERROR(_xlfn.XLOOKUP(K380,P:P,Q:Q),LOWER(LEFT(K380,1))))</f>
        <v>d</v>
      </c>
      <c r="N380" s="14" t="str">
        <f t="shared" si="35"/>
        <v>d228</v>
      </c>
    </row>
    <row r="381" spans="1:14">
      <c r="A381" t="str">
        <f t="shared" si="30"/>
        <v>d228fen</v>
      </c>
      <c r="B381" s="3" t="str">
        <f t="shared" si="31"/>
        <v>d228fen75</v>
      </c>
      <c r="C381" s="5" t="s">
        <v>1680</v>
      </c>
      <c r="D381" s="4" t="s">
        <v>1681</v>
      </c>
      <c r="E381" s="5" t="s">
        <v>1682</v>
      </c>
      <c r="F381" s="5" t="s">
        <v>1631</v>
      </c>
      <c r="G381" s="5" t="s">
        <v>660</v>
      </c>
      <c r="H381" s="5" t="str">
        <f t="shared" si="32"/>
        <v>75</v>
      </c>
      <c r="I381" s="5" t="str">
        <f t="shared" si="33"/>
        <v>Pink</v>
      </c>
      <c r="J381" s="5" t="str">
        <f>IF(I381="","",SUBSTITUTE(I381,LOOKUP(1,0/FIND(R$2:R$19,I381),R$2:R$19),VLOOKUP(LOOKUP(1,0/FIND(R$2:R$19,I381),R$2:R$19),R:S,2,FALSE())))</f>
        <v>fen</v>
      </c>
      <c r="K381" s="5" t="str">
        <f t="shared" si="34"/>
        <v>D228USF</v>
      </c>
      <c r="L381" s="5">
        <f t="array" ref="L381">IF(K381="","",IF(-LOOKUP(1,-MID(K381,MIN(FIND(ROW($1:$10)-1,K381&amp;1/17)),ROW($1:$9)))&lt;10,"0"&amp;-LOOKUP(1,-MID(K381,MIN(FIND(ROW($1:$10)-1,K381&amp;1/17)),ROW($1:$9))),-LOOKUP(1,-MID(K381,MIN(FIND(ROW($1:$10)-1,K381&amp;1/17)),ROW($1:$9)))))</f>
        <v>228</v>
      </c>
      <c r="M381" s="5" t="str">
        <f>IF(K381="","",IFERROR(_xlfn.XLOOKUP(K381,P:P,Q:Q),LOWER(LEFT(K381,1))))</f>
        <v>d</v>
      </c>
      <c r="N381" s="14" t="str">
        <f t="shared" si="35"/>
        <v>d228</v>
      </c>
    </row>
    <row r="382" spans="1:14">
      <c r="A382" t="str">
        <f t="shared" si="30"/>
        <v>d228fen</v>
      </c>
      <c r="B382" s="6" t="str">
        <f t="shared" si="31"/>
        <v>d228fen80</v>
      </c>
      <c r="C382" s="8" t="s">
        <v>1683</v>
      </c>
      <c r="D382" s="7" t="s">
        <v>1684</v>
      </c>
      <c r="E382" s="8" t="s">
        <v>1685</v>
      </c>
      <c r="F382" s="8" t="s">
        <v>1631</v>
      </c>
      <c r="G382" s="8" t="s">
        <v>660</v>
      </c>
      <c r="H382" s="5" t="str">
        <f t="shared" si="32"/>
        <v>80</v>
      </c>
      <c r="I382" s="5" t="str">
        <f t="shared" si="33"/>
        <v>Pink</v>
      </c>
      <c r="J382" s="5" t="str">
        <f>IF(I382="","",SUBSTITUTE(I382,LOOKUP(1,0/FIND(R$2:R$19,I382),R$2:R$19),VLOOKUP(LOOKUP(1,0/FIND(R$2:R$19,I382),R$2:R$19),R:S,2,FALSE())))</f>
        <v>fen</v>
      </c>
      <c r="K382" s="5" t="str">
        <f t="shared" si="34"/>
        <v>D228USF</v>
      </c>
      <c r="L382" s="5">
        <f t="array" ref="L382">IF(K382="","",IF(-LOOKUP(1,-MID(K382,MIN(FIND(ROW($1:$10)-1,K382&amp;1/17)),ROW($1:$9)))&lt;10,"0"&amp;-LOOKUP(1,-MID(K382,MIN(FIND(ROW($1:$10)-1,K382&amp;1/17)),ROW($1:$9))),-LOOKUP(1,-MID(K382,MIN(FIND(ROW($1:$10)-1,K382&amp;1/17)),ROW($1:$9)))))</f>
        <v>228</v>
      </c>
      <c r="M382" s="5" t="str">
        <f>IF(K382="","",IFERROR(_xlfn.XLOOKUP(K382,P:P,Q:Q),LOWER(LEFT(K382,1))))</f>
        <v>d</v>
      </c>
      <c r="N382" s="14" t="str">
        <f t="shared" si="35"/>
        <v>d228</v>
      </c>
    </row>
    <row r="383" spans="1:14">
      <c r="A383" t="str">
        <f t="shared" si="30"/>
        <v>d228fen</v>
      </c>
      <c r="B383" s="3" t="str">
        <f t="shared" si="31"/>
        <v>d228fen85</v>
      </c>
      <c r="C383" s="5" t="s">
        <v>1686</v>
      </c>
      <c r="D383" s="4" t="s">
        <v>1687</v>
      </c>
      <c r="E383" s="5" t="s">
        <v>1688</v>
      </c>
      <c r="F383" s="5" t="s">
        <v>1631</v>
      </c>
      <c r="G383" s="5" t="s">
        <v>660</v>
      </c>
      <c r="H383" s="5" t="str">
        <f t="shared" si="32"/>
        <v>85</v>
      </c>
      <c r="I383" s="5" t="str">
        <f t="shared" si="33"/>
        <v>Pink</v>
      </c>
      <c r="J383" s="5" t="str">
        <f>IF(I383="","",SUBSTITUTE(I383,LOOKUP(1,0/FIND(R$2:R$19,I383),R$2:R$19),VLOOKUP(LOOKUP(1,0/FIND(R$2:R$19,I383),R$2:R$19),R:S,2,FALSE())))</f>
        <v>fen</v>
      </c>
      <c r="K383" s="5" t="str">
        <f t="shared" si="34"/>
        <v>D228USF</v>
      </c>
      <c r="L383" s="5">
        <f t="array" ref="L383">IF(K383="","",IF(-LOOKUP(1,-MID(K383,MIN(FIND(ROW($1:$10)-1,K383&amp;1/17)),ROW($1:$9)))&lt;10,"0"&amp;-LOOKUP(1,-MID(K383,MIN(FIND(ROW($1:$10)-1,K383&amp;1/17)),ROW($1:$9))),-LOOKUP(1,-MID(K383,MIN(FIND(ROW($1:$10)-1,K383&amp;1/17)),ROW($1:$9)))))</f>
        <v>228</v>
      </c>
      <c r="M383" s="5" t="str">
        <f>IF(K383="","",IFERROR(_xlfn.XLOOKUP(K383,P:P,Q:Q),LOWER(LEFT(K383,1))))</f>
        <v>d</v>
      </c>
      <c r="N383" s="14" t="str">
        <f t="shared" si="35"/>
        <v>d228</v>
      </c>
    </row>
    <row r="384" spans="1:14">
      <c r="A384" t="str">
        <f t="shared" si="30"/>
        <v>d01s27</v>
      </c>
      <c r="B384" s="6" t="str">
        <f t="shared" si="31"/>
        <v>d01s2765</v>
      </c>
      <c r="C384" s="3" t="s">
        <v>1689</v>
      </c>
      <c r="D384" s="7" t="s">
        <v>1690</v>
      </c>
      <c r="E384" s="5" t="s">
        <v>1691</v>
      </c>
      <c r="F384" s="5" t="s">
        <v>606</v>
      </c>
      <c r="G384" s="8" t="s">
        <v>1692</v>
      </c>
      <c r="H384" s="5" t="str">
        <f t="shared" si="32"/>
        <v>65</v>
      </c>
      <c r="I384" s="5" t="str">
        <f t="shared" si="33"/>
        <v>taozhuang27</v>
      </c>
      <c r="J384" s="5" t="str">
        <f>IF(I384="","",SUBSTITUTE(I384,LOOKUP(1,0/FIND(R$2:R$19,I384),R$2:R$19),VLOOKUP(LOOKUP(1,0/FIND(R$2:R$19,I384),R$2:R$19),R:S,2,FALSE())))</f>
        <v>s27</v>
      </c>
      <c r="K384" s="5" t="str">
        <f t="shared" si="34"/>
        <v>D001USF</v>
      </c>
      <c r="L384" s="5" t="str">
        <f t="array" ref="L384">IF(K384="","",IF(-LOOKUP(1,-MID(K384,MIN(FIND(ROW($1:$10)-1,K384&amp;1/17)),ROW($1:$9)))&lt;10,"0"&amp;-LOOKUP(1,-MID(K384,MIN(FIND(ROW($1:$10)-1,K384&amp;1/17)),ROW($1:$9))),-LOOKUP(1,-MID(K384,MIN(FIND(ROW($1:$10)-1,K384&amp;1/17)),ROW($1:$9)))))</f>
        <v>01</v>
      </c>
      <c r="M384" s="5" t="str">
        <f>IF(K384="","",IFERROR(_xlfn.XLOOKUP(K384,P:P,Q:Q),LOWER(LEFT(K384,1))))</f>
        <v>d</v>
      </c>
      <c r="N384" s="14" t="str">
        <f t="shared" si="35"/>
        <v>d01</v>
      </c>
    </row>
    <row r="385" spans="1:14">
      <c r="A385" t="str">
        <f t="shared" si="30"/>
        <v>d01s27</v>
      </c>
      <c r="B385" s="3" t="str">
        <f t="shared" si="31"/>
        <v>d01s2770</v>
      </c>
      <c r="C385" s="3" t="s">
        <v>1693</v>
      </c>
      <c r="D385" s="4" t="s">
        <v>1694</v>
      </c>
      <c r="E385" s="5" t="s">
        <v>1695</v>
      </c>
      <c r="F385" s="5" t="s">
        <v>606</v>
      </c>
      <c r="G385" s="5" t="s">
        <v>1692</v>
      </c>
      <c r="H385" s="5" t="str">
        <f t="shared" si="32"/>
        <v>70</v>
      </c>
      <c r="I385" s="5" t="str">
        <f t="shared" si="33"/>
        <v>taozhuang27</v>
      </c>
      <c r="J385" s="5" t="str">
        <f>IF(I385="","",SUBSTITUTE(I385,LOOKUP(1,0/FIND(R$2:R$19,I385),R$2:R$19),VLOOKUP(LOOKUP(1,0/FIND(R$2:R$19,I385),R$2:R$19),R:S,2,FALSE())))</f>
        <v>s27</v>
      </c>
      <c r="K385" s="5" t="str">
        <f t="shared" si="34"/>
        <v>D001USF</v>
      </c>
      <c r="L385" s="5" t="str">
        <f t="array" ref="L385">IF(K385="","",IF(-LOOKUP(1,-MID(K385,MIN(FIND(ROW($1:$10)-1,K385&amp;1/17)),ROW($1:$9)))&lt;10,"0"&amp;-LOOKUP(1,-MID(K385,MIN(FIND(ROW($1:$10)-1,K385&amp;1/17)),ROW($1:$9))),-LOOKUP(1,-MID(K385,MIN(FIND(ROW($1:$10)-1,K385&amp;1/17)),ROW($1:$9)))))</f>
        <v>01</v>
      </c>
      <c r="M385" s="5" t="str">
        <f>IF(K385="","",IFERROR(_xlfn.XLOOKUP(K385,P:P,Q:Q),LOWER(LEFT(K385,1))))</f>
        <v>d</v>
      </c>
      <c r="N385" s="14" t="str">
        <f t="shared" si="35"/>
        <v>d01</v>
      </c>
    </row>
    <row r="386" spans="1:14">
      <c r="A386" t="str">
        <f t="shared" ref="A386:A441" si="36">N386&amp;J386</f>
        <v>d01s27</v>
      </c>
      <c r="B386" s="6" t="str">
        <f t="shared" ref="B386:B441" si="37">N386&amp;J386&amp;H386</f>
        <v>d01s2775</v>
      </c>
      <c r="C386" s="3" t="s">
        <v>1696</v>
      </c>
      <c r="D386" s="7" t="s">
        <v>1697</v>
      </c>
      <c r="E386" s="5" t="s">
        <v>1698</v>
      </c>
      <c r="F386" s="5" t="s">
        <v>606</v>
      </c>
      <c r="G386" s="8" t="s">
        <v>1692</v>
      </c>
      <c r="H386" s="5" t="str">
        <f t="shared" ref="H386:H441" si="38">IF(C386="","",RIGHT(RIGHT($C386,LEN($C386)-FIND("-",$C386)),LEN(RIGHT($C386,LEN($C386)-FIND("-",$C386)))-FIND("-",RIGHT($C386,LEN($C386)-FIND("-",$C386)))))</f>
        <v>75</v>
      </c>
      <c r="I386" s="5" t="str">
        <f t="shared" ref="I386:I441" si="39">IF(C386="","",LEFT(RIGHT(C386,LEN(C386)-FIND("-",C386)),FIND("-",RIGHT(C386,LEN(C386)-FIND("-",C386)))-1))</f>
        <v>taozhuang27</v>
      </c>
      <c r="J386" s="5" t="str">
        <f>IF(I386="","",SUBSTITUTE(I386,LOOKUP(1,0/FIND(R$2:R$19,I386),R$2:R$19),VLOOKUP(LOOKUP(1,0/FIND(R$2:R$19,I386),R$2:R$19),R:S,2,FALSE())))</f>
        <v>s27</v>
      </c>
      <c r="K386" s="5" t="str">
        <f t="shared" ref="K386:K441" si="40">IF(C386="","",LEFT(C386,FIND("-",C386)-1))</f>
        <v>D001USF</v>
      </c>
      <c r="L386" s="5" t="str">
        <f t="array" ref="L386">IF(K386="","",IF(-LOOKUP(1,-MID(K386,MIN(FIND(ROW($1:$10)-1,K386&amp;1/17)),ROW($1:$9)))&lt;10,"0"&amp;-LOOKUP(1,-MID(K386,MIN(FIND(ROW($1:$10)-1,K386&amp;1/17)),ROW($1:$9))),-LOOKUP(1,-MID(K386,MIN(FIND(ROW($1:$10)-1,K386&amp;1/17)),ROW($1:$9)))))</f>
        <v>01</v>
      </c>
      <c r="M386" s="5" t="str">
        <f>IF(K386="","",IFERROR(_xlfn.XLOOKUP(K386,P:P,Q:Q),LOWER(LEFT(K386,1))))</f>
        <v>d</v>
      </c>
      <c r="N386" s="14" t="str">
        <f t="shared" ref="N386:N441" si="41">IF(AND(M386&lt;&gt;"",L386&lt;&gt;""),M386&amp;L386,"")</f>
        <v>d01</v>
      </c>
    </row>
    <row r="387" spans="1:14">
      <c r="A387" t="str">
        <f t="shared" si="36"/>
        <v>d01s27</v>
      </c>
      <c r="B387" s="3" t="str">
        <f t="shared" si="37"/>
        <v>d01s2780</v>
      </c>
      <c r="C387" s="3" t="s">
        <v>1699</v>
      </c>
      <c r="D387" s="4" t="s">
        <v>1700</v>
      </c>
      <c r="E387" s="5" t="s">
        <v>1701</v>
      </c>
      <c r="F387" s="5" t="s">
        <v>606</v>
      </c>
      <c r="G387" s="5" t="s">
        <v>1692</v>
      </c>
      <c r="H387" s="5" t="str">
        <f t="shared" si="38"/>
        <v>80</v>
      </c>
      <c r="I387" s="5" t="str">
        <f t="shared" si="39"/>
        <v>taozhuang27</v>
      </c>
      <c r="J387" s="5" t="str">
        <f>IF(I387="","",SUBSTITUTE(I387,LOOKUP(1,0/FIND(R$2:R$19,I387),R$2:R$19),VLOOKUP(LOOKUP(1,0/FIND(R$2:R$19,I387),R$2:R$19),R:S,2,FALSE())))</f>
        <v>s27</v>
      </c>
      <c r="K387" s="5" t="str">
        <f t="shared" si="40"/>
        <v>D001USF</v>
      </c>
      <c r="L387" s="5" t="str">
        <f t="array" ref="L387">IF(K387="","",IF(-LOOKUP(1,-MID(K387,MIN(FIND(ROW($1:$10)-1,K387&amp;1/17)),ROW($1:$9)))&lt;10,"0"&amp;-LOOKUP(1,-MID(K387,MIN(FIND(ROW($1:$10)-1,K387&amp;1/17)),ROW($1:$9))),-LOOKUP(1,-MID(K387,MIN(FIND(ROW($1:$10)-1,K387&amp;1/17)),ROW($1:$9)))))</f>
        <v>01</v>
      </c>
      <c r="M387" s="5" t="str">
        <f>IF(K387="","",IFERROR(_xlfn.XLOOKUP(K387,P:P,Q:Q),LOWER(LEFT(K387,1))))</f>
        <v>d</v>
      </c>
      <c r="N387" s="14" t="str">
        <f t="shared" si="41"/>
        <v>d01</v>
      </c>
    </row>
    <row r="388" spans="1:14">
      <c r="A388" t="str">
        <f t="shared" si="36"/>
        <v>d01s27</v>
      </c>
      <c r="B388" s="6" t="str">
        <f t="shared" si="37"/>
        <v>d01s2785</v>
      </c>
      <c r="C388" s="3" t="s">
        <v>1702</v>
      </c>
      <c r="D388" s="7" t="s">
        <v>1703</v>
      </c>
      <c r="E388" s="5" t="s">
        <v>1704</v>
      </c>
      <c r="F388" s="5" t="s">
        <v>606</v>
      </c>
      <c r="G388" s="8" t="s">
        <v>1692</v>
      </c>
      <c r="H388" s="5" t="str">
        <f t="shared" si="38"/>
        <v>85</v>
      </c>
      <c r="I388" s="5" t="str">
        <f t="shared" si="39"/>
        <v>taozhuang27</v>
      </c>
      <c r="J388" s="5" t="str">
        <f>IF(I388="","",SUBSTITUTE(I388,LOOKUP(1,0/FIND(R$2:R$19,I388),R$2:R$19),VLOOKUP(LOOKUP(1,0/FIND(R$2:R$19,I388),R$2:R$19),R:S,2,FALSE())))</f>
        <v>s27</v>
      </c>
      <c r="K388" s="5" t="str">
        <f t="shared" si="40"/>
        <v>D001USF</v>
      </c>
      <c r="L388" s="5" t="str">
        <f t="array" ref="L388">IF(K388="","",IF(-LOOKUP(1,-MID(K388,MIN(FIND(ROW($1:$10)-1,K388&amp;1/17)),ROW($1:$9)))&lt;10,"0"&amp;-LOOKUP(1,-MID(K388,MIN(FIND(ROW($1:$10)-1,K388&amp;1/17)),ROW($1:$9))),-LOOKUP(1,-MID(K388,MIN(FIND(ROW($1:$10)-1,K388&amp;1/17)),ROW($1:$9)))))</f>
        <v>01</v>
      </c>
      <c r="M388" s="5" t="str">
        <f>IF(K388="","",IFERROR(_xlfn.XLOOKUP(K388,P:P,Q:Q),LOWER(LEFT(K388,1))))</f>
        <v>d</v>
      </c>
      <c r="N388" s="14" t="str">
        <f t="shared" si="41"/>
        <v>d01</v>
      </c>
    </row>
    <row r="389" spans="1:14">
      <c r="A389" t="str">
        <f t="shared" si="36"/>
        <v>d01s28</v>
      </c>
      <c r="B389" s="3" t="str">
        <f t="shared" si="37"/>
        <v>d01s2865</v>
      </c>
      <c r="C389" s="3" t="s">
        <v>1705</v>
      </c>
      <c r="D389" s="4" t="s">
        <v>1706</v>
      </c>
      <c r="E389" s="5" t="s">
        <v>1707</v>
      </c>
      <c r="F389" s="5" t="s">
        <v>606</v>
      </c>
      <c r="G389" s="5" t="s">
        <v>1708</v>
      </c>
      <c r="H389" s="5" t="str">
        <f t="shared" si="38"/>
        <v>65</v>
      </c>
      <c r="I389" s="5" t="str">
        <f t="shared" si="39"/>
        <v>taozhuang28</v>
      </c>
      <c r="J389" s="5" t="str">
        <f>IF(I389="","",SUBSTITUTE(I389,LOOKUP(1,0/FIND(R$2:R$19,I389),R$2:R$19),VLOOKUP(LOOKUP(1,0/FIND(R$2:R$19,I389),R$2:R$19),R:S,2,FALSE())))</f>
        <v>s28</v>
      </c>
      <c r="K389" s="5" t="str">
        <f t="shared" si="40"/>
        <v>D001USF</v>
      </c>
      <c r="L389" s="5" t="str">
        <f t="array" ref="L389">IF(K389="","",IF(-LOOKUP(1,-MID(K389,MIN(FIND(ROW($1:$10)-1,K389&amp;1/17)),ROW($1:$9)))&lt;10,"0"&amp;-LOOKUP(1,-MID(K389,MIN(FIND(ROW($1:$10)-1,K389&amp;1/17)),ROW($1:$9))),-LOOKUP(1,-MID(K389,MIN(FIND(ROW($1:$10)-1,K389&amp;1/17)),ROW($1:$9)))))</f>
        <v>01</v>
      </c>
      <c r="M389" s="5" t="str">
        <f>IF(K389="","",IFERROR(_xlfn.XLOOKUP(K389,P:P,Q:Q),LOWER(LEFT(K389,1))))</f>
        <v>d</v>
      </c>
      <c r="N389" s="14" t="str">
        <f t="shared" si="41"/>
        <v>d01</v>
      </c>
    </row>
    <row r="390" spans="1:14">
      <c r="A390" t="str">
        <f t="shared" si="36"/>
        <v>d01s28</v>
      </c>
      <c r="B390" s="6" t="str">
        <f t="shared" si="37"/>
        <v>d01s2870</v>
      </c>
      <c r="C390" s="6" t="s">
        <v>1709</v>
      </c>
      <c r="D390" s="7" t="s">
        <v>1710</v>
      </c>
      <c r="E390" s="8" t="s">
        <v>1711</v>
      </c>
      <c r="F390" s="5" t="s">
        <v>606</v>
      </c>
      <c r="G390" s="8" t="s">
        <v>1708</v>
      </c>
      <c r="H390" s="5" t="str">
        <f t="shared" si="38"/>
        <v>70</v>
      </c>
      <c r="I390" s="5" t="str">
        <f t="shared" si="39"/>
        <v>taozhuang28</v>
      </c>
      <c r="J390" s="5" t="str">
        <f>IF(I390="","",SUBSTITUTE(I390,LOOKUP(1,0/FIND(R$2:R$19,I390),R$2:R$19),VLOOKUP(LOOKUP(1,0/FIND(R$2:R$19,I390),R$2:R$19),R:S,2,FALSE())))</f>
        <v>s28</v>
      </c>
      <c r="K390" s="5" t="str">
        <f t="shared" si="40"/>
        <v>D001USF</v>
      </c>
      <c r="L390" s="5" t="str">
        <f t="array" ref="L390">IF(K390="","",IF(-LOOKUP(1,-MID(K390,MIN(FIND(ROW($1:$10)-1,K390&amp;1/17)),ROW($1:$9)))&lt;10,"0"&amp;-LOOKUP(1,-MID(K390,MIN(FIND(ROW($1:$10)-1,K390&amp;1/17)),ROW($1:$9))),-LOOKUP(1,-MID(K390,MIN(FIND(ROW($1:$10)-1,K390&amp;1/17)),ROW($1:$9)))))</f>
        <v>01</v>
      </c>
      <c r="M390" s="5" t="str">
        <f>IF(K390="","",IFERROR(_xlfn.XLOOKUP(K390,P:P,Q:Q),LOWER(LEFT(K390,1))))</f>
        <v>d</v>
      </c>
      <c r="N390" s="14" t="str">
        <f t="shared" si="41"/>
        <v>d01</v>
      </c>
    </row>
    <row r="391" spans="1:14">
      <c r="A391" t="str">
        <f t="shared" si="36"/>
        <v>d01s28</v>
      </c>
      <c r="B391" s="3" t="str">
        <f t="shared" si="37"/>
        <v>d01s2875</v>
      </c>
      <c r="C391" s="3" t="s">
        <v>1712</v>
      </c>
      <c r="D391" s="4" t="s">
        <v>1713</v>
      </c>
      <c r="E391" s="5" t="s">
        <v>1714</v>
      </c>
      <c r="F391" s="5" t="s">
        <v>606</v>
      </c>
      <c r="G391" s="5" t="s">
        <v>1708</v>
      </c>
      <c r="H391" s="5" t="str">
        <f t="shared" si="38"/>
        <v>75</v>
      </c>
      <c r="I391" s="5" t="str">
        <f t="shared" si="39"/>
        <v>taozhuang28</v>
      </c>
      <c r="J391" s="5" t="str">
        <f>IF(I391="","",SUBSTITUTE(I391,LOOKUP(1,0/FIND(R$2:R$19,I391),R$2:R$19),VLOOKUP(LOOKUP(1,0/FIND(R$2:R$19,I391),R$2:R$19),R:S,2,FALSE())))</f>
        <v>s28</v>
      </c>
      <c r="K391" s="5" t="str">
        <f t="shared" si="40"/>
        <v>D001USF</v>
      </c>
      <c r="L391" s="5" t="str">
        <f t="array" ref="L391">IF(K391="","",IF(-LOOKUP(1,-MID(K391,MIN(FIND(ROW($1:$10)-1,K391&amp;1/17)),ROW($1:$9)))&lt;10,"0"&amp;-LOOKUP(1,-MID(K391,MIN(FIND(ROW($1:$10)-1,K391&amp;1/17)),ROW($1:$9))),-LOOKUP(1,-MID(K391,MIN(FIND(ROW($1:$10)-1,K391&amp;1/17)),ROW($1:$9)))))</f>
        <v>01</v>
      </c>
      <c r="M391" s="5" t="str">
        <f>IF(K391="","",IFERROR(_xlfn.XLOOKUP(K391,P:P,Q:Q),LOWER(LEFT(K391,1))))</f>
        <v>d</v>
      </c>
      <c r="N391" s="14" t="str">
        <f t="shared" si="41"/>
        <v>d01</v>
      </c>
    </row>
    <row r="392" spans="1:14">
      <c r="A392" t="str">
        <f t="shared" si="36"/>
        <v>d01s28</v>
      </c>
      <c r="B392" s="6" t="str">
        <f t="shared" si="37"/>
        <v>d01s2880</v>
      </c>
      <c r="C392" s="6" t="s">
        <v>1715</v>
      </c>
      <c r="D392" s="7" t="s">
        <v>1716</v>
      </c>
      <c r="E392" s="8" t="s">
        <v>1717</v>
      </c>
      <c r="F392" s="5" t="s">
        <v>606</v>
      </c>
      <c r="G392" s="8" t="s">
        <v>1708</v>
      </c>
      <c r="H392" s="5" t="str">
        <f t="shared" si="38"/>
        <v>80</v>
      </c>
      <c r="I392" s="5" t="str">
        <f t="shared" si="39"/>
        <v>taozhuang28</v>
      </c>
      <c r="J392" s="5" t="str">
        <f>IF(I392="","",SUBSTITUTE(I392,LOOKUP(1,0/FIND(R$2:R$19,I392),R$2:R$19),VLOOKUP(LOOKUP(1,0/FIND(R$2:R$19,I392),R$2:R$19),R:S,2,FALSE())))</f>
        <v>s28</v>
      </c>
      <c r="K392" s="5" t="str">
        <f t="shared" si="40"/>
        <v>D001USF</v>
      </c>
      <c r="L392" s="5" t="str">
        <f t="array" ref="L392">IF(K392="","",IF(-LOOKUP(1,-MID(K392,MIN(FIND(ROW($1:$10)-1,K392&amp;1/17)),ROW($1:$9)))&lt;10,"0"&amp;-LOOKUP(1,-MID(K392,MIN(FIND(ROW($1:$10)-1,K392&amp;1/17)),ROW($1:$9))),-LOOKUP(1,-MID(K392,MIN(FIND(ROW($1:$10)-1,K392&amp;1/17)),ROW($1:$9)))))</f>
        <v>01</v>
      </c>
      <c r="M392" s="5" t="str">
        <f>IF(K392="","",IFERROR(_xlfn.XLOOKUP(K392,P:P,Q:Q),LOWER(LEFT(K392,1))))</f>
        <v>d</v>
      </c>
      <c r="N392" s="14" t="str">
        <f t="shared" si="41"/>
        <v>d01</v>
      </c>
    </row>
    <row r="393" spans="1:14">
      <c r="A393" t="str">
        <f t="shared" si="36"/>
        <v>d01s28</v>
      </c>
      <c r="B393" s="3" t="str">
        <f t="shared" si="37"/>
        <v>d01s2885</v>
      </c>
      <c r="C393" s="3" t="s">
        <v>1718</v>
      </c>
      <c r="D393" s="4" t="s">
        <v>1719</v>
      </c>
      <c r="E393" s="5" t="s">
        <v>1720</v>
      </c>
      <c r="F393" s="5" t="s">
        <v>606</v>
      </c>
      <c r="G393" s="5" t="s">
        <v>1708</v>
      </c>
      <c r="H393" s="5" t="str">
        <f t="shared" si="38"/>
        <v>85</v>
      </c>
      <c r="I393" s="5" t="str">
        <f t="shared" si="39"/>
        <v>taozhuang28</v>
      </c>
      <c r="J393" s="5" t="str">
        <f>IF(I393="","",SUBSTITUTE(I393,LOOKUP(1,0/FIND(R$2:R$19,I393),R$2:R$19),VLOOKUP(LOOKUP(1,0/FIND(R$2:R$19,I393),R$2:R$19),R:S,2,FALSE())))</f>
        <v>s28</v>
      </c>
      <c r="K393" s="5" t="str">
        <f t="shared" si="40"/>
        <v>D001USF</v>
      </c>
      <c r="L393" s="5" t="str">
        <f t="array" ref="L393">IF(K393="","",IF(-LOOKUP(1,-MID(K393,MIN(FIND(ROW($1:$10)-1,K393&amp;1/17)),ROW($1:$9)))&lt;10,"0"&amp;-LOOKUP(1,-MID(K393,MIN(FIND(ROW($1:$10)-1,K393&amp;1/17)),ROW($1:$9))),-LOOKUP(1,-MID(K393,MIN(FIND(ROW($1:$10)-1,K393&amp;1/17)),ROW($1:$9)))))</f>
        <v>01</v>
      </c>
      <c r="M393" s="5" t="str">
        <f>IF(K393="","",IFERROR(_xlfn.XLOOKUP(K393,P:P,Q:Q),LOWER(LEFT(K393,1))))</f>
        <v>d</v>
      </c>
      <c r="N393" s="14" t="str">
        <f t="shared" si="41"/>
        <v>d01</v>
      </c>
    </row>
    <row r="394" spans="1:14">
      <c r="A394" t="str">
        <f t="shared" si="36"/>
        <v>d01s29</v>
      </c>
      <c r="B394" s="6" t="str">
        <f t="shared" si="37"/>
        <v>d01s2965</v>
      </c>
      <c r="C394" s="3" t="s">
        <v>1721</v>
      </c>
      <c r="D394" s="7" t="s">
        <v>1722</v>
      </c>
      <c r="E394" s="5" t="s">
        <v>1723</v>
      </c>
      <c r="F394" s="5" t="s">
        <v>606</v>
      </c>
      <c r="G394" s="8" t="s">
        <v>1724</v>
      </c>
      <c r="H394" s="5" t="str">
        <f t="shared" si="38"/>
        <v>65</v>
      </c>
      <c r="I394" s="5" t="str">
        <f t="shared" si="39"/>
        <v>taozhuang29</v>
      </c>
      <c r="J394" s="5" t="str">
        <f>IF(I394="","",SUBSTITUTE(I394,LOOKUP(1,0/FIND(R$2:R$19,I394),R$2:R$19),VLOOKUP(LOOKUP(1,0/FIND(R$2:R$19,I394),R$2:R$19),R:S,2,FALSE())))</f>
        <v>s29</v>
      </c>
      <c r="K394" s="5" t="str">
        <f t="shared" si="40"/>
        <v>D001USF</v>
      </c>
      <c r="L394" s="5" t="str">
        <f t="array" ref="L394">IF(K394="","",IF(-LOOKUP(1,-MID(K394,MIN(FIND(ROW($1:$10)-1,K394&amp;1/17)),ROW($1:$9)))&lt;10,"0"&amp;-LOOKUP(1,-MID(K394,MIN(FIND(ROW($1:$10)-1,K394&amp;1/17)),ROW($1:$9))),-LOOKUP(1,-MID(K394,MIN(FIND(ROW($1:$10)-1,K394&amp;1/17)),ROW($1:$9)))))</f>
        <v>01</v>
      </c>
      <c r="M394" s="5" t="str">
        <f>IF(K394="","",IFERROR(_xlfn.XLOOKUP(K394,P:P,Q:Q),LOWER(LEFT(K394,1))))</f>
        <v>d</v>
      </c>
      <c r="N394" s="14" t="str">
        <f t="shared" si="41"/>
        <v>d01</v>
      </c>
    </row>
    <row r="395" spans="1:14">
      <c r="A395" t="str">
        <f t="shared" si="36"/>
        <v>d01s29</v>
      </c>
      <c r="B395" s="3" t="str">
        <f t="shared" si="37"/>
        <v>d01s2970</v>
      </c>
      <c r="C395" s="3" t="s">
        <v>1725</v>
      </c>
      <c r="D395" s="4" t="s">
        <v>1726</v>
      </c>
      <c r="E395" s="5" t="s">
        <v>1727</v>
      </c>
      <c r="F395" s="5" t="s">
        <v>606</v>
      </c>
      <c r="G395" s="5" t="s">
        <v>1724</v>
      </c>
      <c r="H395" s="5" t="str">
        <f t="shared" si="38"/>
        <v>70</v>
      </c>
      <c r="I395" s="5" t="str">
        <f t="shared" si="39"/>
        <v>taozhuang29</v>
      </c>
      <c r="J395" s="5" t="str">
        <f>IF(I395="","",SUBSTITUTE(I395,LOOKUP(1,0/FIND(R$2:R$19,I395),R$2:R$19),VLOOKUP(LOOKUP(1,0/FIND(R$2:R$19,I395),R$2:R$19),R:S,2,FALSE())))</f>
        <v>s29</v>
      </c>
      <c r="K395" s="5" t="str">
        <f t="shared" si="40"/>
        <v>D001USF</v>
      </c>
      <c r="L395" s="5" t="str">
        <f t="array" ref="L395">IF(K395="","",IF(-LOOKUP(1,-MID(K395,MIN(FIND(ROW($1:$10)-1,K395&amp;1/17)),ROW($1:$9)))&lt;10,"0"&amp;-LOOKUP(1,-MID(K395,MIN(FIND(ROW($1:$10)-1,K395&amp;1/17)),ROW($1:$9))),-LOOKUP(1,-MID(K395,MIN(FIND(ROW($1:$10)-1,K395&amp;1/17)),ROW($1:$9)))))</f>
        <v>01</v>
      </c>
      <c r="M395" s="5" t="str">
        <f>IF(K395="","",IFERROR(_xlfn.XLOOKUP(K395,P:P,Q:Q),LOWER(LEFT(K395,1))))</f>
        <v>d</v>
      </c>
      <c r="N395" s="14" t="str">
        <f t="shared" si="41"/>
        <v>d01</v>
      </c>
    </row>
    <row r="396" spans="1:14">
      <c r="A396" t="str">
        <f t="shared" si="36"/>
        <v>d01s29</v>
      </c>
      <c r="B396" s="6" t="str">
        <f t="shared" si="37"/>
        <v>d01s2975</v>
      </c>
      <c r="C396" s="3" t="s">
        <v>1728</v>
      </c>
      <c r="D396" s="7" t="s">
        <v>1729</v>
      </c>
      <c r="E396" s="5" t="s">
        <v>1730</v>
      </c>
      <c r="F396" s="5" t="s">
        <v>606</v>
      </c>
      <c r="G396" s="8" t="s">
        <v>1724</v>
      </c>
      <c r="H396" s="5" t="str">
        <f t="shared" si="38"/>
        <v>75</v>
      </c>
      <c r="I396" s="5" t="str">
        <f t="shared" si="39"/>
        <v>taozhuang29</v>
      </c>
      <c r="J396" s="5" t="str">
        <f>IF(I396="","",SUBSTITUTE(I396,LOOKUP(1,0/FIND(R$2:R$19,I396),R$2:R$19),VLOOKUP(LOOKUP(1,0/FIND(R$2:R$19,I396),R$2:R$19),R:S,2,FALSE())))</f>
        <v>s29</v>
      </c>
      <c r="K396" s="5" t="str">
        <f t="shared" si="40"/>
        <v>D001USF</v>
      </c>
      <c r="L396" s="5" t="str">
        <f t="array" ref="L396">IF(K396="","",IF(-LOOKUP(1,-MID(K396,MIN(FIND(ROW($1:$10)-1,K396&amp;1/17)),ROW($1:$9)))&lt;10,"0"&amp;-LOOKUP(1,-MID(K396,MIN(FIND(ROW($1:$10)-1,K396&amp;1/17)),ROW($1:$9))),-LOOKUP(1,-MID(K396,MIN(FIND(ROW($1:$10)-1,K396&amp;1/17)),ROW($1:$9)))))</f>
        <v>01</v>
      </c>
      <c r="M396" s="5" t="str">
        <f>IF(K396="","",IFERROR(_xlfn.XLOOKUP(K396,P:P,Q:Q),LOWER(LEFT(K396,1))))</f>
        <v>d</v>
      </c>
      <c r="N396" s="14" t="str">
        <f t="shared" si="41"/>
        <v>d01</v>
      </c>
    </row>
    <row r="397" spans="1:14">
      <c r="A397" t="str">
        <f t="shared" si="36"/>
        <v>d01s29</v>
      </c>
      <c r="B397" s="3" t="str">
        <f t="shared" si="37"/>
        <v>d01s2980</v>
      </c>
      <c r="C397" s="3" t="s">
        <v>1731</v>
      </c>
      <c r="D397" s="4" t="s">
        <v>1732</v>
      </c>
      <c r="E397" s="5" t="s">
        <v>1733</v>
      </c>
      <c r="F397" s="5" t="s">
        <v>606</v>
      </c>
      <c r="G397" s="5" t="s">
        <v>1724</v>
      </c>
      <c r="H397" s="5" t="str">
        <f t="shared" si="38"/>
        <v>80</v>
      </c>
      <c r="I397" s="5" t="str">
        <f t="shared" si="39"/>
        <v>taozhuang29</v>
      </c>
      <c r="J397" s="5" t="str">
        <f>IF(I397="","",SUBSTITUTE(I397,LOOKUP(1,0/FIND(R$2:R$19,I397),R$2:R$19),VLOOKUP(LOOKUP(1,0/FIND(R$2:R$19,I397),R$2:R$19),R:S,2,FALSE())))</f>
        <v>s29</v>
      </c>
      <c r="K397" s="5" t="str">
        <f t="shared" si="40"/>
        <v>D001USF</v>
      </c>
      <c r="L397" s="5" t="str">
        <f t="array" ref="L397">IF(K397="","",IF(-LOOKUP(1,-MID(K397,MIN(FIND(ROW($1:$10)-1,K397&amp;1/17)),ROW($1:$9)))&lt;10,"0"&amp;-LOOKUP(1,-MID(K397,MIN(FIND(ROW($1:$10)-1,K397&amp;1/17)),ROW($1:$9))),-LOOKUP(1,-MID(K397,MIN(FIND(ROW($1:$10)-1,K397&amp;1/17)),ROW($1:$9)))))</f>
        <v>01</v>
      </c>
      <c r="M397" s="5" t="str">
        <f>IF(K397="","",IFERROR(_xlfn.XLOOKUP(K397,P:P,Q:Q),LOWER(LEFT(K397,1))))</f>
        <v>d</v>
      </c>
      <c r="N397" s="14" t="str">
        <f t="shared" si="41"/>
        <v>d01</v>
      </c>
    </row>
    <row r="398" spans="1:14">
      <c r="A398" t="str">
        <f t="shared" si="36"/>
        <v>d01s29</v>
      </c>
      <c r="B398" s="6" t="str">
        <f t="shared" si="37"/>
        <v>d01s2985</v>
      </c>
      <c r="C398" s="3" t="s">
        <v>1734</v>
      </c>
      <c r="D398" s="7" t="s">
        <v>1735</v>
      </c>
      <c r="E398" s="5" t="s">
        <v>1736</v>
      </c>
      <c r="F398" s="5" t="s">
        <v>606</v>
      </c>
      <c r="G398" s="8" t="s">
        <v>1724</v>
      </c>
      <c r="H398" s="5" t="str">
        <f t="shared" si="38"/>
        <v>85</v>
      </c>
      <c r="I398" s="5" t="str">
        <f t="shared" si="39"/>
        <v>taozhuang29</v>
      </c>
      <c r="J398" s="5" t="str">
        <f>IF(I398="","",SUBSTITUTE(I398,LOOKUP(1,0/FIND(R$2:R$19,I398),R$2:R$19),VLOOKUP(LOOKUP(1,0/FIND(R$2:R$19,I398),R$2:R$19),R:S,2,FALSE())))</f>
        <v>s29</v>
      </c>
      <c r="K398" s="5" t="str">
        <f t="shared" si="40"/>
        <v>D001USF</v>
      </c>
      <c r="L398" s="5" t="str">
        <f t="array" ref="L398">IF(K398="","",IF(-LOOKUP(1,-MID(K398,MIN(FIND(ROW($1:$10)-1,K398&amp;1/17)),ROW($1:$9)))&lt;10,"0"&amp;-LOOKUP(1,-MID(K398,MIN(FIND(ROW($1:$10)-1,K398&amp;1/17)),ROW($1:$9))),-LOOKUP(1,-MID(K398,MIN(FIND(ROW($1:$10)-1,K398&amp;1/17)),ROW($1:$9)))))</f>
        <v>01</v>
      </c>
      <c r="M398" s="5" t="str">
        <f>IF(K398="","",IFERROR(_xlfn.XLOOKUP(K398,P:P,Q:Q),LOWER(LEFT(K398,1))))</f>
        <v>d</v>
      </c>
      <c r="N398" s="14" t="str">
        <f t="shared" si="41"/>
        <v>d01</v>
      </c>
    </row>
    <row r="399" spans="1:14">
      <c r="A399" t="str">
        <f t="shared" si="36"/>
        <v>d01s30</v>
      </c>
      <c r="B399" s="3" t="str">
        <f t="shared" si="37"/>
        <v>d01s3065</v>
      </c>
      <c r="C399" s="3" t="s">
        <v>1737</v>
      </c>
      <c r="D399" s="4" t="s">
        <v>1738</v>
      </c>
      <c r="E399" s="5" t="s">
        <v>1739</v>
      </c>
      <c r="F399" s="5" t="s">
        <v>606</v>
      </c>
      <c r="G399" s="5" t="s">
        <v>1740</v>
      </c>
      <c r="H399" s="5" t="str">
        <f t="shared" si="38"/>
        <v>65</v>
      </c>
      <c r="I399" s="5" t="str">
        <f t="shared" si="39"/>
        <v>taozhuang30</v>
      </c>
      <c r="J399" s="5" t="str">
        <f>IF(I399="","",SUBSTITUTE(I399,LOOKUP(1,0/FIND(R$2:R$19,I399),R$2:R$19),VLOOKUP(LOOKUP(1,0/FIND(R$2:R$19,I399),R$2:R$19),R:S,2,FALSE())))</f>
        <v>s30</v>
      </c>
      <c r="K399" s="5" t="str">
        <f t="shared" si="40"/>
        <v>D001USF</v>
      </c>
      <c r="L399" s="5" t="str">
        <f t="array" ref="L399">IF(K399="","",IF(-LOOKUP(1,-MID(K399,MIN(FIND(ROW($1:$10)-1,K399&amp;1/17)),ROW($1:$9)))&lt;10,"0"&amp;-LOOKUP(1,-MID(K399,MIN(FIND(ROW($1:$10)-1,K399&amp;1/17)),ROW($1:$9))),-LOOKUP(1,-MID(K399,MIN(FIND(ROW($1:$10)-1,K399&amp;1/17)),ROW($1:$9)))))</f>
        <v>01</v>
      </c>
      <c r="M399" s="5" t="str">
        <f>IF(K399="","",IFERROR(_xlfn.XLOOKUP(K399,P:P,Q:Q),LOWER(LEFT(K399,1))))</f>
        <v>d</v>
      </c>
      <c r="N399" s="14" t="str">
        <f t="shared" si="41"/>
        <v>d01</v>
      </c>
    </row>
    <row r="400" spans="1:14">
      <c r="A400" t="str">
        <f t="shared" si="36"/>
        <v>d01s30</v>
      </c>
      <c r="B400" s="6" t="str">
        <f t="shared" si="37"/>
        <v>d01s3070</v>
      </c>
      <c r="C400" s="6" t="s">
        <v>1741</v>
      </c>
      <c r="D400" s="7" t="s">
        <v>1742</v>
      </c>
      <c r="E400" s="8" t="s">
        <v>1743</v>
      </c>
      <c r="F400" s="5" t="s">
        <v>606</v>
      </c>
      <c r="G400" s="8" t="s">
        <v>1740</v>
      </c>
      <c r="H400" s="5" t="str">
        <f t="shared" si="38"/>
        <v>70</v>
      </c>
      <c r="I400" s="5" t="str">
        <f t="shared" si="39"/>
        <v>taozhuang30</v>
      </c>
      <c r="J400" s="5" t="str">
        <f>IF(I400="","",SUBSTITUTE(I400,LOOKUP(1,0/FIND(R$2:R$19,I400),R$2:R$19),VLOOKUP(LOOKUP(1,0/FIND(R$2:R$19,I400),R$2:R$19),R:S,2,FALSE())))</f>
        <v>s30</v>
      </c>
      <c r="K400" s="5" t="str">
        <f t="shared" si="40"/>
        <v>D001USF</v>
      </c>
      <c r="L400" s="5" t="str">
        <f t="array" ref="L400">IF(K400="","",IF(-LOOKUP(1,-MID(K400,MIN(FIND(ROW($1:$10)-1,K400&amp;1/17)),ROW($1:$9)))&lt;10,"0"&amp;-LOOKUP(1,-MID(K400,MIN(FIND(ROW($1:$10)-1,K400&amp;1/17)),ROW($1:$9))),-LOOKUP(1,-MID(K400,MIN(FIND(ROW($1:$10)-1,K400&amp;1/17)),ROW($1:$9)))))</f>
        <v>01</v>
      </c>
      <c r="M400" s="5" t="str">
        <f>IF(K400="","",IFERROR(_xlfn.XLOOKUP(K400,P:P,Q:Q),LOWER(LEFT(K400,1))))</f>
        <v>d</v>
      </c>
      <c r="N400" s="14" t="str">
        <f t="shared" si="41"/>
        <v>d01</v>
      </c>
    </row>
    <row r="401" spans="1:14">
      <c r="A401" t="str">
        <f t="shared" si="36"/>
        <v>d01s30</v>
      </c>
      <c r="B401" s="3" t="str">
        <f t="shared" si="37"/>
        <v>d01s3075</v>
      </c>
      <c r="C401" s="3" t="s">
        <v>1744</v>
      </c>
      <c r="D401" s="4" t="s">
        <v>1745</v>
      </c>
      <c r="E401" s="5" t="s">
        <v>1746</v>
      </c>
      <c r="F401" s="5" t="s">
        <v>606</v>
      </c>
      <c r="G401" s="5" t="s">
        <v>1740</v>
      </c>
      <c r="H401" s="5" t="str">
        <f t="shared" si="38"/>
        <v>75</v>
      </c>
      <c r="I401" s="5" t="str">
        <f t="shared" si="39"/>
        <v>taozhuang30</v>
      </c>
      <c r="J401" s="5" t="str">
        <f>IF(I401="","",SUBSTITUTE(I401,LOOKUP(1,0/FIND(R$2:R$19,I401),R$2:R$19),VLOOKUP(LOOKUP(1,0/FIND(R$2:R$19,I401),R$2:R$19),R:S,2,FALSE())))</f>
        <v>s30</v>
      </c>
      <c r="K401" s="5" t="str">
        <f t="shared" si="40"/>
        <v>D001USF</v>
      </c>
      <c r="L401" s="5" t="str">
        <f t="array" ref="L401">IF(K401="","",IF(-LOOKUP(1,-MID(K401,MIN(FIND(ROW($1:$10)-1,K401&amp;1/17)),ROW($1:$9)))&lt;10,"0"&amp;-LOOKUP(1,-MID(K401,MIN(FIND(ROW($1:$10)-1,K401&amp;1/17)),ROW($1:$9))),-LOOKUP(1,-MID(K401,MIN(FIND(ROW($1:$10)-1,K401&amp;1/17)),ROW($1:$9)))))</f>
        <v>01</v>
      </c>
      <c r="M401" s="5" t="str">
        <f>IF(K401="","",IFERROR(_xlfn.XLOOKUP(K401,P:P,Q:Q),LOWER(LEFT(K401,1))))</f>
        <v>d</v>
      </c>
      <c r="N401" s="14" t="str">
        <f t="shared" si="41"/>
        <v>d01</v>
      </c>
    </row>
    <row r="402" spans="1:14">
      <c r="A402" t="str">
        <f t="shared" si="36"/>
        <v>d01s30</v>
      </c>
      <c r="B402" s="6" t="str">
        <f t="shared" si="37"/>
        <v>d01s3080</v>
      </c>
      <c r="C402" s="6" t="s">
        <v>1747</v>
      </c>
      <c r="D402" s="7" t="s">
        <v>1748</v>
      </c>
      <c r="E402" s="8" t="s">
        <v>1749</v>
      </c>
      <c r="F402" s="5" t="s">
        <v>606</v>
      </c>
      <c r="G402" s="8" t="s">
        <v>1740</v>
      </c>
      <c r="H402" s="5" t="str">
        <f t="shared" si="38"/>
        <v>80</v>
      </c>
      <c r="I402" s="5" t="str">
        <f t="shared" si="39"/>
        <v>taozhuang30</v>
      </c>
      <c r="J402" s="5" t="str">
        <f>IF(I402="","",SUBSTITUTE(I402,LOOKUP(1,0/FIND(R$2:R$19,I402),R$2:R$19),VLOOKUP(LOOKUP(1,0/FIND(R$2:R$19,I402),R$2:R$19),R:S,2,FALSE())))</f>
        <v>s30</v>
      </c>
      <c r="K402" s="5" t="str">
        <f t="shared" si="40"/>
        <v>D001USF</v>
      </c>
      <c r="L402" s="5" t="str">
        <f t="array" ref="L402">IF(K402="","",IF(-LOOKUP(1,-MID(K402,MIN(FIND(ROW($1:$10)-1,K402&amp;1/17)),ROW($1:$9)))&lt;10,"0"&amp;-LOOKUP(1,-MID(K402,MIN(FIND(ROW($1:$10)-1,K402&amp;1/17)),ROW($1:$9))),-LOOKUP(1,-MID(K402,MIN(FIND(ROW($1:$10)-1,K402&amp;1/17)),ROW($1:$9)))))</f>
        <v>01</v>
      </c>
      <c r="M402" s="5" t="str">
        <f>IF(K402="","",IFERROR(_xlfn.XLOOKUP(K402,P:P,Q:Q),LOWER(LEFT(K402,1))))</f>
        <v>d</v>
      </c>
      <c r="N402" s="14" t="str">
        <f t="shared" si="41"/>
        <v>d01</v>
      </c>
    </row>
    <row r="403" spans="1:14">
      <c r="A403" t="str">
        <f t="shared" si="36"/>
        <v>d01s30</v>
      </c>
      <c r="B403" s="3" t="str">
        <f t="shared" si="37"/>
        <v>d01s3085</v>
      </c>
      <c r="C403" s="3" t="s">
        <v>1750</v>
      </c>
      <c r="D403" s="4" t="s">
        <v>1751</v>
      </c>
      <c r="E403" s="5" t="s">
        <v>1752</v>
      </c>
      <c r="F403" s="5" t="s">
        <v>606</v>
      </c>
      <c r="G403" s="5" t="s">
        <v>1740</v>
      </c>
      <c r="H403" s="5" t="str">
        <f t="shared" si="38"/>
        <v>85</v>
      </c>
      <c r="I403" s="5" t="str">
        <f t="shared" si="39"/>
        <v>taozhuang30</v>
      </c>
      <c r="J403" s="5" t="str">
        <f>IF(I403="","",SUBSTITUTE(I403,LOOKUP(1,0/FIND(R$2:R$19,I403),R$2:R$19),VLOOKUP(LOOKUP(1,0/FIND(R$2:R$19,I403),R$2:R$19),R:S,2,FALSE())))</f>
        <v>s30</v>
      </c>
      <c r="K403" s="5" t="str">
        <f t="shared" si="40"/>
        <v>D001USF</v>
      </c>
      <c r="L403" s="5" t="str">
        <f t="array" ref="L403">IF(K403="","",IF(-LOOKUP(1,-MID(K403,MIN(FIND(ROW($1:$10)-1,K403&amp;1/17)),ROW($1:$9)))&lt;10,"0"&amp;-LOOKUP(1,-MID(K403,MIN(FIND(ROW($1:$10)-1,K403&amp;1/17)),ROW($1:$9))),-LOOKUP(1,-MID(K403,MIN(FIND(ROW($1:$10)-1,K403&amp;1/17)),ROW($1:$9)))))</f>
        <v>01</v>
      </c>
      <c r="M403" s="5" t="str">
        <f>IF(K403="","",IFERROR(_xlfn.XLOOKUP(K403,P:P,Q:Q),LOWER(LEFT(K403,1))))</f>
        <v>d</v>
      </c>
      <c r="N403" s="14" t="str">
        <f t="shared" si="41"/>
        <v>d01</v>
      </c>
    </row>
    <row r="404" spans="1:14">
      <c r="A404" t="str">
        <f t="shared" si="36"/>
        <v>d03fen</v>
      </c>
      <c r="B404" s="6" t="str">
        <f t="shared" si="37"/>
        <v>d03fen65</v>
      </c>
      <c r="C404" s="6" t="s">
        <v>1753</v>
      </c>
      <c r="D404" s="7" t="s">
        <v>1754</v>
      </c>
      <c r="E404" s="8" t="s">
        <v>1755</v>
      </c>
      <c r="F404" s="8" t="s">
        <v>1756</v>
      </c>
      <c r="G404" s="8" t="s">
        <v>660</v>
      </c>
      <c r="H404" s="5" t="str">
        <f t="shared" si="38"/>
        <v>65</v>
      </c>
      <c r="I404" s="5" t="str">
        <f t="shared" si="39"/>
        <v>fense</v>
      </c>
      <c r="J404" s="5" t="str">
        <f>IF(I404="","",SUBSTITUTE(I404,LOOKUP(1,0/FIND(R$2:R$19,I404),R$2:R$19),VLOOKUP(LOOKUP(1,0/FIND(R$2:R$19,I404),R$2:R$19),R:S,2,FALSE())))</f>
        <v>fen</v>
      </c>
      <c r="K404" s="5" t="str">
        <f t="shared" si="40"/>
        <v>D003usf</v>
      </c>
      <c r="L404" s="5" t="str">
        <f t="array" ref="L404">IF(K404="","",IF(-LOOKUP(1,-MID(K404,MIN(FIND(ROW($1:$10)-1,K404&amp;1/17)),ROW($1:$9)))&lt;10,"0"&amp;-LOOKUP(1,-MID(K404,MIN(FIND(ROW($1:$10)-1,K404&amp;1/17)),ROW($1:$9))),-LOOKUP(1,-MID(K404,MIN(FIND(ROW($1:$10)-1,K404&amp;1/17)),ROW($1:$9)))))</f>
        <v>03</v>
      </c>
      <c r="M404" s="5" t="str">
        <f>IF(K404="","",IFERROR(_xlfn.XLOOKUP(K404,P:P,Q:Q),LOWER(LEFT(K404,1))))</f>
        <v>d</v>
      </c>
      <c r="N404" s="14" t="str">
        <f t="shared" si="41"/>
        <v>d03</v>
      </c>
    </row>
    <row r="405" spans="1:14">
      <c r="A405" t="str">
        <f t="shared" si="36"/>
        <v>d03fen</v>
      </c>
      <c r="B405" s="3" t="str">
        <f t="shared" si="37"/>
        <v>d03fen70</v>
      </c>
      <c r="C405" s="3" t="s">
        <v>1757</v>
      </c>
      <c r="D405" s="4" t="s">
        <v>1758</v>
      </c>
      <c r="E405" s="5" t="s">
        <v>1759</v>
      </c>
      <c r="F405" s="5" t="s">
        <v>1756</v>
      </c>
      <c r="G405" s="5" t="s">
        <v>660</v>
      </c>
      <c r="H405" s="5" t="str">
        <f t="shared" si="38"/>
        <v>70</v>
      </c>
      <c r="I405" s="5" t="str">
        <f t="shared" si="39"/>
        <v>fense</v>
      </c>
      <c r="J405" s="5" t="str">
        <f>IF(I405="","",SUBSTITUTE(I405,LOOKUP(1,0/FIND(R$2:R$19,I405),R$2:R$19),VLOOKUP(LOOKUP(1,0/FIND(R$2:R$19,I405),R$2:R$19),R:S,2,FALSE())))</f>
        <v>fen</v>
      </c>
      <c r="K405" s="5" t="str">
        <f t="shared" si="40"/>
        <v>D003usf</v>
      </c>
      <c r="L405" s="5" t="str">
        <f t="array" ref="L405">IF(K405="","",IF(-LOOKUP(1,-MID(K405,MIN(FIND(ROW($1:$10)-1,K405&amp;1/17)),ROW($1:$9)))&lt;10,"0"&amp;-LOOKUP(1,-MID(K405,MIN(FIND(ROW($1:$10)-1,K405&amp;1/17)),ROW($1:$9))),-LOOKUP(1,-MID(K405,MIN(FIND(ROW($1:$10)-1,K405&amp;1/17)),ROW($1:$9)))))</f>
        <v>03</v>
      </c>
      <c r="M405" s="5" t="str">
        <f>IF(K405="","",IFERROR(_xlfn.XLOOKUP(K405,P:P,Q:Q),LOWER(LEFT(K405,1))))</f>
        <v>d</v>
      </c>
      <c r="N405" s="14" t="str">
        <f t="shared" si="41"/>
        <v>d03</v>
      </c>
    </row>
    <row r="406" spans="1:14">
      <c r="A406" t="str">
        <f t="shared" si="36"/>
        <v>d03fen</v>
      </c>
      <c r="B406" s="6" t="str">
        <f t="shared" si="37"/>
        <v>d03fen75</v>
      </c>
      <c r="C406" s="6" t="s">
        <v>1760</v>
      </c>
      <c r="D406" s="7" t="s">
        <v>1761</v>
      </c>
      <c r="E406" s="8" t="s">
        <v>1762</v>
      </c>
      <c r="F406" s="8" t="s">
        <v>1756</v>
      </c>
      <c r="G406" s="8" t="s">
        <v>660</v>
      </c>
      <c r="H406" s="5" t="str">
        <f t="shared" si="38"/>
        <v>75</v>
      </c>
      <c r="I406" s="5" t="str">
        <f t="shared" si="39"/>
        <v>fense</v>
      </c>
      <c r="J406" s="5" t="str">
        <f>IF(I406="","",SUBSTITUTE(I406,LOOKUP(1,0/FIND(R$2:R$19,I406),R$2:R$19),VLOOKUP(LOOKUP(1,0/FIND(R$2:R$19,I406),R$2:R$19),R:S,2,FALSE())))</f>
        <v>fen</v>
      </c>
      <c r="K406" s="5" t="str">
        <f t="shared" si="40"/>
        <v>D003usf</v>
      </c>
      <c r="L406" s="5" t="str">
        <f t="array" ref="L406">IF(K406="","",IF(-LOOKUP(1,-MID(K406,MIN(FIND(ROW($1:$10)-1,K406&amp;1/17)),ROW($1:$9)))&lt;10,"0"&amp;-LOOKUP(1,-MID(K406,MIN(FIND(ROW($1:$10)-1,K406&amp;1/17)),ROW($1:$9))),-LOOKUP(1,-MID(K406,MIN(FIND(ROW($1:$10)-1,K406&amp;1/17)),ROW($1:$9)))))</f>
        <v>03</v>
      </c>
      <c r="M406" s="5" t="str">
        <f>IF(K406="","",IFERROR(_xlfn.XLOOKUP(K406,P:P,Q:Q),LOWER(LEFT(K406,1))))</f>
        <v>d</v>
      </c>
      <c r="N406" s="14" t="str">
        <f t="shared" si="41"/>
        <v>d03</v>
      </c>
    </row>
    <row r="407" spans="1:14">
      <c r="A407" t="str">
        <f t="shared" si="36"/>
        <v>d03fen</v>
      </c>
      <c r="B407" s="3" t="str">
        <f t="shared" si="37"/>
        <v>d03fen80</v>
      </c>
      <c r="C407" s="3" t="s">
        <v>1763</v>
      </c>
      <c r="D407" s="4" t="s">
        <v>1764</v>
      </c>
      <c r="E407" s="5" t="s">
        <v>1765</v>
      </c>
      <c r="F407" s="5" t="s">
        <v>1756</v>
      </c>
      <c r="G407" s="5" t="s">
        <v>660</v>
      </c>
      <c r="H407" s="5" t="str">
        <f t="shared" si="38"/>
        <v>80</v>
      </c>
      <c r="I407" s="5" t="str">
        <f t="shared" si="39"/>
        <v>fense</v>
      </c>
      <c r="J407" s="5" t="str">
        <f>IF(I407="","",SUBSTITUTE(I407,LOOKUP(1,0/FIND(R$2:R$19,I407),R$2:R$19),VLOOKUP(LOOKUP(1,0/FIND(R$2:R$19,I407),R$2:R$19),R:S,2,FALSE())))</f>
        <v>fen</v>
      </c>
      <c r="K407" s="5" t="str">
        <f t="shared" si="40"/>
        <v>D003usf</v>
      </c>
      <c r="L407" s="5" t="str">
        <f t="array" ref="L407">IF(K407="","",IF(-LOOKUP(1,-MID(K407,MIN(FIND(ROW($1:$10)-1,K407&amp;1/17)),ROW($1:$9)))&lt;10,"0"&amp;-LOOKUP(1,-MID(K407,MIN(FIND(ROW($1:$10)-1,K407&amp;1/17)),ROW($1:$9))),-LOOKUP(1,-MID(K407,MIN(FIND(ROW($1:$10)-1,K407&amp;1/17)),ROW($1:$9)))))</f>
        <v>03</v>
      </c>
      <c r="M407" s="5" t="str">
        <f>IF(K407="","",IFERROR(_xlfn.XLOOKUP(K407,P:P,Q:Q),LOWER(LEFT(K407,1))))</f>
        <v>d</v>
      </c>
      <c r="N407" s="14" t="str">
        <f t="shared" si="41"/>
        <v>d03</v>
      </c>
    </row>
    <row r="408" spans="1:14">
      <c r="A408" t="str">
        <f t="shared" si="36"/>
        <v>d03fen</v>
      </c>
      <c r="B408" s="6" t="str">
        <f t="shared" si="37"/>
        <v>d03fen85</v>
      </c>
      <c r="C408" s="6" t="s">
        <v>1766</v>
      </c>
      <c r="D408" s="7" t="s">
        <v>1767</v>
      </c>
      <c r="E408" s="8" t="s">
        <v>1768</v>
      </c>
      <c r="F408" s="8" t="s">
        <v>1756</v>
      </c>
      <c r="G408" s="8" t="s">
        <v>660</v>
      </c>
      <c r="H408" s="5" t="str">
        <f t="shared" si="38"/>
        <v>85</v>
      </c>
      <c r="I408" s="5" t="str">
        <f t="shared" si="39"/>
        <v>fense</v>
      </c>
      <c r="J408" s="5" t="str">
        <f>IF(I408="","",SUBSTITUTE(I408,LOOKUP(1,0/FIND(R$2:R$19,I408),R$2:R$19),VLOOKUP(LOOKUP(1,0/FIND(R$2:R$19,I408),R$2:R$19),R:S,2,FALSE())))</f>
        <v>fen</v>
      </c>
      <c r="K408" s="5" t="str">
        <f t="shared" si="40"/>
        <v>D003usf</v>
      </c>
      <c r="L408" s="5" t="str">
        <f t="array" ref="L408">IF(K408="","",IF(-LOOKUP(1,-MID(K408,MIN(FIND(ROW($1:$10)-1,K408&amp;1/17)),ROW($1:$9)))&lt;10,"0"&amp;-LOOKUP(1,-MID(K408,MIN(FIND(ROW($1:$10)-1,K408&amp;1/17)),ROW($1:$9))),-LOOKUP(1,-MID(K408,MIN(FIND(ROW($1:$10)-1,K408&amp;1/17)),ROW($1:$9)))))</f>
        <v>03</v>
      </c>
      <c r="M408" s="5" t="str">
        <f>IF(K408="","",IFERROR(_xlfn.XLOOKUP(K408,P:P,Q:Q),LOWER(LEFT(K408,1))))</f>
        <v>d</v>
      </c>
      <c r="N408" s="14" t="str">
        <f t="shared" si="41"/>
        <v>d03</v>
      </c>
    </row>
    <row r="409" spans="1:14">
      <c r="A409" t="str">
        <f t="shared" si="36"/>
        <v>d03hei</v>
      </c>
      <c r="B409" s="3" t="str">
        <f t="shared" si="37"/>
        <v>d03hei65</v>
      </c>
      <c r="C409" s="3" t="s">
        <v>1769</v>
      </c>
      <c r="D409" s="4" t="s">
        <v>1770</v>
      </c>
      <c r="E409" s="5" t="s">
        <v>1771</v>
      </c>
      <c r="F409" s="5" t="s">
        <v>1756</v>
      </c>
      <c r="G409" s="5" t="s">
        <v>629</v>
      </c>
      <c r="H409" s="5" t="str">
        <f t="shared" si="38"/>
        <v>65</v>
      </c>
      <c r="I409" s="5" t="str">
        <f t="shared" si="39"/>
        <v>heise</v>
      </c>
      <c r="J409" s="5" t="str">
        <f>IF(I409="","",SUBSTITUTE(I409,LOOKUP(1,0/FIND(R$2:R$19,I409),R$2:R$19),VLOOKUP(LOOKUP(1,0/FIND(R$2:R$19,I409),R$2:R$19),R:S,2,FALSE())))</f>
        <v>hei</v>
      </c>
      <c r="K409" s="5" t="str">
        <f t="shared" si="40"/>
        <v>D003usf</v>
      </c>
      <c r="L409" s="5" t="str">
        <f t="array" ref="L409">IF(K409="","",IF(-LOOKUP(1,-MID(K409,MIN(FIND(ROW($1:$10)-1,K409&amp;1/17)),ROW($1:$9)))&lt;10,"0"&amp;-LOOKUP(1,-MID(K409,MIN(FIND(ROW($1:$10)-1,K409&amp;1/17)),ROW($1:$9))),-LOOKUP(1,-MID(K409,MIN(FIND(ROW($1:$10)-1,K409&amp;1/17)),ROW($1:$9)))))</f>
        <v>03</v>
      </c>
      <c r="M409" s="5" t="str">
        <f>IF(K409="","",IFERROR(_xlfn.XLOOKUP(K409,P:P,Q:Q),LOWER(LEFT(K409,1))))</f>
        <v>d</v>
      </c>
      <c r="N409" s="14" t="str">
        <f t="shared" si="41"/>
        <v>d03</v>
      </c>
    </row>
    <row r="410" spans="1:14">
      <c r="A410" t="str">
        <f t="shared" si="36"/>
        <v>d03hei</v>
      </c>
      <c r="B410" s="6" t="str">
        <f t="shared" si="37"/>
        <v>d03hei70</v>
      </c>
      <c r="C410" s="6" t="s">
        <v>1772</v>
      </c>
      <c r="D410" s="7" t="s">
        <v>1773</v>
      </c>
      <c r="E410" s="8" t="s">
        <v>1774</v>
      </c>
      <c r="F410" s="8" t="s">
        <v>1756</v>
      </c>
      <c r="G410" s="8" t="s">
        <v>629</v>
      </c>
      <c r="H410" s="5" t="str">
        <f t="shared" si="38"/>
        <v>70</v>
      </c>
      <c r="I410" s="5" t="str">
        <f t="shared" si="39"/>
        <v>heise</v>
      </c>
      <c r="J410" s="5" t="str">
        <f>IF(I410="","",SUBSTITUTE(I410,LOOKUP(1,0/FIND(R$2:R$19,I410),R$2:R$19),VLOOKUP(LOOKUP(1,0/FIND(R$2:R$19,I410),R$2:R$19),R:S,2,FALSE())))</f>
        <v>hei</v>
      </c>
      <c r="K410" s="5" t="str">
        <f t="shared" si="40"/>
        <v>D003usf</v>
      </c>
      <c r="L410" s="5" t="str">
        <f t="array" ref="L410">IF(K410="","",IF(-LOOKUP(1,-MID(K410,MIN(FIND(ROW($1:$10)-1,K410&amp;1/17)),ROW($1:$9)))&lt;10,"0"&amp;-LOOKUP(1,-MID(K410,MIN(FIND(ROW($1:$10)-1,K410&amp;1/17)),ROW($1:$9))),-LOOKUP(1,-MID(K410,MIN(FIND(ROW($1:$10)-1,K410&amp;1/17)),ROW($1:$9)))))</f>
        <v>03</v>
      </c>
      <c r="M410" s="5" t="str">
        <f>IF(K410="","",IFERROR(_xlfn.XLOOKUP(K410,P:P,Q:Q),LOWER(LEFT(K410,1))))</f>
        <v>d</v>
      </c>
      <c r="N410" s="14" t="str">
        <f t="shared" si="41"/>
        <v>d03</v>
      </c>
    </row>
    <row r="411" spans="1:14">
      <c r="A411" t="str">
        <f t="shared" si="36"/>
        <v>d03hei</v>
      </c>
      <c r="B411" s="3" t="str">
        <f t="shared" si="37"/>
        <v>d03hei75</v>
      </c>
      <c r="C411" s="3" t="s">
        <v>1775</v>
      </c>
      <c r="D411" s="4" t="s">
        <v>1776</v>
      </c>
      <c r="E411" s="5" t="s">
        <v>1777</v>
      </c>
      <c r="F411" s="5" t="s">
        <v>1756</v>
      </c>
      <c r="G411" s="5" t="s">
        <v>629</v>
      </c>
      <c r="H411" s="5" t="str">
        <f t="shared" si="38"/>
        <v>75</v>
      </c>
      <c r="I411" s="5" t="str">
        <f t="shared" si="39"/>
        <v>heise</v>
      </c>
      <c r="J411" s="5" t="str">
        <f>IF(I411="","",SUBSTITUTE(I411,LOOKUP(1,0/FIND(R$2:R$19,I411),R$2:R$19),VLOOKUP(LOOKUP(1,0/FIND(R$2:R$19,I411),R$2:R$19),R:S,2,FALSE())))</f>
        <v>hei</v>
      </c>
      <c r="K411" s="5" t="str">
        <f t="shared" si="40"/>
        <v>D003usf</v>
      </c>
      <c r="L411" s="5" t="str">
        <f t="array" ref="L411">IF(K411="","",IF(-LOOKUP(1,-MID(K411,MIN(FIND(ROW($1:$10)-1,K411&amp;1/17)),ROW($1:$9)))&lt;10,"0"&amp;-LOOKUP(1,-MID(K411,MIN(FIND(ROW($1:$10)-1,K411&amp;1/17)),ROW($1:$9))),-LOOKUP(1,-MID(K411,MIN(FIND(ROW($1:$10)-1,K411&amp;1/17)),ROW($1:$9)))))</f>
        <v>03</v>
      </c>
      <c r="M411" s="5" t="str">
        <f>IF(K411="","",IFERROR(_xlfn.XLOOKUP(K411,P:P,Q:Q),LOWER(LEFT(K411,1))))</f>
        <v>d</v>
      </c>
      <c r="N411" s="14" t="str">
        <f t="shared" si="41"/>
        <v>d03</v>
      </c>
    </row>
    <row r="412" spans="1:14">
      <c r="A412" t="str">
        <f t="shared" si="36"/>
        <v>d03hei</v>
      </c>
      <c r="B412" s="6" t="str">
        <f t="shared" si="37"/>
        <v>d03hei80</v>
      </c>
      <c r="C412" s="6" t="s">
        <v>1778</v>
      </c>
      <c r="D412" s="7" t="s">
        <v>1779</v>
      </c>
      <c r="E412" s="8" t="s">
        <v>1780</v>
      </c>
      <c r="F412" s="8" t="s">
        <v>1756</v>
      </c>
      <c r="G412" s="8" t="s">
        <v>629</v>
      </c>
      <c r="H412" s="5" t="str">
        <f t="shared" si="38"/>
        <v>80</v>
      </c>
      <c r="I412" s="5" t="str">
        <f t="shared" si="39"/>
        <v>heise</v>
      </c>
      <c r="J412" s="5" t="str">
        <f>IF(I412="","",SUBSTITUTE(I412,LOOKUP(1,0/FIND(R$2:R$19,I412),R$2:R$19),VLOOKUP(LOOKUP(1,0/FIND(R$2:R$19,I412),R$2:R$19),R:S,2,FALSE())))</f>
        <v>hei</v>
      </c>
      <c r="K412" s="5" t="str">
        <f t="shared" si="40"/>
        <v>D003usf</v>
      </c>
      <c r="L412" s="5" t="str">
        <f t="array" ref="L412">IF(K412="","",IF(-LOOKUP(1,-MID(K412,MIN(FIND(ROW($1:$10)-1,K412&amp;1/17)),ROW($1:$9)))&lt;10,"0"&amp;-LOOKUP(1,-MID(K412,MIN(FIND(ROW($1:$10)-1,K412&amp;1/17)),ROW($1:$9))),-LOOKUP(1,-MID(K412,MIN(FIND(ROW($1:$10)-1,K412&amp;1/17)),ROW($1:$9)))))</f>
        <v>03</v>
      </c>
      <c r="M412" s="5" t="str">
        <f>IF(K412="","",IFERROR(_xlfn.XLOOKUP(K412,P:P,Q:Q),LOWER(LEFT(K412,1))))</f>
        <v>d</v>
      </c>
      <c r="N412" s="14" t="str">
        <f t="shared" si="41"/>
        <v>d03</v>
      </c>
    </row>
    <row r="413" spans="1:14">
      <c r="A413" t="str">
        <f t="shared" si="36"/>
        <v>d03hei</v>
      </c>
      <c r="B413" s="3" t="str">
        <f t="shared" si="37"/>
        <v>d03hei85</v>
      </c>
      <c r="C413" s="3" t="s">
        <v>1781</v>
      </c>
      <c r="D413" s="4" t="s">
        <v>1782</v>
      </c>
      <c r="E413" s="5" t="s">
        <v>1783</v>
      </c>
      <c r="F413" s="5" t="s">
        <v>1756</v>
      </c>
      <c r="G413" s="5" t="s">
        <v>629</v>
      </c>
      <c r="H413" s="5" t="str">
        <f t="shared" si="38"/>
        <v>85</v>
      </c>
      <c r="I413" s="5" t="str">
        <f t="shared" si="39"/>
        <v>heise</v>
      </c>
      <c r="J413" s="5" t="str">
        <f>IF(I413="","",SUBSTITUTE(I413,LOOKUP(1,0/FIND(R$2:R$19,I413),R$2:R$19),VLOOKUP(LOOKUP(1,0/FIND(R$2:R$19,I413),R$2:R$19),R:S,2,FALSE())))</f>
        <v>hei</v>
      </c>
      <c r="K413" s="5" t="str">
        <f t="shared" si="40"/>
        <v>D003usf</v>
      </c>
      <c r="L413" s="5" t="str">
        <f t="array" ref="L413">IF(K413="","",IF(-LOOKUP(1,-MID(K413,MIN(FIND(ROW($1:$10)-1,K413&amp;1/17)),ROW($1:$9)))&lt;10,"0"&amp;-LOOKUP(1,-MID(K413,MIN(FIND(ROW($1:$10)-1,K413&amp;1/17)),ROW($1:$9))),-LOOKUP(1,-MID(K413,MIN(FIND(ROW($1:$10)-1,K413&amp;1/17)),ROW($1:$9)))))</f>
        <v>03</v>
      </c>
      <c r="M413" s="5" t="str">
        <f>IF(K413="","",IFERROR(_xlfn.XLOOKUP(K413,P:P,Q:Q),LOWER(LEFT(K413,1))))</f>
        <v>d</v>
      </c>
      <c r="N413" s="14" t="str">
        <f t="shared" si="41"/>
        <v>d03</v>
      </c>
    </row>
    <row r="414" spans="1:14">
      <c r="A414" t="str">
        <f t="shared" si="36"/>
        <v>d03hui</v>
      </c>
      <c r="B414" s="6" t="str">
        <f t="shared" si="37"/>
        <v>d03hui65</v>
      </c>
      <c r="C414" s="6" t="s">
        <v>1784</v>
      </c>
      <c r="D414" s="7" t="s">
        <v>1785</v>
      </c>
      <c r="E414" s="8" t="s">
        <v>1786</v>
      </c>
      <c r="F414" s="8" t="s">
        <v>1756</v>
      </c>
      <c r="G414" s="8" t="s">
        <v>635</v>
      </c>
      <c r="H414" s="5" t="str">
        <f t="shared" si="38"/>
        <v>65</v>
      </c>
      <c r="I414" s="5" t="str">
        <f t="shared" si="39"/>
        <v>huise</v>
      </c>
      <c r="J414" s="5" t="str">
        <f>IF(I414="","",SUBSTITUTE(I414,LOOKUP(1,0/FIND(R$2:R$19,I414),R$2:R$19),VLOOKUP(LOOKUP(1,0/FIND(R$2:R$19,I414),R$2:R$19),R:S,2,FALSE())))</f>
        <v>hui</v>
      </c>
      <c r="K414" s="5" t="str">
        <f t="shared" si="40"/>
        <v>D003usf</v>
      </c>
      <c r="L414" s="5" t="str">
        <f t="array" ref="L414">IF(K414="","",IF(-LOOKUP(1,-MID(K414,MIN(FIND(ROW($1:$10)-1,K414&amp;1/17)),ROW($1:$9)))&lt;10,"0"&amp;-LOOKUP(1,-MID(K414,MIN(FIND(ROW($1:$10)-1,K414&amp;1/17)),ROW($1:$9))),-LOOKUP(1,-MID(K414,MIN(FIND(ROW($1:$10)-1,K414&amp;1/17)),ROW($1:$9)))))</f>
        <v>03</v>
      </c>
      <c r="M414" s="5" t="str">
        <f>IF(K414="","",IFERROR(_xlfn.XLOOKUP(K414,P:P,Q:Q),LOWER(LEFT(K414,1))))</f>
        <v>d</v>
      </c>
      <c r="N414" s="14" t="str">
        <f t="shared" si="41"/>
        <v>d03</v>
      </c>
    </row>
    <row r="415" spans="1:14">
      <c r="A415" t="str">
        <f t="shared" si="36"/>
        <v>d03hui</v>
      </c>
      <c r="B415" s="3" t="str">
        <f t="shared" si="37"/>
        <v>d03hui70</v>
      </c>
      <c r="C415" s="3" t="s">
        <v>1787</v>
      </c>
      <c r="D415" s="4" t="s">
        <v>1788</v>
      </c>
      <c r="E415" s="5" t="s">
        <v>1789</v>
      </c>
      <c r="F415" s="5" t="s">
        <v>1756</v>
      </c>
      <c r="G415" s="5" t="s">
        <v>635</v>
      </c>
      <c r="H415" s="5" t="str">
        <f t="shared" si="38"/>
        <v>70</v>
      </c>
      <c r="I415" s="5" t="str">
        <f t="shared" si="39"/>
        <v>huise</v>
      </c>
      <c r="J415" s="5" t="str">
        <f>IF(I415="","",SUBSTITUTE(I415,LOOKUP(1,0/FIND(R$2:R$19,I415),R$2:R$19),VLOOKUP(LOOKUP(1,0/FIND(R$2:R$19,I415),R$2:R$19),R:S,2,FALSE())))</f>
        <v>hui</v>
      </c>
      <c r="K415" s="5" t="str">
        <f t="shared" si="40"/>
        <v>D003usf</v>
      </c>
      <c r="L415" s="5" t="str">
        <f t="array" ref="L415">IF(K415="","",IF(-LOOKUP(1,-MID(K415,MIN(FIND(ROW($1:$10)-1,K415&amp;1/17)),ROW($1:$9)))&lt;10,"0"&amp;-LOOKUP(1,-MID(K415,MIN(FIND(ROW($1:$10)-1,K415&amp;1/17)),ROW($1:$9))),-LOOKUP(1,-MID(K415,MIN(FIND(ROW($1:$10)-1,K415&amp;1/17)),ROW($1:$9)))))</f>
        <v>03</v>
      </c>
      <c r="M415" s="5" t="str">
        <f>IF(K415="","",IFERROR(_xlfn.XLOOKUP(K415,P:P,Q:Q),LOWER(LEFT(K415,1))))</f>
        <v>d</v>
      </c>
      <c r="N415" s="14" t="str">
        <f t="shared" si="41"/>
        <v>d03</v>
      </c>
    </row>
    <row r="416" spans="1:14">
      <c r="A416" t="str">
        <f t="shared" si="36"/>
        <v>d03hui</v>
      </c>
      <c r="B416" s="6" t="str">
        <f t="shared" si="37"/>
        <v>d03hui75</v>
      </c>
      <c r="C416" s="6" t="s">
        <v>1790</v>
      </c>
      <c r="D416" s="7" t="s">
        <v>1791</v>
      </c>
      <c r="E416" s="8" t="s">
        <v>1792</v>
      </c>
      <c r="F416" s="8" t="s">
        <v>1756</v>
      </c>
      <c r="G416" s="8" t="s">
        <v>635</v>
      </c>
      <c r="H416" s="5" t="str">
        <f t="shared" si="38"/>
        <v>75</v>
      </c>
      <c r="I416" s="5" t="str">
        <f t="shared" si="39"/>
        <v>huise</v>
      </c>
      <c r="J416" s="5" t="str">
        <f>IF(I416="","",SUBSTITUTE(I416,LOOKUP(1,0/FIND(R$2:R$19,I416),R$2:R$19),VLOOKUP(LOOKUP(1,0/FIND(R$2:R$19,I416),R$2:R$19),R:S,2,FALSE())))</f>
        <v>hui</v>
      </c>
      <c r="K416" s="5" t="str">
        <f t="shared" si="40"/>
        <v>D003usf</v>
      </c>
      <c r="L416" s="5" t="str">
        <f t="array" ref="L416">IF(K416="","",IF(-LOOKUP(1,-MID(K416,MIN(FIND(ROW($1:$10)-1,K416&amp;1/17)),ROW($1:$9)))&lt;10,"0"&amp;-LOOKUP(1,-MID(K416,MIN(FIND(ROW($1:$10)-1,K416&amp;1/17)),ROW($1:$9))),-LOOKUP(1,-MID(K416,MIN(FIND(ROW($1:$10)-1,K416&amp;1/17)),ROW($1:$9)))))</f>
        <v>03</v>
      </c>
      <c r="M416" s="5" t="str">
        <f>IF(K416="","",IFERROR(_xlfn.XLOOKUP(K416,P:P,Q:Q),LOWER(LEFT(K416,1))))</f>
        <v>d</v>
      </c>
      <c r="N416" s="14" t="str">
        <f t="shared" si="41"/>
        <v>d03</v>
      </c>
    </row>
    <row r="417" spans="1:14">
      <c r="A417" t="str">
        <f t="shared" si="36"/>
        <v>d03hui</v>
      </c>
      <c r="B417" s="3" t="str">
        <f t="shared" si="37"/>
        <v>d03hui80</v>
      </c>
      <c r="C417" s="3" t="s">
        <v>1793</v>
      </c>
      <c r="D417" s="4" t="s">
        <v>1794</v>
      </c>
      <c r="E417" s="5" t="s">
        <v>1795</v>
      </c>
      <c r="F417" s="5" t="s">
        <v>1756</v>
      </c>
      <c r="G417" s="5" t="s">
        <v>635</v>
      </c>
      <c r="H417" s="5" t="str">
        <f t="shared" si="38"/>
        <v>80</v>
      </c>
      <c r="I417" s="5" t="str">
        <f t="shared" si="39"/>
        <v>huise</v>
      </c>
      <c r="J417" s="5" t="str">
        <f>IF(I417="","",SUBSTITUTE(I417,LOOKUP(1,0/FIND(R$2:R$19,I417),R$2:R$19),VLOOKUP(LOOKUP(1,0/FIND(R$2:R$19,I417),R$2:R$19),R:S,2,FALSE())))</f>
        <v>hui</v>
      </c>
      <c r="K417" s="5" t="str">
        <f t="shared" si="40"/>
        <v>D003usf</v>
      </c>
      <c r="L417" s="5" t="str">
        <f t="array" ref="L417">IF(K417="","",IF(-LOOKUP(1,-MID(K417,MIN(FIND(ROW($1:$10)-1,K417&amp;1/17)),ROW($1:$9)))&lt;10,"0"&amp;-LOOKUP(1,-MID(K417,MIN(FIND(ROW($1:$10)-1,K417&amp;1/17)),ROW($1:$9))),-LOOKUP(1,-MID(K417,MIN(FIND(ROW($1:$10)-1,K417&amp;1/17)),ROW($1:$9)))))</f>
        <v>03</v>
      </c>
      <c r="M417" s="5" t="str">
        <f>IF(K417="","",IFERROR(_xlfn.XLOOKUP(K417,P:P,Q:Q),LOWER(LEFT(K417,1))))</f>
        <v>d</v>
      </c>
      <c r="N417" s="14" t="str">
        <f t="shared" si="41"/>
        <v>d03</v>
      </c>
    </row>
    <row r="418" spans="1:14">
      <c r="A418" t="str">
        <f t="shared" si="36"/>
        <v>d03hui</v>
      </c>
      <c r="B418" s="6" t="str">
        <f t="shared" si="37"/>
        <v>d03hui85</v>
      </c>
      <c r="C418" s="6" t="s">
        <v>1796</v>
      </c>
      <c r="D418" s="7" t="s">
        <v>1797</v>
      </c>
      <c r="E418" s="8" t="s">
        <v>1798</v>
      </c>
      <c r="F418" s="8" t="s">
        <v>1756</v>
      </c>
      <c r="G418" s="8" t="s">
        <v>635</v>
      </c>
      <c r="H418" s="5" t="str">
        <f t="shared" si="38"/>
        <v>85</v>
      </c>
      <c r="I418" s="5" t="str">
        <f t="shared" si="39"/>
        <v>huise</v>
      </c>
      <c r="J418" s="5" t="str">
        <f>IF(I418="","",SUBSTITUTE(I418,LOOKUP(1,0/FIND(R$2:R$19,I418),R$2:R$19),VLOOKUP(LOOKUP(1,0/FIND(R$2:R$19,I418),R$2:R$19),R:S,2,FALSE())))</f>
        <v>hui</v>
      </c>
      <c r="K418" s="5" t="str">
        <f t="shared" si="40"/>
        <v>D003usf</v>
      </c>
      <c r="L418" s="5" t="str">
        <f t="array" ref="L418">IF(K418="","",IF(-LOOKUP(1,-MID(K418,MIN(FIND(ROW($1:$10)-1,K418&amp;1/17)),ROW($1:$9)))&lt;10,"0"&amp;-LOOKUP(1,-MID(K418,MIN(FIND(ROW($1:$10)-1,K418&amp;1/17)),ROW($1:$9))),-LOOKUP(1,-MID(K418,MIN(FIND(ROW($1:$10)-1,K418&amp;1/17)),ROW($1:$9)))))</f>
        <v>03</v>
      </c>
      <c r="M418" s="5" t="str">
        <f>IF(K418="","",IFERROR(_xlfn.XLOOKUP(K418,P:P,Q:Q),LOWER(LEFT(K418,1))))</f>
        <v>d</v>
      </c>
      <c r="N418" s="14" t="str">
        <f t="shared" si="41"/>
        <v>d03</v>
      </c>
    </row>
    <row r="419" spans="1:14">
      <c r="A419" t="str">
        <f t="shared" si="36"/>
        <v>d03zang</v>
      </c>
      <c r="B419" s="3" t="str">
        <f t="shared" si="37"/>
        <v>d03zang65</v>
      </c>
      <c r="C419" s="3" t="s">
        <v>1799</v>
      </c>
      <c r="D419" s="4" t="s">
        <v>1800</v>
      </c>
      <c r="E419" s="5" t="s">
        <v>1801</v>
      </c>
      <c r="F419" s="5" t="s">
        <v>1756</v>
      </c>
      <c r="G419" s="5" t="s">
        <v>645</v>
      </c>
      <c r="H419" s="5" t="str">
        <f t="shared" si="38"/>
        <v>65</v>
      </c>
      <c r="I419" s="5" t="str">
        <f t="shared" si="39"/>
        <v>zanglan</v>
      </c>
      <c r="J419" s="5" t="str">
        <f>IF(I419="","",SUBSTITUTE(I419,LOOKUP(1,0/FIND(R$2:R$19,I419),R$2:R$19),VLOOKUP(LOOKUP(1,0/FIND(R$2:R$19,I419),R$2:R$19),R:S,2,FALSE())))</f>
        <v>zang</v>
      </c>
      <c r="K419" s="5" t="str">
        <f t="shared" si="40"/>
        <v>D003usf</v>
      </c>
      <c r="L419" s="5" t="str">
        <f t="array" ref="L419">IF(K419="","",IF(-LOOKUP(1,-MID(K419,MIN(FIND(ROW($1:$10)-1,K419&amp;1/17)),ROW($1:$9)))&lt;10,"0"&amp;-LOOKUP(1,-MID(K419,MIN(FIND(ROW($1:$10)-1,K419&amp;1/17)),ROW($1:$9))),-LOOKUP(1,-MID(K419,MIN(FIND(ROW($1:$10)-1,K419&amp;1/17)),ROW($1:$9)))))</f>
        <v>03</v>
      </c>
      <c r="M419" s="5" t="str">
        <f>IF(K419="","",IFERROR(_xlfn.XLOOKUP(K419,P:P,Q:Q),LOWER(LEFT(K419,1))))</f>
        <v>d</v>
      </c>
      <c r="N419" s="14" t="str">
        <f t="shared" si="41"/>
        <v>d03</v>
      </c>
    </row>
    <row r="420" spans="1:14">
      <c r="A420" t="str">
        <f t="shared" si="36"/>
        <v>d03zang</v>
      </c>
      <c r="B420" s="6" t="str">
        <f t="shared" si="37"/>
        <v>d03zang70</v>
      </c>
      <c r="C420" s="6" t="s">
        <v>1802</v>
      </c>
      <c r="D420" s="7" t="s">
        <v>1803</v>
      </c>
      <c r="E420" s="8" t="s">
        <v>1804</v>
      </c>
      <c r="F420" s="8" t="s">
        <v>1756</v>
      </c>
      <c r="G420" s="8" t="s">
        <v>645</v>
      </c>
      <c r="H420" s="5" t="str">
        <f t="shared" si="38"/>
        <v>70</v>
      </c>
      <c r="I420" s="5" t="str">
        <f t="shared" si="39"/>
        <v>zanglan</v>
      </c>
      <c r="J420" s="5" t="str">
        <f>IF(I420="","",SUBSTITUTE(I420,LOOKUP(1,0/FIND(R$2:R$19,I420),R$2:R$19),VLOOKUP(LOOKUP(1,0/FIND(R$2:R$19,I420),R$2:R$19),R:S,2,FALSE())))</f>
        <v>zang</v>
      </c>
      <c r="K420" s="5" t="str">
        <f t="shared" si="40"/>
        <v>D003usf</v>
      </c>
      <c r="L420" s="5" t="str">
        <f t="array" ref="L420">IF(K420="","",IF(-LOOKUP(1,-MID(K420,MIN(FIND(ROW($1:$10)-1,K420&amp;1/17)),ROW($1:$9)))&lt;10,"0"&amp;-LOOKUP(1,-MID(K420,MIN(FIND(ROW($1:$10)-1,K420&amp;1/17)),ROW($1:$9))),-LOOKUP(1,-MID(K420,MIN(FIND(ROW($1:$10)-1,K420&amp;1/17)),ROW($1:$9)))))</f>
        <v>03</v>
      </c>
      <c r="M420" s="5" t="str">
        <f>IF(K420="","",IFERROR(_xlfn.XLOOKUP(K420,P:P,Q:Q),LOWER(LEFT(K420,1))))</f>
        <v>d</v>
      </c>
      <c r="N420" s="14" t="str">
        <f t="shared" si="41"/>
        <v>d03</v>
      </c>
    </row>
    <row r="421" spans="1:14">
      <c r="A421" t="str">
        <f t="shared" si="36"/>
        <v>d03zang</v>
      </c>
      <c r="B421" s="3" t="str">
        <f t="shared" si="37"/>
        <v>d03zang75</v>
      </c>
      <c r="C421" s="3" t="s">
        <v>1805</v>
      </c>
      <c r="D421" s="4" t="s">
        <v>1806</v>
      </c>
      <c r="E421" s="5" t="s">
        <v>1807</v>
      </c>
      <c r="F421" s="5" t="s">
        <v>1756</v>
      </c>
      <c r="G421" s="5" t="s">
        <v>645</v>
      </c>
      <c r="H421" s="5" t="str">
        <f t="shared" si="38"/>
        <v>75</v>
      </c>
      <c r="I421" s="5" t="str">
        <f t="shared" si="39"/>
        <v>zanglan</v>
      </c>
      <c r="J421" s="5" t="str">
        <f>IF(I421="","",SUBSTITUTE(I421,LOOKUP(1,0/FIND(R$2:R$19,I421),R$2:R$19),VLOOKUP(LOOKUP(1,0/FIND(R$2:R$19,I421),R$2:R$19),R:S,2,FALSE())))</f>
        <v>zang</v>
      </c>
      <c r="K421" s="5" t="str">
        <f t="shared" si="40"/>
        <v>D003usf</v>
      </c>
      <c r="L421" s="5" t="str">
        <f t="array" ref="L421">IF(K421="","",IF(-LOOKUP(1,-MID(K421,MIN(FIND(ROW($1:$10)-1,K421&amp;1/17)),ROW($1:$9)))&lt;10,"0"&amp;-LOOKUP(1,-MID(K421,MIN(FIND(ROW($1:$10)-1,K421&amp;1/17)),ROW($1:$9))),-LOOKUP(1,-MID(K421,MIN(FIND(ROW($1:$10)-1,K421&amp;1/17)),ROW($1:$9)))))</f>
        <v>03</v>
      </c>
      <c r="M421" s="5" t="str">
        <f>IF(K421="","",IFERROR(_xlfn.XLOOKUP(K421,P:P,Q:Q),LOWER(LEFT(K421,1))))</f>
        <v>d</v>
      </c>
      <c r="N421" s="14" t="str">
        <f t="shared" si="41"/>
        <v>d03</v>
      </c>
    </row>
    <row r="422" spans="1:14">
      <c r="A422" t="str">
        <f t="shared" si="36"/>
        <v>d03zang</v>
      </c>
      <c r="B422" s="6" t="str">
        <f t="shared" si="37"/>
        <v>d03zang80</v>
      </c>
      <c r="C422" s="6" t="s">
        <v>1808</v>
      </c>
      <c r="D422" s="7" t="s">
        <v>1809</v>
      </c>
      <c r="E422" s="8" t="s">
        <v>1810</v>
      </c>
      <c r="F422" s="8" t="s">
        <v>1756</v>
      </c>
      <c r="G422" s="8" t="s">
        <v>645</v>
      </c>
      <c r="H422" s="5" t="str">
        <f t="shared" si="38"/>
        <v>80</v>
      </c>
      <c r="I422" s="5" t="str">
        <f t="shared" si="39"/>
        <v>zanglan</v>
      </c>
      <c r="J422" s="5" t="str">
        <f>IF(I422="","",SUBSTITUTE(I422,LOOKUP(1,0/FIND(R$2:R$19,I422),R$2:R$19),VLOOKUP(LOOKUP(1,0/FIND(R$2:R$19,I422),R$2:R$19),R:S,2,FALSE())))</f>
        <v>zang</v>
      </c>
      <c r="K422" s="5" t="str">
        <f t="shared" si="40"/>
        <v>D003usf</v>
      </c>
      <c r="L422" s="5" t="str">
        <f t="array" ref="L422">IF(K422="","",IF(-LOOKUP(1,-MID(K422,MIN(FIND(ROW($1:$10)-1,K422&amp;1/17)),ROW($1:$9)))&lt;10,"0"&amp;-LOOKUP(1,-MID(K422,MIN(FIND(ROW($1:$10)-1,K422&amp;1/17)),ROW($1:$9))),-LOOKUP(1,-MID(K422,MIN(FIND(ROW($1:$10)-1,K422&amp;1/17)),ROW($1:$9)))))</f>
        <v>03</v>
      </c>
      <c r="M422" s="5" t="str">
        <f>IF(K422="","",IFERROR(_xlfn.XLOOKUP(K422,P:P,Q:Q),LOWER(LEFT(K422,1))))</f>
        <v>d</v>
      </c>
      <c r="N422" s="14" t="str">
        <f t="shared" si="41"/>
        <v>d03</v>
      </c>
    </row>
    <row r="423" spans="1:14">
      <c r="A423" t="str">
        <f t="shared" si="36"/>
        <v>d03zang</v>
      </c>
      <c r="B423" s="3" t="str">
        <f t="shared" si="37"/>
        <v>d03zang85</v>
      </c>
      <c r="C423" s="3" t="s">
        <v>1811</v>
      </c>
      <c r="D423" s="4" t="s">
        <v>1812</v>
      </c>
      <c r="E423" s="5" t="s">
        <v>1813</v>
      </c>
      <c r="F423" s="5" t="s">
        <v>1756</v>
      </c>
      <c r="G423" s="5" t="s">
        <v>645</v>
      </c>
      <c r="H423" s="5" t="str">
        <f t="shared" si="38"/>
        <v>85</v>
      </c>
      <c r="I423" s="5" t="str">
        <f t="shared" si="39"/>
        <v>zanglan</v>
      </c>
      <c r="J423" s="5" t="str">
        <f>IF(I423="","",SUBSTITUTE(I423,LOOKUP(1,0/FIND(R$2:R$19,I423),R$2:R$19),VLOOKUP(LOOKUP(1,0/FIND(R$2:R$19,I423),R$2:R$19),R:S,2,FALSE())))</f>
        <v>zang</v>
      </c>
      <c r="K423" s="5" t="str">
        <f t="shared" si="40"/>
        <v>D003usf</v>
      </c>
      <c r="L423" s="5" t="str">
        <f t="array" ref="L423">IF(K423="","",IF(-LOOKUP(1,-MID(K423,MIN(FIND(ROW($1:$10)-1,K423&amp;1/17)),ROW($1:$9)))&lt;10,"0"&amp;-LOOKUP(1,-MID(K423,MIN(FIND(ROW($1:$10)-1,K423&amp;1/17)),ROW($1:$9))),-LOOKUP(1,-MID(K423,MIN(FIND(ROW($1:$10)-1,K423&amp;1/17)),ROW($1:$9)))))</f>
        <v>03</v>
      </c>
      <c r="M423" s="5" t="str">
        <f>IF(K423="","",IFERROR(_xlfn.XLOOKUP(K423,P:P,Q:Q),LOWER(LEFT(K423,1))))</f>
        <v>d</v>
      </c>
      <c r="N423" s="14" t="str">
        <f t="shared" si="41"/>
        <v>d03</v>
      </c>
    </row>
    <row r="424" spans="1:14">
      <c r="A424" t="str">
        <f t="shared" si="36"/>
        <v>d02hei</v>
      </c>
      <c r="B424" s="6" t="str">
        <f t="shared" si="37"/>
        <v>d02hei85</v>
      </c>
      <c r="C424" s="34" t="s">
        <v>1814</v>
      </c>
      <c r="D424" s="34" t="s">
        <v>1815</v>
      </c>
      <c r="E424" s="29" t="s">
        <v>1816</v>
      </c>
      <c r="F424" s="29" t="s">
        <v>1023</v>
      </c>
      <c r="G424" s="8" t="s">
        <v>629</v>
      </c>
      <c r="H424" s="5" t="str">
        <f t="shared" si="38"/>
        <v>85</v>
      </c>
      <c r="I424" s="5" t="str">
        <f t="shared" si="39"/>
        <v>heise</v>
      </c>
      <c r="J424" s="5" t="str">
        <f>IF(I424="","",SUBSTITUTE(I424,LOOKUP(1,0/FIND(R$2:R$19,I424),R$2:R$19),VLOOKUP(LOOKUP(1,0/FIND(R$2:R$19,I424),R$2:R$19),R:S,2,FALSE())))</f>
        <v>hei</v>
      </c>
      <c r="K424" s="5" t="str">
        <f t="shared" si="40"/>
        <v>D002USF</v>
      </c>
      <c r="L424" s="5" t="str">
        <f t="array" ref="L424">IF(K424="","",IF(-LOOKUP(1,-MID(K424,MIN(FIND(ROW($1:$10)-1,K424&amp;1/17)),ROW($1:$9)))&lt;10,"0"&amp;-LOOKUP(1,-MID(K424,MIN(FIND(ROW($1:$10)-1,K424&amp;1/17)),ROW($1:$9))),-LOOKUP(1,-MID(K424,MIN(FIND(ROW($1:$10)-1,K424&amp;1/17)),ROW($1:$9)))))</f>
        <v>02</v>
      </c>
      <c r="M424" s="5" t="str">
        <f>IF(K424="","",IFERROR(_xlfn.XLOOKUP(K424,P:P,Q:Q),LOWER(LEFT(K424,1))))</f>
        <v>d</v>
      </c>
      <c r="N424" s="14" t="str">
        <f t="shared" si="41"/>
        <v>d02</v>
      </c>
    </row>
    <row r="425" spans="1:14">
      <c r="A425" t="str">
        <f t="shared" si="36"/>
        <v>d02hui</v>
      </c>
      <c r="B425" s="3" t="str">
        <f t="shared" si="37"/>
        <v>d02hui85</v>
      </c>
      <c r="C425" s="34" t="s">
        <v>1817</v>
      </c>
      <c r="D425" s="34" t="s">
        <v>1818</v>
      </c>
      <c r="E425" s="30" t="s">
        <v>1819</v>
      </c>
      <c r="F425" s="30" t="s">
        <v>1023</v>
      </c>
      <c r="G425" s="5" t="s">
        <v>635</v>
      </c>
      <c r="H425" s="5" t="str">
        <f t="shared" si="38"/>
        <v>85</v>
      </c>
      <c r="I425" s="5" t="str">
        <f t="shared" si="39"/>
        <v>huise</v>
      </c>
      <c r="J425" s="5" t="str">
        <f>IF(I425="","",SUBSTITUTE(I425,LOOKUP(1,0/FIND(R$2:R$19,I425),R$2:R$19),VLOOKUP(LOOKUP(1,0/FIND(R$2:R$19,I425),R$2:R$19),R:S,2,FALSE())))</f>
        <v>hui</v>
      </c>
      <c r="K425" s="5" t="str">
        <f t="shared" si="40"/>
        <v>D002USF</v>
      </c>
      <c r="L425" s="5" t="str">
        <f t="array" ref="L425">IF(K425="","",IF(-LOOKUP(1,-MID(K425,MIN(FIND(ROW($1:$10)-1,K425&amp;1/17)),ROW($1:$9)))&lt;10,"0"&amp;-LOOKUP(1,-MID(K425,MIN(FIND(ROW($1:$10)-1,K425&amp;1/17)),ROW($1:$9))),-LOOKUP(1,-MID(K425,MIN(FIND(ROW($1:$10)-1,K425&amp;1/17)),ROW($1:$9)))))</f>
        <v>02</v>
      </c>
      <c r="M425" s="5" t="str">
        <f>IF(K425="","",IFERROR(_xlfn.XLOOKUP(K425,P:P,Q:Q),LOWER(LEFT(K425,1))))</f>
        <v>d</v>
      </c>
      <c r="N425" s="14" t="str">
        <f t="shared" si="41"/>
        <v>d02</v>
      </c>
    </row>
    <row r="426" spans="1:14">
      <c r="A426" t="str">
        <f t="shared" si="36"/>
        <v>d02jiu</v>
      </c>
      <c r="B426" s="6" t="str">
        <f t="shared" si="37"/>
        <v>d02jiu85</v>
      </c>
      <c r="C426" s="34" t="s">
        <v>1820</v>
      </c>
      <c r="D426" s="34" t="s">
        <v>1821</v>
      </c>
      <c r="E426" s="29" t="s">
        <v>1822</v>
      </c>
      <c r="F426" s="29" t="s">
        <v>1023</v>
      </c>
      <c r="G426" s="8" t="s">
        <v>640</v>
      </c>
      <c r="H426" s="5" t="str">
        <f t="shared" si="38"/>
        <v>85</v>
      </c>
      <c r="I426" s="5" t="str">
        <f t="shared" si="39"/>
        <v>jiuhongse</v>
      </c>
      <c r="J426" s="5" t="str">
        <f>IF(I426="","",SUBSTITUTE(I426,LOOKUP(1,0/FIND(R$2:R$19,I426),R$2:R$19),VLOOKUP(LOOKUP(1,0/FIND(R$2:R$19,I426),R$2:R$19),R:S,2,FALSE())))</f>
        <v>jiu</v>
      </c>
      <c r="K426" s="5" t="str">
        <f t="shared" si="40"/>
        <v>D002USF</v>
      </c>
      <c r="L426" s="5" t="str">
        <f t="array" ref="L426">IF(K426="","",IF(-LOOKUP(1,-MID(K426,MIN(FIND(ROW($1:$10)-1,K426&amp;1/17)),ROW($1:$9)))&lt;10,"0"&amp;-LOOKUP(1,-MID(K426,MIN(FIND(ROW($1:$10)-1,K426&amp;1/17)),ROW($1:$9))),-LOOKUP(1,-MID(K426,MIN(FIND(ROW($1:$10)-1,K426&amp;1/17)),ROW($1:$9)))))</f>
        <v>02</v>
      </c>
      <c r="M426" s="5" t="str">
        <f>IF(K426="","",IFERROR(_xlfn.XLOOKUP(K426,P:P,Q:Q),LOWER(LEFT(K426,1))))</f>
        <v>d</v>
      </c>
      <c r="N426" s="14" t="str">
        <f t="shared" si="41"/>
        <v>d02</v>
      </c>
    </row>
    <row r="427" spans="1:14">
      <c r="A427" t="str">
        <f t="shared" si="36"/>
        <v>d02zangse</v>
      </c>
      <c r="B427" s="3" t="str">
        <f t="shared" si="37"/>
        <v>d02zangse85</v>
      </c>
      <c r="C427" s="34" t="s">
        <v>1823</v>
      </c>
      <c r="D427" s="34" t="s">
        <v>1824</v>
      </c>
      <c r="E427" s="30" t="s">
        <v>1825</v>
      </c>
      <c r="F427" s="30" t="s">
        <v>1023</v>
      </c>
      <c r="G427" s="5"/>
      <c r="H427" s="5" t="str">
        <f t="shared" si="38"/>
        <v>85</v>
      </c>
      <c r="I427" s="5" t="str">
        <f t="shared" si="39"/>
        <v>zanglanse</v>
      </c>
      <c r="J427" s="5" t="str">
        <f>IF(I427="","",SUBSTITUTE(I427,LOOKUP(1,0/FIND(R$2:R$19,I427),R$2:R$19),VLOOKUP(LOOKUP(1,0/FIND(R$2:R$19,I427),R$2:R$19),R:S,2,FALSE())))</f>
        <v>zangse</v>
      </c>
      <c r="K427" s="5" t="str">
        <f t="shared" si="40"/>
        <v>D002USF</v>
      </c>
      <c r="L427" s="5" t="str">
        <f t="array" ref="L427">IF(K427="","",IF(-LOOKUP(1,-MID(K427,MIN(FIND(ROW($1:$10)-1,K427&amp;1/17)),ROW($1:$9)))&lt;10,"0"&amp;-LOOKUP(1,-MID(K427,MIN(FIND(ROW($1:$10)-1,K427&amp;1/17)),ROW($1:$9))),-LOOKUP(1,-MID(K427,MIN(FIND(ROW($1:$10)-1,K427&amp;1/17)),ROW($1:$9)))))</f>
        <v>02</v>
      </c>
      <c r="M427" s="5" t="str">
        <f>IF(K427="","",IFERROR(_xlfn.XLOOKUP(K427,P:P,Q:Q),LOWER(LEFT(K427,1))))</f>
        <v>d</v>
      </c>
      <c r="N427" s="14" t="str">
        <f t="shared" si="41"/>
        <v>d02</v>
      </c>
    </row>
    <row r="428" spans="1:14">
      <c r="A428" t="str">
        <f t="shared" si="36"/>
        <v>d01s22</v>
      </c>
      <c r="B428" s="3" t="str">
        <f t="shared" si="37"/>
        <v>d01s2265</v>
      </c>
      <c r="C428" s="35" t="s">
        <v>1826</v>
      </c>
      <c r="D428" s="35" t="s">
        <v>1827</v>
      </c>
      <c r="E428" s="35" t="s">
        <v>1828</v>
      </c>
      <c r="G428" s="5"/>
      <c r="H428" s="5" t="str">
        <f t="shared" si="38"/>
        <v>65</v>
      </c>
      <c r="I428" s="5" t="str">
        <f t="shared" si="39"/>
        <v>taozhuang22</v>
      </c>
      <c r="J428" s="5" t="str">
        <f>IF(I428="","",SUBSTITUTE(I428,LOOKUP(1,0/FIND(R$2:R$19,I428),R$2:R$19),VLOOKUP(LOOKUP(1,0/FIND(R$2:R$19,I428),R$2:R$19),R:S,2,FALSE())))</f>
        <v>s22</v>
      </c>
      <c r="K428" s="5" t="str">
        <f t="shared" si="40"/>
        <v>D001BUSF</v>
      </c>
      <c r="L428" s="5" t="str">
        <f t="array" ref="L428">IF(K428="","",IF(-LOOKUP(1,-MID(K428,MIN(FIND(ROW($1:$10)-1,K428&amp;1/17)),ROW($1:$9)))&lt;10,"0"&amp;-LOOKUP(1,-MID(K428,MIN(FIND(ROW($1:$10)-1,K428&amp;1/17)),ROW($1:$9))),-LOOKUP(1,-MID(K428,MIN(FIND(ROW($1:$10)-1,K428&amp;1/17)),ROW($1:$9)))))</f>
        <v>01</v>
      </c>
      <c r="M428" s="5" t="str">
        <f>IF(K428="","",IFERROR(_xlfn.XLOOKUP(K428,P:P,Q:Q),LOWER(LEFT(K428,1))))</f>
        <v>d</v>
      </c>
      <c r="N428" s="14" t="str">
        <f t="shared" si="41"/>
        <v>d01</v>
      </c>
    </row>
    <row r="429" spans="1:14">
      <c r="A429" t="str">
        <f t="shared" si="36"/>
        <v>d01s22</v>
      </c>
      <c r="B429" s="3" t="str">
        <f t="shared" si="37"/>
        <v>d01s2270</v>
      </c>
      <c r="C429" s="35" t="s">
        <v>1829</v>
      </c>
      <c r="D429" s="35" t="s">
        <v>1830</v>
      </c>
      <c r="E429" s="35" t="s">
        <v>1831</v>
      </c>
      <c r="G429" s="5"/>
      <c r="H429" s="5" t="str">
        <f t="shared" si="38"/>
        <v>70</v>
      </c>
      <c r="I429" s="5" t="str">
        <f t="shared" si="39"/>
        <v>taozhuang22</v>
      </c>
      <c r="J429" s="5" t="str">
        <f>IF(I429="","",SUBSTITUTE(I429,LOOKUP(1,0/FIND(R$2:R$19,I429),R$2:R$19),VLOOKUP(LOOKUP(1,0/FIND(R$2:R$19,I429),R$2:R$19),R:S,2,FALSE())))</f>
        <v>s22</v>
      </c>
      <c r="K429" s="5" t="str">
        <f t="shared" si="40"/>
        <v>D001BUSF</v>
      </c>
      <c r="L429" s="5" t="str">
        <f t="array" ref="L429">IF(K429="","",IF(-LOOKUP(1,-MID(K429,MIN(FIND(ROW($1:$10)-1,K429&amp;1/17)),ROW($1:$9)))&lt;10,"0"&amp;-LOOKUP(1,-MID(K429,MIN(FIND(ROW($1:$10)-1,K429&amp;1/17)),ROW($1:$9))),-LOOKUP(1,-MID(K429,MIN(FIND(ROW($1:$10)-1,K429&amp;1/17)),ROW($1:$9)))))</f>
        <v>01</v>
      </c>
      <c r="M429" s="5" t="str">
        <f>IF(K429="","",IFERROR(_xlfn.XLOOKUP(K429,P:P,Q:Q),LOWER(LEFT(K429,1))))</f>
        <v>d</v>
      </c>
      <c r="N429" s="14" t="str">
        <f t="shared" si="41"/>
        <v>d01</v>
      </c>
    </row>
    <row r="430" spans="1:14">
      <c r="A430" t="str">
        <f t="shared" si="36"/>
        <v>d01s22</v>
      </c>
      <c r="B430" s="3" t="str">
        <f t="shared" si="37"/>
        <v>d01s2275</v>
      </c>
      <c r="C430" s="35" t="s">
        <v>1832</v>
      </c>
      <c r="D430" s="35" t="s">
        <v>1833</v>
      </c>
      <c r="E430" s="35" t="s">
        <v>1834</v>
      </c>
      <c r="G430" s="5"/>
      <c r="H430" s="5" t="str">
        <f t="shared" si="38"/>
        <v>75</v>
      </c>
      <c r="I430" s="5" t="str">
        <f t="shared" si="39"/>
        <v>taozhuang22</v>
      </c>
      <c r="J430" s="5" t="str">
        <f>IF(I430="","",SUBSTITUTE(I430,LOOKUP(1,0/FIND(R$2:R$19,I430),R$2:R$19),VLOOKUP(LOOKUP(1,0/FIND(R$2:R$19,I430),R$2:R$19),R:S,2,FALSE())))</f>
        <v>s22</v>
      </c>
      <c r="K430" s="5" t="str">
        <f t="shared" si="40"/>
        <v>D001BUSF</v>
      </c>
      <c r="L430" s="5" t="str">
        <f t="array" ref="L430">IF(K430="","",IF(-LOOKUP(1,-MID(K430,MIN(FIND(ROW($1:$10)-1,K430&amp;1/17)),ROW($1:$9)))&lt;10,"0"&amp;-LOOKUP(1,-MID(K430,MIN(FIND(ROW($1:$10)-1,K430&amp;1/17)),ROW($1:$9))),-LOOKUP(1,-MID(K430,MIN(FIND(ROW($1:$10)-1,K430&amp;1/17)),ROW($1:$9)))))</f>
        <v>01</v>
      </c>
      <c r="M430" s="5" t="str">
        <f>IF(K430="","",IFERROR(_xlfn.XLOOKUP(K430,P:P,Q:Q),LOWER(LEFT(K430,1))))</f>
        <v>d</v>
      </c>
      <c r="N430" s="14" t="str">
        <f t="shared" si="41"/>
        <v>d01</v>
      </c>
    </row>
    <row r="431" spans="1:14">
      <c r="A431" t="str">
        <f t="shared" si="36"/>
        <v>d01s22</v>
      </c>
      <c r="B431" s="3" t="str">
        <f t="shared" si="37"/>
        <v>d01s2280</v>
      </c>
      <c r="C431" s="35" t="s">
        <v>1835</v>
      </c>
      <c r="D431" s="35" t="s">
        <v>1836</v>
      </c>
      <c r="E431" s="35" t="s">
        <v>1837</v>
      </c>
      <c r="G431" s="5"/>
      <c r="H431" s="5" t="str">
        <f t="shared" si="38"/>
        <v>80</v>
      </c>
      <c r="I431" s="5" t="str">
        <f t="shared" si="39"/>
        <v>taozhuang22</v>
      </c>
      <c r="J431" s="5" t="str">
        <f>IF(I431="","",SUBSTITUTE(I431,LOOKUP(1,0/FIND(R$2:R$19,I431),R$2:R$19),VLOOKUP(LOOKUP(1,0/FIND(R$2:R$19,I431),R$2:R$19),R:S,2,FALSE())))</f>
        <v>s22</v>
      </c>
      <c r="K431" s="5" t="str">
        <f t="shared" si="40"/>
        <v>D001BUSF</v>
      </c>
      <c r="L431" s="5" t="str">
        <f t="array" ref="L431">IF(K431="","",IF(-LOOKUP(1,-MID(K431,MIN(FIND(ROW($1:$10)-1,K431&amp;1/17)),ROW($1:$9)))&lt;10,"0"&amp;-LOOKUP(1,-MID(K431,MIN(FIND(ROW($1:$10)-1,K431&amp;1/17)),ROW($1:$9))),-LOOKUP(1,-MID(K431,MIN(FIND(ROW($1:$10)-1,K431&amp;1/17)),ROW($1:$9)))))</f>
        <v>01</v>
      </c>
      <c r="M431" s="5" t="str">
        <f>IF(K431="","",IFERROR(_xlfn.XLOOKUP(K431,P:P,Q:Q),LOWER(LEFT(K431,1))))</f>
        <v>d</v>
      </c>
      <c r="N431" s="14" t="str">
        <f t="shared" si="41"/>
        <v>d01</v>
      </c>
    </row>
    <row r="432" spans="1:14">
      <c r="A432" t="str">
        <f t="shared" si="36"/>
        <v>d01s22</v>
      </c>
      <c r="B432" s="3" t="str">
        <f t="shared" si="37"/>
        <v>d01s2285</v>
      </c>
      <c r="C432" s="35" t="s">
        <v>1838</v>
      </c>
      <c r="D432" s="35" t="s">
        <v>1839</v>
      </c>
      <c r="E432" s="35" t="s">
        <v>1840</v>
      </c>
      <c r="G432" s="5"/>
      <c r="H432" s="5" t="str">
        <f t="shared" si="38"/>
        <v>85</v>
      </c>
      <c r="I432" s="5" t="str">
        <f t="shared" si="39"/>
        <v>taozhuang22</v>
      </c>
      <c r="J432" s="5" t="str">
        <f>IF(I432="","",SUBSTITUTE(I432,LOOKUP(1,0/FIND(R$2:R$19,I432),R$2:R$19),VLOOKUP(LOOKUP(1,0/FIND(R$2:R$19,I432),R$2:R$19),R:S,2,FALSE())))</f>
        <v>s22</v>
      </c>
      <c r="K432" s="5" t="str">
        <f t="shared" si="40"/>
        <v>D001BUSF</v>
      </c>
      <c r="L432" s="5" t="str">
        <f t="array" ref="L432">IF(K432="","",IF(-LOOKUP(1,-MID(K432,MIN(FIND(ROW($1:$10)-1,K432&amp;1/17)),ROW($1:$9)))&lt;10,"0"&amp;-LOOKUP(1,-MID(K432,MIN(FIND(ROW($1:$10)-1,K432&amp;1/17)),ROW($1:$9))),-LOOKUP(1,-MID(K432,MIN(FIND(ROW($1:$10)-1,K432&amp;1/17)),ROW($1:$9)))))</f>
        <v>01</v>
      </c>
      <c r="M432" s="5" t="str">
        <f>IF(K432="","",IFERROR(_xlfn.XLOOKUP(K432,P:P,Q:Q),LOWER(LEFT(K432,1))))</f>
        <v>d</v>
      </c>
      <c r="N432" s="14" t="str">
        <f t="shared" si="41"/>
        <v>d01</v>
      </c>
    </row>
    <row r="433" spans="1:14">
      <c r="A433" t="str">
        <f t="shared" si="36"/>
        <v>d01s8</v>
      </c>
      <c r="B433" s="3" t="str">
        <f t="shared" si="37"/>
        <v>d01s865</v>
      </c>
      <c r="C433" s="35" t="s">
        <v>1841</v>
      </c>
      <c r="D433" s="35" t="s">
        <v>1842</v>
      </c>
      <c r="E433" s="35" t="s">
        <v>1843</v>
      </c>
      <c r="G433" s="5"/>
      <c r="H433" s="5" t="str">
        <f t="shared" si="38"/>
        <v>65</v>
      </c>
      <c r="I433" s="5" t="str">
        <f t="shared" si="39"/>
        <v>taozhuang8</v>
      </c>
      <c r="J433" s="5" t="str">
        <f>IF(I433="","",SUBSTITUTE(I433,LOOKUP(1,0/FIND(R$2:R$19,I433),R$2:R$19),VLOOKUP(LOOKUP(1,0/FIND(R$2:R$19,I433),R$2:R$19),R:S,2,FALSE())))</f>
        <v>s8</v>
      </c>
      <c r="K433" s="5" t="str">
        <f t="shared" si="40"/>
        <v>D001BUSF</v>
      </c>
      <c r="L433" s="5" t="str">
        <f t="array" ref="L433">IF(K433="","",IF(-LOOKUP(1,-MID(K433,MIN(FIND(ROW($1:$10)-1,K433&amp;1/17)),ROW($1:$9)))&lt;10,"0"&amp;-LOOKUP(1,-MID(K433,MIN(FIND(ROW($1:$10)-1,K433&amp;1/17)),ROW($1:$9))),-LOOKUP(1,-MID(K433,MIN(FIND(ROW($1:$10)-1,K433&amp;1/17)),ROW($1:$9)))))</f>
        <v>01</v>
      </c>
      <c r="M433" s="5" t="str">
        <f>IF(K433="","",IFERROR(_xlfn.XLOOKUP(K433,P:P,Q:Q),LOWER(LEFT(K433,1))))</f>
        <v>d</v>
      </c>
      <c r="N433" s="14" t="str">
        <f t="shared" si="41"/>
        <v>d01</v>
      </c>
    </row>
    <row r="434" spans="1:14">
      <c r="A434" t="str">
        <f t="shared" si="36"/>
        <v>d01s8</v>
      </c>
      <c r="B434" s="3" t="str">
        <f t="shared" si="37"/>
        <v>d01s870</v>
      </c>
      <c r="C434" s="35" t="s">
        <v>1844</v>
      </c>
      <c r="D434" s="35" t="s">
        <v>1845</v>
      </c>
      <c r="E434" s="35" t="s">
        <v>1846</v>
      </c>
      <c r="G434" s="5"/>
      <c r="H434" s="5" t="str">
        <f t="shared" si="38"/>
        <v>70</v>
      </c>
      <c r="I434" s="5" t="str">
        <f t="shared" si="39"/>
        <v>taozhuang8</v>
      </c>
      <c r="J434" s="5" t="str">
        <f>IF(I434="","",SUBSTITUTE(I434,LOOKUP(1,0/FIND(R$2:R$19,I434),R$2:R$19),VLOOKUP(LOOKUP(1,0/FIND(R$2:R$19,I434),R$2:R$19),R:S,2,FALSE())))</f>
        <v>s8</v>
      </c>
      <c r="K434" s="5" t="str">
        <f t="shared" si="40"/>
        <v>D001BUSF</v>
      </c>
      <c r="L434" s="5" t="str">
        <f t="array" ref="L434">IF(K434="","",IF(-LOOKUP(1,-MID(K434,MIN(FIND(ROW($1:$10)-1,K434&amp;1/17)),ROW($1:$9)))&lt;10,"0"&amp;-LOOKUP(1,-MID(K434,MIN(FIND(ROW($1:$10)-1,K434&amp;1/17)),ROW($1:$9))),-LOOKUP(1,-MID(K434,MIN(FIND(ROW($1:$10)-1,K434&amp;1/17)),ROW($1:$9)))))</f>
        <v>01</v>
      </c>
      <c r="M434" s="5" t="str">
        <f>IF(K434="","",IFERROR(_xlfn.XLOOKUP(K434,P:P,Q:Q),LOWER(LEFT(K434,1))))</f>
        <v>d</v>
      </c>
      <c r="N434" s="14" t="str">
        <f t="shared" si="41"/>
        <v>d01</v>
      </c>
    </row>
    <row r="435" spans="1:14">
      <c r="A435" t="str">
        <f t="shared" si="36"/>
        <v>d01s8</v>
      </c>
      <c r="B435" s="3" t="str">
        <f t="shared" si="37"/>
        <v>d01s875</v>
      </c>
      <c r="C435" s="35" t="s">
        <v>1847</v>
      </c>
      <c r="D435" s="35" t="s">
        <v>1848</v>
      </c>
      <c r="E435" s="35" t="s">
        <v>1849</v>
      </c>
      <c r="G435" s="5"/>
      <c r="H435" s="5" t="str">
        <f t="shared" si="38"/>
        <v>75</v>
      </c>
      <c r="I435" s="5" t="str">
        <f t="shared" si="39"/>
        <v>taozhuang8</v>
      </c>
      <c r="J435" s="5" t="str">
        <f>IF(I435="","",SUBSTITUTE(I435,LOOKUP(1,0/FIND(R$2:R$19,I435),R$2:R$19),VLOOKUP(LOOKUP(1,0/FIND(R$2:R$19,I435),R$2:R$19),R:S,2,FALSE())))</f>
        <v>s8</v>
      </c>
      <c r="K435" s="5" t="str">
        <f t="shared" si="40"/>
        <v>D001BUSF</v>
      </c>
      <c r="L435" s="5" t="str">
        <f t="array" ref="L435">IF(K435="","",IF(-LOOKUP(1,-MID(K435,MIN(FIND(ROW($1:$10)-1,K435&amp;1/17)),ROW($1:$9)))&lt;10,"0"&amp;-LOOKUP(1,-MID(K435,MIN(FIND(ROW($1:$10)-1,K435&amp;1/17)),ROW($1:$9))),-LOOKUP(1,-MID(K435,MIN(FIND(ROW($1:$10)-1,K435&amp;1/17)),ROW($1:$9)))))</f>
        <v>01</v>
      </c>
      <c r="M435" s="5" t="str">
        <f>IF(K435="","",IFERROR(_xlfn.XLOOKUP(K435,P:P,Q:Q),LOWER(LEFT(K435,1))))</f>
        <v>d</v>
      </c>
      <c r="N435" s="14" t="str">
        <f t="shared" si="41"/>
        <v>d01</v>
      </c>
    </row>
    <row r="436" spans="1:14">
      <c r="A436" t="str">
        <f t="shared" si="36"/>
        <v>d01s8</v>
      </c>
      <c r="B436" s="3" t="str">
        <f t="shared" si="37"/>
        <v>d01s880</v>
      </c>
      <c r="C436" s="35" t="s">
        <v>1850</v>
      </c>
      <c r="D436" s="35" t="s">
        <v>1851</v>
      </c>
      <c r="E436" s="35" t="s">
        <v>1852</v>
      </c>
      <c r="G436" s="5"/>
      <c r="H436" s="5" t="str">
        <f t="shared" si="38"/>
        <v>80</v>
      </c>
      <c r="I436" s="5" t="str">
        <f t="shared" si="39"/>
        <v>taozhuang8</v>
      </c>
      <c r="J436" s="5" t="str">
        <f>IF(I436="","",SUBSTITUTE(I436,LOOKUP(1,0/FIND(R$2:R$19,I436),R$2:R$19),VLOOKUP(LOOKUP(1,0/FIND(R$2:R$19,I436),R$2:R$19),R:S,2,FALSE())))</f>
        <v>s8</v>
      </c>
      <c r="K436" s="5" t="str">
        <f t="shared" si="40"/>
        <v>D001BUSF</v>
      </c>
      <c r="L436" s="5" t="str">
        <f t="array" ref="L436">IF(K436="","",IF(-LOOKUP(1,-MID(K436,MIN(FIND(ROW($1:$10)-1,K436&amp;1/17)),ROW($1:$9)))&lt;10,"0"&amp;-LOOKUP(1,-MID(K436,MIN(FIND(ROW($1:$10)-1,K436&amp;1/17)),ROW($1:$9))),-LOOKUP(1,-MID(K436,MIN(FIND(ROW($1:$10)-1,K436&amp;1/17)),ROW($1:$9)))))</f>
        <v>01</v>
      </c>
      <c r="M436" s="5" t="str">
        <f>IF(K436="","",IFERROR(_xlfn.XLOOKUP(K436,P:P,Q:Q),LOWER(LEFT(K436,1))))</f>
        <v>d</v>
      </c>
      <c r="N436" s="14" t="str">
        <f t="shared" si="41"/>
        <v>d01</v>
      </c>
    </row>
    <row r="437" spans="1:14">
      <c r="A437" t="str">
        <f t="shared" si="36"/>
        <v>d01s8</v>
      </c>
      <c r="B437" s="3" t="str">
        <f t="shared" si="37"/>
        <v>d01s885</v>
      </c>
      <c r="C437" s="35" t="s">
        <v>1853</v>
      </c>
      <c r="D437" s="35" t="s">
        <v>1854</v>
      </c>
      <c r="E437" s="35" t="s">
        <v>1855</v>
      </c>
      <c r="G437" s="5"/>
      <c r="H437" s="5" t="str">
        <f t="shared" si="38"/>
        <v>85</v>
      </c>
      <c r="I437" s="5" t="str">
        <f t="shared" si="39"/>
        <v>taozhuang8</v>
      </c>
      <c r="J437" s="5" t="str">
        <f>IF(I437="","",SUBSTITUTE(I437,LOOKUP(1,0/FIND(R$2:R$19,I437),R$2:R$19),VLOOKUP(LOOKUP(1,0/FIND(R$2:R$19,I437),R$2:R$19),R:S,2,FALSE())))</f>
        <v>s8</v>
      </c>
      <c r="K437" s="5" t="str">
        <f t="shared" si="40"/>
        <v>D001BUSF</v>
      </c>
      <c r="L437" s="5" t="str">
        <f t="array" ref="L437">IF(K437="","",IF(-LOOKUP(1,-MID(K437,MIN(FIND(ROW($1:$10)-1,K437&amp;1/17)),ROW($1:$9)))&lt;10,"0"&amp;-LOOKUP(1,-MID(K437,MIN(FIND(ROW($1:$10)-1,K437&amp;1/17)),ROW($1:$9))),-LOOKUP(1,-MID(K437,MIN(FIND(ROW($1:$10)-1,K437&amp;1/17)),ROW($1:$9)))))</f>
        <v>01</v>
      </c>
      <c r="M437" s="5" t="str">
        <f>IF(K437="","",IFERROR(_xlfn.XLOOKUP(K437,P:P,Q:Q),LOWER(LEFT(K437,1))))</f>
        <v>d</v>
      </c>
      <c r="N437" s="14" t="str">
        <f t="shared" si="41"/>
        <v>d01</v>
      </c>
    </row>
    <row r="438" spans="1:14">
      <c r="A438" t="str">
        <f t="shared" si="36"/>
        <v>fl213hei</v>
      </c>
      <c r="B438" s="3" t="str">
        <f t="shared" si="37"/>
        <v>fl213hei110</v>
      </c>
      <c r="C438" s="35" t="s">
        <v>1856</v>
      </c>
      <c r="D438" s="35" t="s">
        <v>1857</v>
      </c>
      <c r="E438" s="35" t="s">
        <v>1858</v>
      </c>
      <c r="G438" s="5"/>
      <c r="H438" s="5" t="str">
        <f t="shared" si="38"/>
        <v>110</v>
      </c>
      <c r="I438" s="5" t="str">
        <f t="shared" si="39"/>
        <v>heise</v>
      </c>
      <c r="J438" s="5" t="str">
        <f>IF(I438="","",SUBSTITUTE(I438,LOOKUP(1,0/FIND(R$2:R$19,I438),R$2:R$19),VLOOKUP(LOOKUP(1,0/FIND(R$2:R$19,I438),R$2:R$19),R:S,2,FALSE())))</f>
        <v>hei</v>
      </c>
      <c r="K438" s="5" t="str">
        <f t="shared" si="40"/>
        <v>L213USF</v>
      </c>
      <c r="L438" s="5">
        <f t="array" ref="L438">IF(K438="","",IF(-LOOKUP(1,-MID(K438,MIN(FIND(ROW($1:$10)-1,K438&amp;1/17)),ROW($1:$9)))&lt;10,"0"&amp;-LOOKUP(1,-MID(K438,MIN(FIND(ROW($1:$10)-1,K438&amp;1/17)),ROW($1:$9))),-LOOKUP(1,-MID(K438,MIN(FIND(ROW($1:$10)-1,K438&amp;1/17)),ROW($1:$9)))))</f>
        <v>213</v>
      </c>
      <c r="M438" s="5" t="str">
        <f>IF(K438="","",IFERROR(_xlfn.XLOOKUP(K438,P:P,Q:Q),LOWER(LEFT(K438,1))))</f>
        <v>fl</v>
      </c>
      <c r="N438" s="14" t="str">
        <f t="shared" si="41"/>
        <v>fl213</v>
      </c>
    </row>
    <row r="439" spans="1:14">
      <c r="A439" t="str">
        <f t="shared" si="36"/>
        <v>fl213hei</v>
      </c>
      <c r="B439" s="3" t="str">
        <f t="shared" si="37"/>
        <v>fl213hei120</v>
      </c>
      <c r="C439" s="35" t="s">
        <v>466</v>
      </c>
      <c r="D439" s="35" t="s">
        <v>1859</v>
      </c>
      <c r="E439" s="35" t="s">
        <v>467</v>
      </c>
      <c r="G439" s="5"/>
      <c r="H439" s="5" t="str">
        <f t="shared" si="38"/>
        <v>120</v>
      </c>
      <c r="I439" s="5" t="str">
        <f t="shared" si="39"/>
        <v>heise</v>
      </c>
      <c r="J439" s="5" t="str">
        <f>IF(I439="","",SUBSTITUTE(I439,LOOKUP(1,0/FIND(R$2:R$19,I439),R$2:R$19),VLOOKUP(LOOKUP(1,0/FIND(R$2:R$19,I439),R$2:R$19),R:S,2,FALSE())))</f>
        <v>hei</v>
      </c>
      <c r="K439" s="5" t="str">
        <f t="shared" si="40"/>
        <v>L213USF</v>
      </c>
      <c r="L439" s="5">
        <f t="array" ref="L439">IF(K439="","",IF(-LOOKUP(1,-MID(K439,MIN(FIND(ROW($1:$10)-1,K439&amp;1/17)),ROW($1:$9)))&lt;10,"0"&amp;-LOOKUP(1,-MID(K439,MIN(FIND(ROW($1:$10)-1,K439&amp;1/17)),ROW($1:$9))),-LOOKUP(1,-MID(K439,MIN(FIND(ROW($1:$10)-1,K439&amp;1/17)),ROW($1:$9)))))</f>
        <v>213</v>
      </c>
      <c r="M439" s="5" t="str">
        <f>IF(K439="","",IFERROR(_xlfn.XLOOKUP(K439,P:P,Q:Q),LOWER(LEFT(K439,1))))</f>
        <v>fl</v>
      </c>
      <c r="N439" s="14" t="str">
        <f t="shared" si="41"/>
        <v>fl213</v>
      </c>
    </row>
    <row r="440" spans="1:14">
      <c r="A440" t="str">
        <f t="shared" si="36"/>
        <v>fl213hei</v>
      </c>
      <c r="B440" s="3" t="str">
        <f t="shared" si="37"/>
        <v>fl213hei130</v>
      </c>
      <c r="C440" s="35" t="s">
        <v>463</v>
      </c>
      <c r="D440" s="35" t="s">
        <v>1860</v>
      </c>
      <c r="E440" s="35" t="s">
        <v>464</v>
      </c>
      <c r="G440" s="5"/>
      <c r="H440" s="5" t="str">
        <f t="shared" si="38"/>
        <v>130</v>
      </c>
      <c r="I440" s="5" t="str">
        <f t="shared" si="39"/>
        <v>heise</v>
      </c>
      <c r="J440" s="5" t="str">
        <f>IF(I440="","",SUBSTITUTE(I440,LOOKUP(1,0/FIND(R$2:R$19,I440),R$2:R$19),VLOOKUP(LOOKUP(1,0/FIND(R$2:R$19,I440),R$2:R$19),R:S,2,FALSE())))</f>
        <v>hei</v>
      </c>
      <c r="K440" s="5" t="str">
        <f t="shared" si="40"/>
        <v>L213USF</v>
      </c>
      <c r="L440" s="5">
        <f t="array" ref="L440">IF(K440="","",IF(-LOOKUP(1,-MID(K440,MIN(FIND(ROW($1:$10)-1,K440&amp;1/17)),ROW($1:$9)))&lt;10,"0"&amp;-LOOKUP(1,-MID(K440,MIN(FIND(ROW($1:$10)-1,K440&amp;1/17)),ROW($1:$9))),-LOOKUP(1,-MID(K440,MIN(FIND(ROW($1:$10)-1,K440&amp;1/17)),ROW($1:$9)))))</f>
        <v>213</v>
      </c>
      <c r="M440" s="5" t="str">
        <f>IF(K440="","",IFERROR(_xlfn.XLOOKUP(K440,P:P,Q:Q),LOWER(LEFT(K440,1))))</f>
        <v>fl</v>
      </c>
      <c r="N440" s="14" t="str">
        <f t="shared" si="41"/>
        <v>fl213</v>
      </c>
    </row>
    <row r="441" spans="1:14">
      <c r="A441" t="str">
        <f t="shared" si="36"/>
        <v>fl213hei</v>
      </c>
      <c r="B441" s="3" t="str">
        <f t="shared" si="37"/>
        <v>fl213hei140</v>
      </c>
      <c r="C441" s="35" t="s">
        <v>155</v>
      </c>
      <c r="D441" s="35" t="s">
        <v>1861</v>
      </c>
      <c r="E441" s="35" t="s">
        <v>1862</v>
      </c>
      <c r="G441" s="5"/>
      <c r="H441" s="5" t="str">
        <f t="shared" si="38"/>
        <v>140</v>
      </c>
      <c r="I441" s="5" t="str">
        <f t="shared" si="39"/>
        <v>heise</v>
      </c>
      <c r="J441" s="5" t="str">
        <f>IF(I441="","",SUBSTITUTE(I441,LOOKUP(1,0/FIND(R$2:R$19,I441),R$2:R$19),VLOOKUP(LOOKUP(1,0/FIND(R$2:R$19,I441),R$2:R$19),R:S,2,FALSE())))</f>
        <v>hei</v>
      </c>
      <c r="K441" s="5" t="str">
        <f t="shared" si="40"/>
        <v>L213USF</v>
      </c>
      <c r="L441" s="5">
        <f t="array" ref="L441">IF(K441="","",IF(-LOOKUP(1,-MID(K441,MIN(FIND(ROW($1:$10)-1,K441&amp;1/17)),ROW($1:$9)))&lt;10,"0"&amp;-LOOKUP(1,-MID(K441,MIN(FIND(ROW($1:$10)-1,K441&amp;1/17)),ROW($1:$9))),-LOOKUP(1,-MID(K441,MIN(FIND(ROW($1:$10)-1,K441&amp;1/17)),ROW($1:$9)))))</f>
        <v>213</v>
      </c>
      <c r="M441" s="5" t="str">
        <f>IF(K441="","",IFERROR(_xlfn.XLOOKUP(K441,P:P,Q:Q),LOWER(LEFT(K441,1))))</f>
        <v>fl</v>
      </c>
      <c r="N441" s="14" t="str">
        <f t="shared" si="41"/>
        <v>fl213</v>
      </c>
    </row>
    <row r="442" spans="1:14">
      <c r="A442" t="str">
        <f t="shared" ref="A442:A505" si="42">N442&amp;J442</f>
        <v>r221s8</v>
      </c>
      <c r="B442" s="3" t="str">
        <f t="shared" ref="B442:B505" si="43">N442&amp;J442&amp;H442</f>
        <v>r221s8110</v>
      </c>
      <c r="C442" s="36" t="s">
        <v>434</v>
      </c>
      <c r="D442" s="35" t="s">
        <v>1863</v>
      </c>
      <c r="E442" s="36" t="s">
        <v>1864</v>
      </c>
      <c r="H442" s="5" t="str">
        <f t="shared" ref="H442:H505" si="44">IF(C442="","",RIGHT(RIGHT($C442,LEN($C442)-FIND("-",$C442)),LEN(RIGHT($C442,LEN($C442)-FIND("-",$C442)))-FIND("-",RIGHT($C442,LEN($C442)-FIND("-",$C442)))))</f>
        <v>110</v>
      </c>
      <c r="I442" s="5" t="str">
        <f t="shared" ref="I442:I505" si="45">IF(C442="","",LEFT(RIGHT(C442,LEN(C442)-FIND("-",C442)),FIND("-",RIGHT(C442,LEN(C442)-FIND("-",C442)))-1))</f>
        <v>set8</v>
      </c>
      <c r="J442" s="5" t="str">
        <f t="shared" ref="J442:J505" si="46">IF(I442="","",SUBSTITUTE(I442,LOOKUP(1,0/FIND(R$2:R$19,I442),R$2:R$19),VLOOKUP(LOOKUP(1,0/FIND(R$2:R$19,I442),R$2:R$19),R:S,2,FALSE())))</f>
        <v>s8</v>
      </c>
      <c r="K442" s="5" t="str">
        <f t="shared" ref="K442:K505" si="47">IF(C442="","",LEFT(C442,FIND("-",C442)-1))</f>
        <v>R221USF</v>
      </c>
      <c r="L442" s="5">
        <f t="array" ref="L442">IF(K442="","",IF(-LOOKUP(1,-MID(K442,MIN(FIND(ROW($1:$10)-1,K442&amp;1/17)),ROW($1:$9)))&lt;10,"0"&amp;-LOOKUP(1,-MID(K442,MIN(FIND(ROW($1:$10)-1,K442&amp;1/17)),ROW($1:$9))),-LOOKUP(1,-MID(K442,MIN(FIND(ROW($1:$10)-1,K442&amp;1/17)),ROW($1:$9)))))</f>
        <v>221</v>
      </c>
      <c r="M442" s="5" t="str">
        <f t="shared" ref="M442:M505" si="48">IF(K442="","",IFERROR(_xlfn.XLOOKUP(K442,P:P,Q:Q),LOWER(LEFT(K442,1))))</f>
        <v>r</v>
      </c>
      <c r="N442" s="14" t="str">
        <f t="shared" ref="N442:N505" si="49">IF(AND(M442&lt;&gt;"",L442&lt;&gt;""),M442&amp;L442,"")</f>
        <v>r221</v>
      </c>
    </row>
    <row r="443" spans="1:14">
      <c r="A443" t="str">
        <f t="shared" si="42"/>
        <v>r221s8</v>
      </c>
      <c r="B443" s="3" t="str">
        <f t="shared" si="43"/>
        <v>r221s8120</v>
      </c>
      <c r="C443" s="36" t="s">
        <v>387</v>
      </c>
      <c r="D443" s="35" t="s">
        <v>1865</v>
      </c>
      <c r="E443" s="36" t="s">
        <v>388</v>
      </c>
      <c r="H443" s="5" t="str">
        <f t="shared" si="44"/>
        <v>120</v>
      </c>
      <c r="I443" s="5" t="str">
        <f t="shared" si="45"/>
        <v>set8</v>
      </c>
      <c r="J443" s="5" t="str">
        <f t="shared" si="46"/>
        <v>s8</v>
      </c>
      <c r="K443" s="5" t="str">
        <f t="shared" si="47"/>
        <v>R221USF</v>
      </c>
      <c r="L443" s="5">
        <f t="array" ref="L443">IF(K443="","",IF(-LOOKUP(1,-MID(K443,MIN(FIND(ROW($1:$10)-1,K443&amp;1/17)),ROW($1:$9)))&lt;10,"0"&amp;-LOOKUP(1,-MID(K443,MIN(FIND(ROW($1:$10)-1,K443&amp;1/17)),ROW($1:$9))),-LOOKUP(1,-MID(K443,MIN(FIND(ROW($1:$10)-1,K443&amp;1/17)),ROW($1:$9)))))</f>
        <v>221</v>
      </c>
      <c r="M443" s="5" t="str">
        <f t="shared" si="48"/>
        <v>r</v>
      </c>
      <c r="N443" s="14" t="str">
        <f t="shared" si="49"/>
        <v>r221</v>
      </c>
    </row>
    <row r="444" spans="1:14">
      <c r="A444" t="str">
        <f t="shared" si="42"/>
        <v>r221s8</v>
      </c>
      <c r="B444" s="3" t="str">
        <f t="shared" si="43"/>
        <v>r221s8130</v>
      </c>
      <c r="C444" s="36" t="s">
        <v>455</v>
      </c>
      <c r="D444" s="35" t="s">
        <v>1866</v>
      </c>
      <c r="E444" s="36" t="s">
        <v>1867</v>
      </c>
      <c r="H444" s="5" t="str">
        <f t="shared" si="44"/>
        <v>130</v>
      </c>
      <c r="I444" s="5" t="str">
        <f t="shared" si="45"/>
        <v>set8</v>
      </c>
      <c r="J444" s="5" t="str">
        <f t="shared" si="46"/>
        <v>s8</v>
      </c>
      <c r="K444" s="5" t="str">
        <f t="shared" si="47"/>
        <v>R221USF</v>
      </c>
      <c r="L444" s="5">
        <f t="array" ref="L444">IF(K444="","",IF(-LOOKUP(1,-MID(K444,MIN(FIND(ROW($1:$10)-1,K444&amp;1/17)),ROW($1:$9)))&lt;10,"0"&amp;-LOOKUP(1,-MID(K444,MIN(FIND(ROW($1:$10)-1,K444&amp;1/17)),ROW($1:$9))),-LOOKUP(1,-MID(K444,MIN(FIND(ROW($1:$10)-1,K444&amp;1/17)),ROW($1:$9)))))</f>
        <v>221</v>
      </c>
      <c r="M444" s="5" t="str">
        <f t="shared" si="48"/>
        <v>r</v>
      </c>
      <c r="N444" s="14" t="str">
        <f t="shared" si="49"/>
        <v>r221</v>
      </c>
    </row>
    <row r="445" spans="1:14">
      <c r="A445" t="str">
        <f t="shared" si="42"/>
        <v>r221s8</v>
      </c>
      <c r="B445" s="3" t="str">
        <f t="shared" si="43"/>
        <v>r221s8140</v>
      </c>
      <c r="C445" s="36" t="s">
        <v>431</v>
      </c>
      <c r="D445" s="35" t="s">
        <v>1868</v>
      </c>
      <c r="E445" s="36" t="s">
        <v>1869</v>
      </c>
      <c r="H445" s="5" t="str">
        <f t="shared" si="44"/>
        <v>140</v>
      </c>
      <c r="I445" s="5" t="str">
        <f t="shared" si="45"/>
        <v>set8</v>
      </c>
      <c r="J445" s="5" t="str">
        <f t="shared" si="46"/>
        <v>s8</v>
      </c>
      <c r="K445" s="5" t="str">
        <f t="shared" si="47"/>
        <v>R221USF</v>
      </c>
      <c r="L445" s="5">
        <f t="array" ref="L445">IF(K445="","",IF(-LOOKUP(1,-MID(K445,MIN(FIND(ROW($1:$10)-1,K445&amp;1/17)),ROW($1:$9)))&lt;10,"0"&amp;-LOOKUP(1,-MID(K445,MIN(FIND(ROW($1:$10)-1,K445&amp;1/17)),ROW($1:$9))),-LOOKUP(1,-MID(K445,MIN(FIND(ROW($1:$10)-1,K445&amp;1/17)),ROW($1:$9)))))</f>
        <v>221</v>
      </c>
      <c r="M445" s="5" t="str">
        <f t="shared" si="48"/>
        <v>r</v>
      </c>
      <c r="N445" s="14" t="str">
        <f t="shared" si="49"/>
        <v>r221</v>
      </c>
    </row>
    <row r="446" spans="1:14">
      <c r="A446" t="str">
        <f t="shared" si="42"/>
        <v>r221s8</v>
      </c>
      <c r="B446" s="3" t="str">
        <f t="shared" si="43"/>
        <v>r221s8150</v>
      </c>
      <c r="C446" s="36" t="s">
        <v>429</v>
      </c>
      <c r="D446" s="35" t="s">
        <v>1870</v>
      </c>
      <c r="E446" s="36" t="s">
        <v>1871</v>
      </c>
      <c r="H446" s="5" t="str">
        <f t="shared" si="44"/>
        <v>150</v>
      </c>
      <c r="I446" s="5" t="str">
        <f t="shared" si="45"/>
        <v>set8</v>
      </c>
      <c r="J446" s="5" t="str">
        <f t="shared" si="46"/>
        <v>s8</v>
      </c>
      <c r="K446" s="5" t="str">
        <f t="shared" si="47"/>
        <v>R221USF</v>
      </c>
      <c r="L446" s="5">
        <f t="array" ref="L446">IF(K446="","",IF(-LOOKUP(1,-MID(K446,MIN(FIND(ROW($1:$10)-1,K446&amp;1/17)),ROW($1:$9)))&lt;10,"0"&amp;-LOOKUP(1,-MID(K446,MIN(FIND(ROW($1:$10)-1,K446&amp;1/17)),ROW($1:$9))),-LOOKUP(1,-MID(K446,MIN(FIND(ROW($1:$10)-1,K446&amp;1/17)),ROW($1:$9)))))</f>
        <v>221</v>
      </c>
      <c r="M446" s="5" t="str">
        <f t="shared" si="48"/>
        <v>r</v>
      </c>
      <c r="N446" s="14" t="str">
        <f t="shared" si="49"/>
        <v>r221</v>
      </c>
    </row>
    <row r="447" spans="1:14">
      <c r="A447" t="str">
        <f t="shared" si="42"/>
        <v>fl213s9</v>
      </c>
      <c r="B447" s="3" t="str">
        <f t="shared" si="43"/>
        <v>fl213s9110</v>
      </c>
      <c r="C447" s="35" t="s">
        <v>372</v>
      </c>
      <c r="D447" s="35" t="s">
        <v>1872</v>
      </c>
      <c r="E447" s="35" t="s">
        <v>373</v>
      </c>
      <c r="H447" s="5" t="str">
        <f t="shared" si="44"/>
        <v>110</v>
      </c>
      <c r="I447" s="5" t="str">
        <f t="shared" si="45"/>
        <v>set9</v>
      </c>
      <c r="J447" s="5" t="str">
        <f t="shared" si="46"/>
        <v>s9</v>
      </c>
      <c r="K447" s="5" t="str">
        <f t="shared" si="47"/>
        <v>L213USF</v>
      </c>
      <c r="L447" s="5">
        <f t="array" ref="L447">IF(K447="","",IF(-LOOKUP(1,-MID(K447,MIN(FIND(ROW($1:$10)-1,K447&amp;1/17)),ROW($1:$9)))&lt;10,"0"&amp;-LOOKUP(1,-MID(K447,MIN(FIND(ROW($1:$10)-1,K447&amp;1/17)),ROW($1:$9))),-LOOKUP(1,-MID(K447,MIN(FIND(ROW($1:$10)-1,K447&amp;1/17)),ROW($1:$9)))))</f>
        <v>213</v>
      </c>
      <c r="M447" s="5" t="str">
        <f t="shared" si="48"/>
        <v>fl</v>
      </c>
      <c r="N447" s="14" t="str">
        <f t="shared" si="49"/>
        <v>fl213</v>
      </c>
    </row>
    <row r="448" spans="1:14">
      <c r="A448" t="str">
        <f t="shared" si="42"/>
        <v>fl213s9</v>
      </c>
      <c r="B448" s="3" t="str">
        <f t="shared" si="43"/>
        <v>fl213s9120</v>
      </c>
      <c r="C448" s="35" t="s">
        <v>366</v>
      </c>
      <c r="D448" s="35" t="s">
        <v>1873</v>
      </c>
      <c r="E448" s="35" t="s">
        <v>367</v>
      </c>
      <c r="H448" s="5" t="str">
        <f t="shared" si="44"/>
        <v>120</v>
      </c>
      <c r="I448" s="5" t="str">
        <f t="shared" si="45"/>
        <v>set9</v>
      </c>
      <c r="J448" s="5" t="str">
        <f t="shared" si="46"/>
        <v>s9</v>
      </c>
      <c r="K448" s="5" t="str">
        <f t="shared" si="47"/>
        <v>L213USF</v>
      </c>
      <c r="L448" s="5">
        <f t="array" ref="L448">IF(K448="","",IF(-LOOKUP(1,-MID(K448,MIN(FIND(ROW($1:$10)-1,K448&amp;1/17)),ROW($1:$9)))&lt;10,"0"&amp;-LOOKUP(1,-MID(K448,MIN(FIND(ROW($1:$10)-1,K448&amp;1/17)),ROW($1:$9))),-LOOKUP(1,-MID(K448,MIN(FIND(ROW($1:$10)-1,K448&amp;1/17)),ROW($1:$9)))))</f>
        <v>213</v>
      </c>
      <c r="M448" s="5" t="str">
        <f t="shared" si="48"/>
        <v>fl</v>
      </c>
      <c r="N448" s="14" t="str">
        <f t="shared" si="49"/>
        <v>fl213</v>
      </c>
    </row>
    <row r="449" spans="1:14">
      <c r="A449" t="str">
        <f t="shared" si="42"/>
        <v>fl213s9</v>
      </c>
      <c r="B449" s="3" t="str">
        <f t="shared" si="43"/>
        <v>fl213s9130</v>
      </c>
      <c r="C449" s="35" t="s">
        <v>370</v>
      </c>
      <c r="D449" s="35" t="s">
        <v>1874</v>
      </c>
      <c r="E449" s="35" t="s">
        <v>371</v>
      </c>
      <c r="H449" s="5" t="str">
        <f t="shared" si="44"/>
        <v>130</v>
      </c>
      <c r="I449" s="5" t="str">
        <f t="shared" si="45"/>
        <v>set9</v>
      </c>
      <c r="J449" s="5" t="str">
        <f t="shared" si="46"/>
        <v>s9</v>
      </c>
      <c r="K449" s="5" t="str">
        <f t="shared" si="47"/>
        <v>L213USF</v>
      </c>
      <c r="L449" s="5">
        <f t="array" ref="L449">IF(K449="","",IF(-LOOKUP(1,-MID(K449,MIN(FIND(ROW($1:$10)-1,K449&amp;1/17)),ROW($1:$9)))&lt;10,"0"&amp;-LOOKUP(1,-MID(K449,MIN(FIND(ROW($1:$10)-1,K449&amp;1/17)),ROW($1:$9))),-LOOKUP(1,-MID(K449,MIN(FIND(ROW($1:$10)-1,K449&amp;1/17)),ROW($1:$9)))))</f>
        <v>213</v>
      </c>
      <c r="M449" s="5" t="str">
        <f t="shared" si="48"/>
        <v>fl</v>
      </c>
      <c r="N449" s="14" t="str">
        <f t="shared" si="49"/>
        <v>fl213</v>
      </c>
    </row>
    <row r="450" spans="1:14">
      <c r="A450" t="str">
        <f t="shared" si="42"/>
        <v>fl213s9</v>
      </c>
      <c r="B450" s="3" t="str">
        <f t="shared" si="43"/>
        <v>fl213s9140</v>
      </c>
      <c r="C450" s="35" t="s">
        <v>368</v>
      </c>
      <c r="D450" s="35" t="s">
        <v>1875</v>
      </c>
      <c r="E450" s="35" t="s">
        <v>369</v>
      </c>
      <c r="H450" s="5" t="str">
        <f t="shared" si="44"/>
        <v>140</v>
      </c>
      <c r="I450" s="5" t="str">
        <f t="shared" si="45"/>
        <v>set9</v>
      </c>
      <c r="J450" s="5" t="str">
        <f t="shared" si="46"/>
        <v>s9</v>
      </c>
      <c r="K450" s="5" t="str">
        <f t="shared" si="47"/>
        <v>L213USF</v>
      </c>
      <c r="L450" s="5">
        <f t="array" ref="L450">IF(K450="","",IF(-LOOKUP(1,-MID(K450,MIN(FIND(ROW($1:$10)-1,K450&amp;1/17)),ROW($1:$9)))&lt;10,"0"&amp;-LOOKUP(1,-MID(K450,MIN(FIND(ROW($1:$10)-1,K450&amp;1/17)),ROW($1:$9))),-LOOKUP(1,-MID(K450,MIN(FIND(ROW($1:$10)-1,K450&amp;1/17)),ROW($1:$9)))))</f>
        <v>213</v>
      </c>
      <c r="M450" s="5" t="str">
        <f t="shared" si="48"/>
        <v>fl</v>
      </c>
      <c r="N450" s="14" t="str">
        <f t="shared" si="49"/>
        <v>fl213</v>
      </c>
    </row>
    <row r="451" spans="1:14">
      <c r="A451" t="str">
        <f t="shared" si="42"/>
        <v>r221s10</v>
      </c>
      <c r="B451" s="3" t="str">
        <f t="shared" si="43"/>
        <v>r221s10110</v>
      </c>
      <c r="C451" s="35" t="s">
        <v>391</v>
      </c>
      <c r="D451" s="35" t="s">
        <v>1876</v>
      </c>
      <c r="E451" s="35" t="s">
        <v>392</v>
      </c>
      <c r="H451" s="5" t="str">
        <f t="shared" si="44"/>
        <v>110</v>
      </c>
      <c r="I451" s="5" t="str">
        <f t="shared" si="45"/>
        <v>set10</v>
      </c>
      <c r="J451" s="5" t="str">
        <f t="shared" si="46"/>
        <v>s10</v>
      </c>
      <c r="K451" s="5" t="str">
        <f t="shared" si="47"/>
        <v>R221USF</v>
      </c>
      <c r="L451" s="5">
        <f t="array" ref="L451">IF(K451="","",IF(-LOOKUP(1,-MID(K451,MIN(FIND(ROW($1:$10)-1,K451&amp;1/17)),ROW($1:$9)))&lt;10,"0"&amp;-LOOKUP(1,-MID(K451,MIN(FIND(ROW($1:$10)-1,K451&amp;1/17)),ROW($1:$9))),-LOOKUP(1,-MID(K451,MIN(FIND(ROW($1:$10)-1,K451&amp;1/17)),ROW($1:$9)))))</f>
        <v>221</v>
      </c>
      <c r="M451" s="5" t="str">
        <f t="shared" si="48"/>
        <v>r</v>
      </c>
      <c r="N451" s="14" t="str">
        <f t="shared" si="49"/>
        <v>r221</v>
      </c>
    </row>
    <row r="452" spans="1:14">
      <c r="A452" t="str">
        <f t="shared" si="42"/>
        <v>r221s10</v>
      </c>
      <c r="B452" s="3" t="str">
        <f t="shared" si="43"/>
        <v>r221s10120</v>
      </c>
      <c r="C452" s="35" t="s">
        <v>383</v>
      </c>
      <c r="D452" s="35" t="s">
        <v>540</v>
      </c>
      <c r="E452" s="35" t="s">
        <v>384</v>
      </c>
      <c r="H452" s="5" t="str">
        <f t="shared" si="44"/>
        <v>120</v>
      </c>
      <c r="I452" s="5" t="str">
        <f t="shared" si="45"/>
        <v>set10</v>
      </c>
      <c r="J452" s="5" t="str">
        <f t="shared" si="46"/>
        <v>s10</v>
      </c>
      <c r="K452" s="5" t="str">
        <f t="shared" si="47"/>
        <v>R221USF</v>
      </c>
      <c r="L452" s="5">
        <f t="array" ref="L452">IF(K452="","",IF(-LOOKUP(1,-MID(K452,MIN(FIND(ROW($1:$10)-1,K452&amp;1/17)),ROW($1:$9)))&lt;10,"0"&amp;-LOOKUP(1,-MID(K452,MIN(FIND(ROW($1:$10)-1,K452&amp;1/17)),ROW($1:$9))),-LOOKUP(1,-MID(K452,MIN(FIND(ROW($1:$10)-1,K452&amp;1/17)),ROW($1:$9)))))</f>
        <v>221</v>
      </c>
      <c r="M452" s="5" t="str">
        <f t="shared" si="48"/>
        <v>r</v>
      </c>
      <c r="N452" s="14" t="str">
        <f t="shared" si="49"/>
        <v>r221</v>
      </c>
    </row>
    <row r="453" spans="1:14">
      <c r="A453" t="str">
        <f t="shared" si="42"/>
        <v>r221s10</v>
      </c>
      <c r="B453" s="3" t="str">
        <f t="shared" si="43"/>
        <v>r221s10130</v>
      </c>
      <c r="C453" s="35" t="s">
        <v>393</v>
      </c>
      <c r="D453" s="35" t="s">
        <v>1877</v>
      </c>
      <c r="E453" s="35" t="s">
        <v>394</v>
      </c>
      <c r="H453" s="5" t="str">
        <f t="shared" si="44"/>
        <v>130</v>
      </c>
      <c r="I453" s="5" t="str">
        <f t="shared" si="45"/>
        <v>set10</v>
      </c>
      <c r="J453" s="5" t="str">
        <f t="shared" si="46"/>
        <v>s10</v>
      </c>
      <c r="K453" s="5" t="str">
        <f t="shared" si="47"/>
        <v>R221USF</v>
      </c>
      <c r="L453" s="5">
        <f t="array" ref="L453">IF(K453="","",IF(-LOOKUP(1,-MID(K453,MIN(FIND(ROW($1:$10)-1,K453&amp;1/17)),ROW($1:$9)))&lt;10,"0"&amp;-LOOKUP(1,-MID(K453,MIN(FIND(ROW($1:$10)-1,K453&amp;1/17)),ROW($1:$9))),-LOOKUP(1,-MID(K453,MIN(FIND(ROW($1:$10)-1,K453&amp;1/17)),ROW($1:$9)))))</f>
        <v>221</v>
      </c>
      <c r="M453" s="5" t="str">
        <f t="shared" si="48"/>
        <v>r</v>
      </c>
      <c r="N453" s="14" t="str">
        <f t="shared" si="49"/>
        <v>r221</v>
      </c>
    </row>
    <row r="454" spans="1:14">
      <c r="A454" t="str">
        <f t="shared" si="42"/>
        <v>r221s10</v>
      </c>
      <c r="B454" s="3" t="str">
        <f t="shared" si="43"/>
        <v>r221s10140</v>
      </c>
      <c r="C454" s="35" t="s">
        <v>385</v>
      </c>
      <c r="D454" s="35" t="s">
        <v>1878</v>
      </c>
      <c r="E454" s="35" t="s">
        <v>386</v>
      </c>
      <c r="H454" s="5" t="str">
        <f t="shared" si="44"/>
        <v>140</v>
      </c>
      <c r="I454" s="5" t="str">
        <f t="shared" si="45"/>
        <v>set10</v>
      </c>
      <c r="J454" s="5" t="str">
        <f t="shared" si="46"/>
        <v>s10</v>
      </c>
      <c r="K454" s="5" t="str">
        <f t="shared" si="47"/>
        <v>R221USF</v>
      </c>
      <c r="L454" s="5">
        <f t="array" ref="L454">IF(K454="","",IF(-LOOKUP(1,-MID(K454,MIN(FIND(ROW($1:$10)-1,K454&amp;1/17)),ROW($1:$9)))&lt;10,"0"&amp;-LOOKUP(1,-MID(K454,MIN(FIND(ROW($1:$10)-1,K454&amp;1/17)),ROW($1:$9))),-LOOKUP(1,-MID(K454,MIN(FIND(ROW($1:$10)-1,K454&amp;1/17)),ROW($1:$9)))))</f>
        <v>221</v>
      </c>
      <c r="M454" s="5" t="str">
        <f t="shared" si="48"/>
        <v>r</v>
      </c>
      <c r="N454" s="14" t="str">
        <f t="shared" si="49"/>
        <v>r221</v>
      </c>
    </row>
    <row r="455" spans="1:14">
      <c r="A455" t="str">
        <f t="shared" si="42"/>
        <v>r221s10</v>
      </c>
      <c r="B455" s="3" t="str">
        <f t="shared" si="43"/>
        <v>r221s10150</v>
      </c>
      <c r="C455" s="35" t="s">
        <v>389</v>
      </c>
      <c r="D455" s="35" t="s">
        <v>1879</v>
      </c>
      <c r="E455" s="35" t="s">
        <v>390</v>
      </c>
      <c r="H455" s="5" t="str">
        <f t="shared" si="44"/>
        <v>150</v>
      </c>
      <c r="I455" s="5" t="str">
        <f t="shared" si="45"/>
        <v>set10</v>
      </c>
      <c r="J455" s="5" t="str">
        <f t="shared" si="46"/>
        <v>s10</v>
      </c>
      <c r="K455" s="5" t="str">
        <f t="shared" si="47"/>
        <v>R221USF</v>
      </c>
      <c r="L455" s="5">
        <f t="array" ref="L455">IF(K455="","",IF(-LOOKUP(1,-MID(K455,MIN(FIND(ROW($1:$10)-1,K455&amp;1/17)),ROW($1:$9)))&lt;10,"0"&amp;-LOOKUP(1,-MID(K455,MIN(FIND(ROW($1:$10)-1,K455&amp;1/17)),ROW($1:$9))),-LOOKUP(1,-MID(K455,MIN(FIND(ROW($1:$10)-1,K455&amp;1/17)),ROW($1:$9)))))</f>
        <v>221</v>
      </c>
      <c r="M455" s="5" t="str">
        <f t="shared" si="48"/>
        <v>r</v>
      </c>
      <c r="N455" s="14" t="str">
        <f t="shared" si="49"/>
        <v>r221</v>
      </c>
    </row>
    <row r="456" spans="1:14">
      <c r="A456" t="str">
        <f t="shared" si="42"/>
        <v>r221s9</v>
      </c>
      <c r="B456" s="3" t="str">
        <f t="shared" si="43"/>
        <v>r221s9110</v>
      </c>
      <c r="C456" s="35" t="s">
        <v>427</v>
      </c>
      <c r="D456" s="35" t="s">
        <v>1880</v>
      </c>
      <c r="E456" s="35" t="s">
        <v>1881</v>
      </c>
      <c r="H456" s="5" t="str">
        <f t="shared" si="44"/>
        <v>110</v>
      </c>
      <c r="I456" s="5" t="str">
        <f t="shared" si="45"/>
        <v>set9</v>
      </c>
      <c r="J456" s="5" t="str">
        <f t="shared" si="46"/>
        <v>s9</v>
      </c>
      <c r="K456" s="5" t="str">
        <f t="shared" si="47"/>
        <v>R221USF</v>
      </c>
      <c r="L456" s="5">
        <f t="array" ref="L456">IF(K456="","",IF(-LOOKUP(1,-MID(K456,MIN(FIND(ROW($1:$10)-1,K456&amp;1/17)),ROW($1:$9)))&lt;10,"0"&amp;-LOOKUP(1,-MID(K456,MIN(FIND(ROW($1:$10)-1,K456&amp;1/17)),ROW($1:$9))),-LOOKUP(1,-MID(K456,MIN(FIND(ROW($1:$10)-1,K456&amp;1/17)),ROW($1:$9)))))</f>
        <v>221</v>
      </c>
      <c r="M456" s="5" t="str">
        <f t="shared" si="48"/>
        <v>r</v>
      </c>
      <c r="N456" s="14" t="str">
        <f t="shared" si="49"/>
        <v>r221</v>
      </c>
    </row>
    <row r="457" spans="1:14">
      <c r="A457" t="str">
        <f t="shared" si="42"/>
        <v>r221s9</v>
      </c>
      <c r="B457" s="3" t="str">
        <f t="shared" si="43"/>
        <v>r221s9120</v>
      </c>
      <c r="C457" s="35" t="s">
        <v>440</v>
      </c>
      <c r="D457" s="35" t="s">
        <v>1882</v>
      </c>
      <c r="E457" s="35" t="s">
        <v>1883</v>
      </c>
      <c r="H457" s="5" t="str">
        <f t="shared" si="44"/>
        <v>120</v>
      </c>
      <c r="I457" s="5" t="str">
        <f t="shared" si="45"/>
        <v>set9</v>
      </c>
      <c r="J457" s="5" t="str">
        <f t="shared" si="46"/>
        <v>s9</v>
      </c>
      <c r="K457" s="5" t="str">
        <f t="shared" si="47"/>
        <v>R221USF</v>
      </c>
      <c r="L457" s="5">
        <f t="array" ref="L457">IF(K457="","",IF(-LOOKUP(1,-MID(K457,MIN(FIND(ROW($1:$10)-1,K457&amp;1/17)),ROW($1:$9)))&lt;10,"0"&amp;-LOOKUP(1,-MID(K457,MIN(FIND(ROW($1:$10)-1,K457&amp;1/17)),ROW($1:$9))),-LOOKUP(1,-MID(K457,MIN(FIND(ROW($1:$10)-1,K457&amp;1/17)),ROW($1:$9)))))</f>
        <v>221</v>
      </c>
      <c r="M457" s="5" t="str">
        <f t="shared" si="48"/>
        <v>r</v>
      </c>
      <c r="N457" s="14" t="str">
        <f t="shared" si="49"/>
        <v>r221</v>
      </c>
    </row>
    <row r="458" spans="1:14">
      <c r="A458" t="str">
        <f t="shared" si="42"/>
        <v>r221s9</v>
      </c>
      <c r="B458" s="3" t="str">
        <f t="shared" si="43"/>
        <v>r221s9130</v>
      </c>
      <c r="C458" s="35" t="s">
        <v>445</v>
      </c>
      <c r="D458" s="35" t="s">
        <v>1884</v>
      </c>
      <c r="E458" s="35" t="s">
        <v>1885</v>
      </c>
      <c r="H458" s="5" t="str">
        <f t="shared" si="44"/>
        <v>130</v>
      </c>
      <c r="I458" s="5" t="str">
        <f t="shared" si="45"/>
        <v>set9</v>
      </c>
      <c r="J458" s="5" t="str">
        <f t="shared" si="46"/>
        <v>s9</v>
      </c>
      <c r="K458" s="5" t="str">
        <f t="shared" si="47"/>
        <v>R221USF</v>
      </c>
      <c r="L458" s="5">
        <f t="array" ref="L458">IF(K458="","",IF(-LOOKUP(1,-MID(K458,MIN(FIND(ROW($1:$10)-1,K458&amp;1/17)),ROW($1:$9)))&lt;10,"0"&amp;-LOOKUP(1,-MID(K458,MIN(FIND(ROW($1:$10)-1,K458&amp;1/17)),ROW($1:$9))),-LOOKUP(1,-MID(K458,MIN(FIND(ROW($1:$10)-1,K458&amp;1/17)),ROW($1:$9)))))</f>
        <v>221</v>
      </c>
      <c r="M458" s="5" t="str">
        <f t="shared" si="48"/>
        <v>r</v>
      </c>
      <c r="N458" s="14" t="str">
        <f t="shared" si="49"/>
        <v>r221</v>
      </c>
    </row>
    <row r="459" spans="1:14">
      <c r="A459" t="str">
        <f t="shared" si="42"/>
        <v>r221s9</v>
      </c>
      <c r="B459" s="3" t="str">
        <f t="shared" si="43"/>
        <v>r221s9140</v>
      </c>
      <c r="C459" s="35" t="s">
        <v>441</v>
      </c>
      <c r="D459" s="35" t="s">
        <v>1886</v>
      </c>
      <c r="E459" s="35" t="s">
        <v>1887</v>
      </c>
      <c r="H459" s="5" t="str">
        <f t="shared" si="44"/>
        <v>140</v>
      </c>
      <c r="I459" s="5" t="str">
        <f t="shared" si="45"/>
        <v>set9</v>
      </c>
      <c r="J459" s="5" t="str">
        <f t="shared" si="46"/>
        <v>s9</v>
      </c>
      <c r="K459" s="5" t="str">
        <f t="shared" si="47"/>
        <v>R221USF</v>
      </c>
      <c r="L459" s="5">
        <f t="array" ref="L459">IF(K459="","",IF(-LOOKUP(1,-MID(K459,MIN(FIND(ROW($1:$10)-1,K459&amp;1/17)),ROW($1:$9)))&lt;10,"0"&amp;-LOOKUP(1,-MID(K459,MIN(FIND(ROW($1:$10)-1,K459&amp;1/17)),ROW($1:$9))),-LOOKUP(1,-MID(K459,MIN(FIND(ROW($1:$10)-1,K459&amp;1/17)),ROW($1:$9)))))</f>
        <v>221</v>
      </c>
      <c r="M459" s="5" t="str">
        <f t="shared" si="48"/>
        <v>r</v>
      </c>
      <c r="N459" s="14" t="str">
        <f t="shared" si="49"/>
        <v>r221</v>
      </c>
    </row>
    <row r="460" spans="1:14">
      <c r="A460" t="str">
        <f t="shared" si="42"/>
        <v>r221s9</v>
      </c>
      <c r="B460" s="3" t="str">
        <f t="shared" si="43"/>
        <v>r221s9150</v>
      </c>
      <c r="C460" s="35" t="s">
        <v>444</v>
      </c>
      <c r="D460" s="35" t="s">
        <v>1888</v>
      </c>
      <c r="E460" s="35" t="s">
        <v>1889</v>
      </c>
      <c r="H460" s="5" t="str">
        <f t="shared" si="44"/>
        <v>150</v>
      </c>
      <c r="I460" s="5" t="str">
        <f t="shared" si="45"/>
        <v>set9</v>
      </c>
      <c r="J460" s="5" t="str">
        <f t="shared" si="46"/>
        <v>s9</v>
      </c>
      <c r="K460" s="5" t="str">
        <f t="shared" si="47"/>
        <v>R221USF</v>
      </c>
      <c r="L460" s="5">
        <f t="array" ref="L460">IF(K460="","",IF(-LOOKUP(1,-MID(K460,MIN(FIND(ROW($1:$10)-1,K460&amp;1/17)),ROW($1:$9)))&lt;10,"0"&amp;-LOOKUP(1,-MID(K460,MIN(FIND(ROW($1:$10)-1,K460&amp;1/17)),ROW($1:$9))),-LOOKUP(1,-MID(K460,MIN(FIND(ROW($1:$10)-1,K460&amp;1/17)),ROW($1:$9)))))</f>
        <v>221</v>
      </c>
      <c r="M460" s="5" t="str">
        <f t="shared" si="48"/>
        <v>r</v>
      </c>
      <c r="N460" s="14" t="str">
        <f t="shared" si="49"/>
        <v>r221</v>
      </c>
    </row>
    <row r="461" spans="1:14">
      <c r="A461" t="str">
        <f t="shared" si="42"/>
        <v/>
      </c>
      <c r="B461" s="3" t="str">
        <f t="shared" si="43"/>
        <v/>
      </c>
      <c r="H461" s="5" t="str">
        <f t="shared" si="44"/>
        <v/>
      </c>
      <c r="I461" s="5" t="str">
        <f t="shared" si="45"/>
        <v/>
      </c>
      <c r="J461" s="5" t="str">
        <f t="shared" si="46"/>
        <v/>
      </c>
      <c r="K461" s="5" t="str">
        <f t="shared" si="47"/>
        <v/>
      </c>
      <c r="L461" s="5" t="str">
        <f t="array" ref="L461">IF(K461="","",IF(-LOOKUP(1,-MID(K461,MIN(FIND(ROW($1:$10)-1,K461&amp;1/17)),ROW($1:$9)))&lt;10,"0"&amp;-LOOKUP(1,-MID(K461,MIN(FIND(ROW($1:$10)-1,K461&amp;1/17)),ROW($1:$9))),-LOOKUP(1,-MID(K461,MIN(FIND(ROW($1:$10)-1,K461&amp;1/17)),ROW($1:$9)))))</f>
        <v/>
      </c>
      <c r="M461" s="5" t="str">
        <f t="shared" si="48"/>
        <v/>
      </c>
      <c r="N461" s="14" t="str">
        <f t="shared" si="49"/>
        <v/>
      </c>
    </row>
    <row r="462" spans="1:14">
      <c r="A462" t="str">
        <f t="shared" si="42"/>
        <v/>
      </c>
      <c r="B462" s="3" t="str">
        <f t="shared" si="43"/>
        <v/>
      </c>
      <c r="H462" s="5" t="str">
        <f t="shared" si="44"/>
        <v/>
      </c>
      <c r="I462" s="5" t="str">
        <f t="shared" si="45"/>
        <v/>
      </c>
      <c r="J462" s="5" t="str">
        <f t="shared" si="46"/>
        <v/>
      </c>
      <c r="K462" s="5" t="str">
        <f t="shared" si="47"/>
        <v/>
      </c>
      <c r="L462" s="5" t="str">
        <f t="array" ref="L462">IF(K462="","",IF(-LOOKUP(1,-MID(K462,MIN(FIND(ROW($1:$10)-1,K462&amp;1/17)),ROW($1:$9)))&lt;10,"0"&amp;-LOOKUP(1,-MID(K462,MIN(FIND(ROW($1:$10)-1,K462&amp;1/17)),ROW($1:$9))),-LOOKUP(1,-MID(K462,MIN(FIND(ROW($1:$10)-1,K462&amp;1/17)),ROW($1:$9)))))</f>
        <v/>
      </c>
      <c r="M462" s="5" t="str">
        <f t="shared" si="48"/>
        <v/>
      </c>
      <c r="N462" s="14" t="str">
        <f t="shared" si="49"/>
        <v/>
      </c>
    </row>
    <row r="463" spans="1:14">
      <c r="A463" t="str">
        <f t="shared" si="42"/>
        <v/>
      </c>
      <c r="B463" s="3" t="str">
        <f t="shared" si="43"/>
        <v/>
      </c>
      <c r="H463" s="5" t="str">
        <f t="shared" si="44"/>
        <v/>
      </c>
      <c r="I463" s="5" t="str">
        <f t="shared" si="45"/>
        <v/>
      </c>
      <c r="J463" s="5" t="str">
        <f t="shared" si="46"/>
        <v/>
      </c>
      <c r="K463" s="5" t="str">
        <f t="shared" si="47"/>
        <v/>
      </c>
      <c r="L463" s="5" t="str">
        <f t="array" ref="L463">IF(K463="","",IF(-LOOKUP(1,-MID(K463,MIN(FIND(ROW($1:$10)-1,K463&amp;1/17)),ROW($1:$9)))&lt;10,"0"&amp;-LOOKUP(1,-MID(K463,MIN(FIND(ROW($1:$10)-1,K463&amp;1/17)),ROW($1:$9))),-LOOKUP(1,-MID(K463,MIN(FIND(ROW($1:$10)-1,K463&amp;1/17)),ROW($1:$9)))))</f>
        <v/>
      </c>
      <c r="M463" s="5" t="str">
        <f t="shared" si="48"/>
        <v/>
      </c>
      <c r="N463" s="14" t="str">
        <f t="shared" si="49"/>
        <v/>
      </c>
    </row>
    <row r="464" spans="1:14">
      <c r="A464" t="str">
        <f t="shared" si="42"/>
        <v/>
      </c>
      <c r="B464" s="3" t="str">
        <f t="shared" si="43"/>
        <v/>
      </c>
      <c r="H464" s="5" t="str">
        <f t="shared" si="44"/>
        <v/>
      </c>
      <c r="I464" s="5" t="str">
        <f t="shared" si="45"/>
        <v/>
      </c>
      <c r="J464" s="5" t="str">
        <f t="shared" si="46"/>
        <v/>
      </c>
      <c r="K464" s="5" t="str">
        <f t="shared" si="47"/>
        <v/>
      </c>
      <c r="L464" s="5" t="str">
        <f t="array" ref="L464">IF(K464="","",IF(-LOOKUP(1,-MID(K464,MIN(FIND(ROW($1:$10)-1,K464&amp;1/17)),ROW($1:$9)))&lt;10,"0"&amp;-LOOKUP(1,-MID(K464,MIN(FIND(ROW($1:$10)-1,K464&amp;1/17)),ROW($1:$9))),-LOOKUP(1,-MID(K464,MIN(FIND(ROW($1:$10)-1,K464&amp;1/17)),ROW($1:$9)))))</f>
        <v/>
      </c>
      <c r="M464" s="5" t="str">
        <f t="shared" si="48"/>
        <v/>
      </c>
      <c r="N464" s="14" t="str">
        <f t="shared" si="49"/>
        <v/>
      </c>
    </row>
    <row r="465" spans="1:14">
      <c r="A465" t="str">
        <f t="shared" si="42"/>
        <v/>
      </c>
      <c r="B465" s="3" t="str">
        <f t="shared" si="43"/>
        <v/>
      </c>
      <c r="H465" s="5" t="str">
        <f t="shared" si="44"/>
        <v/>
      </c>
      <c r="I465" s="5" t="str">
        <f t="shared" si="45"/>
        <v/>
      </c>
      <c r="J465" s="5" t="str">
        <f t="shared" si="46"/>
        <v/>
      </c>
      <c r="K465" s="5" t="str">
        <f t="shared" si="47"/>
        <v/>
      </c>
      <c r="L465" s="5" t="str">
        <f t="array" ref="L465">IF(K465="","",IF(-LOOKUP(1,-MID(K465,MIN(FIND(ROW($1:$10)-1,K465&amp;1/17)),ROW($1:$9)))&lt;10,"0"&amp;-LOOKUP(1,-MID(K465,MIN(FIND(ROW($1:$10)-1,K465&amp;1/17)),ROW($1:$9))),-LOOKUP(1,-MID(K465,MIN(FIND(ROW($1:$10)-1,K465&amp;1/17)),ROW($1:$9)))))</f>
        <v/>
      </c>
      <c r="M465" s="5" t="str">
        <f t="shared" si="48"/>
        <v/>
      </c>
      <c r="N465" s="14" t="str">
        <f t="shared" si="49"/>
        <v/>
      </c>
    </row>
    <row r="466" spans="1:14">
      <c r="A466" t="str">
        <f t="shared" si="42"/>
        <v/>
      </c>
      <c r="B466" s="3" t="str">
        <f t="shared" si="43"/>
        <v/>
      </c>
      <c r="H466" s="5" t="str">
        <f t="shared" si="44"/>
        <v/>
      </c>
      <c r="I466" s="5" t="str">
        <f t="shared" si="45"/>
        <v/>
      </c>
      <c r="J466" s="5" t="str">
        <f t="shared" si="46"/>
        <v/>
      </c>
      <c r="K466" s="5" t="str">
        <f t="shared" si="47"/>
        <v/>
      </c>
      <c r="L466" s="5" t="str">
        <f t="array" ref="L466">IF(K466="","",IF(-LOOKUP(1,-MID(K466,MIN(FIND(ROW($1:$10)-1,K466&amp;1/17)),ROW($1:$9)))&lt;10,"0"&amp;-LOOKUP(1,-MID(K466,MIN(FIND(ROW($1:$10)-1,K466&amp;1/17)),ROW($1:$9))),-LOOKUP(1,-MID(K466,MIN(FIND(ROW($1:$10)-1,K466&amp;1/17)),ROW($1:$9)))))</f>
        <v/>
      </c>
      <c r="M466" s="5" t="str">
        <f t="shared" si="48"/>
        <v/>
      </c>
      <c r="N466" s="14" t="str">
        <f t="shared" si="49"/>
        <v/>
      </c>
    </row>
    <row r="467" spans="1:14">
      <c r="A467" t="str">
        <f t="shared" si="42"/>
        <v/>
      </c>
      <c r="B467" s="3" t="str">
        <f t="shared" si="43"/>
        <v/>
      </c>
      <c r="H467" s="5" t="str">
        <f t="shared" si="44"/>
        <v/>
      </c>
      <c r="I467" s="5" t="str">
        <f t="shared" si="45"/>
        <v/>
      </c>
      <c r="J467" s="5" t="str">
        <f t="shared" si="46"/>
        <v/>
      </c>
      <c r="K467" s="5" t="str">
        <f t="shared" si="47"/>
        <v/>
      </c>
      <c r="L467" s="5" t="str">
        <f t="array" ref="L467">IF(K467="","",IF(-LOOKUP(1,-MID(K467,MIN(FIND(ROW($1:$10)-1,K467&amp;1/17)),ROW($1:$9)))&lt;10,"0"&amp;-LOOKUP(1,-MID(K467,MIN(FIND(ROW($1:$10)-1,K467&amp;1/17)),ROW($1:$9))),-LOOKUP(1,-MID(K467,MIN(FIND(ROW($1:$10)-1,K467&amp;1/17)),ROW($1:$9)))))</f>
        <v/>
      </c>
      <c r="M467" s="5" t="str">
        <f t="shared" si="48"/>
        <v/>
      </c>
      <c r="N467" s="14" t="str">
        <f t="shared" si="49"/>
        <v/>
      </c>
    </row>
    <row r="468" spans="1:14">
      <c r="A468" t="str">
        <f t="shared" si="42"/>
        <v/>
      </c>
      <c r="B468" s="3" t="str">
        <f t="shared" si="43"/>
        <v/>
      </c>
      <c r="H468" s="5" t="str">
        <f t="shared" si="44"/>
        <v/>
      </c>
      <c r="I468" s="5" t="str">
        <f t="shared" si="45"/>
        <v/>
      </c>
      <c r="J468" s="5" t="str">
        <f t="shared" si="46"/>
        <v/>
      </c>
      <c r="K468" s="5" t="str">
        <f t="shared" si="47"/>
        <v/>
      </c>
      <c r="L468" s="5" t="str">
        <f t="array" ref="L468">IF(K468="","",IF(-LOOKUP(1,-MID(K468,MIN(FIND(ROW($1:$10)-1,K468&amp;1/17)),ROW($1:$9)))&lt;10,"0"&amp;-LOOKUP(1,-MID(K468,MIN(FIND(ROW($1:$10)-1,K468&amp;1/17)),ROW($1:$9))),-LOOKUP(1,-MID(K468,MIN(FIND(ROW($1:$10)-1,K468&amp;1/17)),ROW($1:$9)))))</f>
        <v/>
      </c>
      <c r="M468" s="5" t="str">
        <f t="shared" si="48"/>
        <v/>
      </c>
      <c r="N468" s="14" t="str">
        <f t="shared" si="49"/>
        <v/>
      </c>
    </row>
    <row r="469" spans="1:14">
      <c r="A469" t="str">
        <f t="shared" si="42"/>
        <v/>
      </c>
      <c r="B469" s="3" t="str">
        <f t="shared" si="43"/>
        <v/>
      </c>
      <c r="H469" s="5" t="str">
        <f t="shared" si="44"/>
        <v/>
      </c>
      <c r="I469" s="5" t="str">
        <f t="shared" si="45"/>
        <v/>
      </c>
      <c r="J469" s="5" t="str">
        <f t="shared" si="46"/>
        <v/>
      </c>
      <c r="K469" s="5" t="str">
        <f t="shared" si="47"/>
        <v/>
      </c>
      <c r="L469" s="5" t="str">
        <f t="array" ref="L469">IF(K469="","",IF(-LOOKUP(1,-MID(K469,MIN(FIND(ROW($1:$10)-1,K469&amp;1/17)),ROW($1:$9)))&lt;10,"0"&amp;-LOOKUP(1,-MID(K469,MIN(FIND(ROW($1:$10)-1,K469&amp;1/17)),ROW($1:$9))),-LOOKUP(1,-MID(K469,MIN(FIND(ROW($1:$10)-1,K469&amp;1/17)),ROW($1:$9)))))</f>
        <v/>
      </c>
      <c r="M469" s="5" t="str">
        <f t="shared" si="48"/>
        <v/>
      </c>
      <c r="N469" s="14" t="str">
        <f t="shared" si="49"/>
        <v/>
      </c>
    </row>
    <row r="470" spans="1:14">
      <c r="A470" t="str">
        <f t="shared" si="42"/>
        <v/>
      </c>
      <c r="B470" s="3" t="str">
        <f t="shared" si="43"/>
        <v/>
      </c>
      <c r="H470" s="5" t="str">
        <f t="shared" si="44"/>
        <v/>
      </c>
      <c r="I470" s="5" t="str">
        <f t="shared" si="45"/>
        <v/>
      </c>
      <c r="J470" s="5" t="str">
        <f t="shared" si="46"/>
        <v/>
      </c>
      <c r="K470" s="5" t="str">
        <f t="shared" si="47"/>
        <v/>
      </c>
      <c r="L470" s="5" t="str">
        <f t="array" ref="L470">IF(K470="","",IF(-LOOKUP(1,-MID(K470,MIN(FIND(ROW($1:$10)-1,K470&amp;1/17)),ROW($1:$9)))&lt;10,"0"&amp;-LOOKUP(1,-MID(K470,MIN(FIND(ROW($1:$10)-1,K470&amp;1/17)),ROW($1:$9))),-LOOKUP(1,-MID(K470,MIN(FIND(ROW($1:$10)-1,K470&amp;1/17)),ROW($1:$9)))))</f>
        <v/>
      </c>
      <c r="M470" s="5" t="str">
        <f t="shared" si="48"/>
        <v/>
      </c>
      <c r="N470" s="14" t="str">
        <f t="shared" si="49"/>
        <v/>
      </c>
    </row>
    <row r="471" spans="1:14">
      <c r="A471" t="str">
        <f t="shared" si="42"/>
        <v/>
      </c>
      <c r="B471" s="3" t="str">
        <f t="shared" si="43"/>
        <v/>
      </c>
      <c r="H471" s="5" t="str">
        <f t="shared" si="44"/>
        <v/>
      </c>
      <c r="I471" s="5" t="str">
        <f t="shared" si="45"/>
        <v/>
      </c>
      <c r="J471" s="5" t="str">
        <f t="shared" si="46"/>
        <v/>
      </c>
      <c r="K471" s="5" t="str">
        <f t="shared" si="47"/>
        <v/>
      </c>
      <c r="L471" s="5" t="str">
        <f t="array" ref="L471">IF(K471="","",IF(-LOOKUP(1,-MID(K471,MIN(FIND(ROW($1:$10)-1,K471&amp;1/17)),ROW($1:$9)))&lt;10,"0"&amp;-LOOKUP(1,-MID(K471,MIN(FIND(ROW($1:$10)-1,K471&amp;1/17)),ROW($1:$9))),-LOOKUP(1,-MID(K471,MIN(FIND(ROW($1:$10)-1,K471&amp;1/17)),ROW($1:$9)))))</f>
        <v/>
      </c>
      <c r="M471" s="5" t="str">
        <f t="shared" si="48"/>
        <v/>
      </c>
      <c r="N471" s="14" t="str">
        <f t="shared" si="49"/>
        <v/>
      </c>
    </row>
    <row r="472" spans="1:14">
      <c r="A472" t="str">
        <f t="shared" si="42"/>
        <v/>
      </c>
      <c r="B472" s="3" t="str">
        <f t="shared" si="43"/>
        <v/>
      </c>
      <c r="H472" s="5" t="str">
        <f t="shared" si="44"/>
        <v/>
      </c>
      <c r="I472" s="5" t="str">
        <f t="shared" si="45"/>
        <v/>
      </c>
      <c r="J472" s="5" t="str">
        <f t="shared" si="46"/>
        <v/>
      </c>
      <c r="K472" s="5" t="str">
        <f t="shared" si="47"/>
        <v/>
      </c>
      <c r="L472" s="5" t="str">
        <f t="array" ref="L472">IF(K472="","",IF(-LOOKUP(1,-MID(K472,MIN(FIND(ROW($1:$10)-1,K472&amp;1/17)),ROW($1:$9)))&lt;10,"0"&amp;-LOOKUP(1,-MID(K472,MIN(FIND(ROW($1:$10)-1,K472&amp;1/17)),ROW($1:$9))),-LOOKUP(1,-MID(K472,MIN(FIND(ROW($1:$10)-1,K472&amp;1/17)),ROW($1:$9)))))</f>
        <v/>
      </c>
      <c r="M472" s="5" t="str">
        <f t="shared" si="48"/>
        <v/>
      </c>
      <c r="N472" s="14" t="str">
        <f t="shared" si="49"/>
        <v/>
      </c>
    </row>
    <row r="473" spans="1:14">
      <c r="A473" t="str">
        <f t="shared" si="42"/>
        <v/>
      </c>
      <c r="B473" s="3" t="str">
        <f t="shared" si="43"/>
        <v/>
      </c>
      <c r="H473" s="5" t="str">
        <f t="shared" si="44"/>
        <v/>
      </c>
      <c r="I473" s="5" t="str">
        <f t="shared" si="45"/>
        <v/>
      </c>
      <c r="J473" s="5" t="str">
        <f t="shared" si="46"/>
        <v/>
      </c>
      <c r="K473" s="5" t="str">
        <f t="shared" si="47"/>
        <v/>
      </c>
      <c r="L473" s="5" t="str">
        <f t="array" ref="L473">IF(K473="","",IF(-LOOKUP(1,-MID(K473,MIN(FIND(ROW($1:$10)-1,K473&amp;1/17)),ROW($1:$9)))&lt;10,"0"&amp;-LOOKUP(1,-MID(K473,MIN(FIND(ROW($1:$10)-1,K473&amp;1/17)),ROW($1:$9))),-LOOKUP(1,-MID(K473,MIN(FIND(ROW($1:$10)-1,K473&amp;1/17)),ROW($1:$9)))))</f>
        <v/>
      </c>
      <c r="M473" s="5" t="str">
        <f t="shared" si="48"/>
        <v/>
      </c>
      <c r="N473" s="14" t="str">
        <f t="shared" si="49"/>
        <v/>
      </c>
    </row>
    <row r="474" spans="1:14">
      <c r="A474" t="str">
        <f t="shared" si="42"/>
        <v/>
      </c>
      <c r="B474" s="3" t="str">
        <f t="shared" si="43"/>
        <v/>
      </c>
      <c r="H474" s="5" t="str">
        <f t="shared" si="44"/>
        <v/>
      </c>
      <c r="I474" s="5" t="str">
        <f t="shared" si="45"/>
        <v/>
      </c>
      <c r="J474" s="5" t="str">
        <f t="shared" si="46"/>
        <v/>
      </c>
      <c r="K474" s="5" t="str">
        <f t="shared" si="47"/>
        <v/>
      </c>
      <c r="L474" s="5" t="str">
        <f t="array" ref="L474">IF(K474="","",IF(-LOOKUP(1,-MID(K474,MIN(FIND(ROW($1:$10)-1,K474&amp;1/17)),ROW($1:$9)))&lt;10,"0"&amp;-LOOKUP(1,-MID(K474,MIN(FIND(ROW($1:$10)-1,K474&amp;1/17)),ROW($1:$9))),-LOOKUP(1,-MID(K474,MIN(FIND(ROW($1:$10)-1,K474&amp;1/17)),ROW($1:$9)))))</f>
        <v/>
      </c>
      <c r="M474" s="5" t="str">
        <f t="shared" si="48"/>
        <v/>
      </c>
      <c r="N474" s="14" t="str">
        <f t="shared" si="49"/>
        <v/>
      </c>
    </row>
    <row r="475" spans="1:14">
      <c r="A475" t="str">
        <f t="shared" si="42"/>
        <v/>
      </c>
      <c r="B475" s="3" t="str">
        <f t="shared" si="43"/>
        <v/>
      </c>
      <c r="H475" s="5" t="str">
        <f t="shared" si="44"/>
        <v/>
      </c>
      <c r="I475" s="5" t="str">
        <f t="shared" si="45"/>
        <v/>
      </c>
      <c r="J475" s="5" t="str">
        <f t="shared" si="46"/>
        <v/>
      </c>
      <c r="K475" s="5" t="str">
        <f t="shared" si="47"/>
        <v/>
      </c>
      <c r="L475" s="5" t="str">
        <f t="array" ref="L475">IF(K475="","",IF(-LOOKUP(1,-MID(K475,MIN(FIND(ROW($1:$10)-1,K475&amp;1/17)),ROW($1:$9)))&lt;10,"0"&amp;-LOOKUP(1,-MID(K475,MIN(FIND(ROW($1:$10)-1,K475&amp;1/17)),ROW($1:$9))),-LOOKUP(1,-MID(K475,MIN(FIND(ROW($1:$10)-1,K475&amp;1/17)),ROW($1:$9)))))</f>
        <v/>
      </c>
      <c r="M475" s="5" t="str">
        <f t="shared" si="48"/>
        <v/>
      </c>
      <c r="N475" s="14" t="str">
        <f t="shared" si="49"/>
        <v/>
      </c>
    </row>
    <row r="476" spans="1:14">
      <c r="A476" t="str">
        <f t="shared" si="42"/>
        <v/>
      </c>
      <c r="B476" s="3" t="str">
        <f t="shared" si="43"/>
        <v/>
      </c>
      <c r="H476" s="5" t="str">
        <f t="shared" si="44"/>
        <v/>
      </c>
      <c r="I476" s="5" t="str">
        <f t="shared" si="45"/>
        <v/>
      </c>
      <c r="J476" s="5" t="str">
        <f t="shared" si="46"/>
        <v/>
      </c>
      <c r="K476" s="5" t="str">
        <f t="shared" si="47"/>
        <v/>
      </c>
      <c r="L476" s="5" t="str">
        <f t="array" ref="L476">IF(K476="","",IF(-LOOKUP(1,-MID(K476,MIN(FIND(ROW($1:$10)-1,K476&amp;1/17)),ROW($1:$9)))&lt;10,"0"&amp;-LOOKUP(1,-MID(K476,MIN(FIND(ROW($1:$10)-1,K476&amp;1/17)),ROW($1:$9))),-LOOKUP(1,-MID(K476,MIN(FIND(ROW($1:$10)-1,K476&amp;1/17)),ROW($1:$9)))))</f>
        <v/>
      </c>
      <c r="M476" s="5" t="str">
        <f t="shared" si="48"/>
        <v/>
      </c>
      <c r="N476" s="14" t="str">
        <f t="shared" si="49"/>
        <v/>
      </c>
    </row>
    <row r="477" spans="1:14">
      <c r="A477" t="str">
        <f t="shared" si="42"/>
        <v/>
      </c>
      <c r="B477" s="3" t="str">
        <f t="shared" si="43"/>
        <v/>
      </c>
      <c r="H477" s="5" t="str">
        <f t="shared" si="44"/>
        <v/>
      </c>
      <c r="I477" s="5" t="str">
        <f t="shared" si="45"/>
        <v/>
      </c>
      <c r="J477" s="5" t="str">
        <f t="shared" si="46"/>
        <v/>
      </c>
      <c r="K477" s="5" t="str">
        <f t="shared" si="47"/>
        <v/>
      </c>
      <c r="L477" s="5" t="str">
        <f t="array" ref="L477">IF(K477="","",IF(-LOOKUP(1,-MID(K477,MIN(FIND(ROW($1:$10)-1,K477&amp;1/17)),ROW($1:$9)))&lt;10,"0"&amp;-LOOKUP(1,-MID(K477,MIN(FIND(ROW($1:$10)-1,K477&amp;1/17)),ROW($1:$9))),-LOOKUP(1,-MID(K477,MIN(FIND(ROW($1:$10)-1,K477&amp;1/17)),ROW($1:$9)))))</f>
        <v/>
      </c>
      <c r="M477" s="5" t="str">
        <f t="shared" si="48"/>
        <v/>
      </c>
      <c r="N477" s="14" t="str">
        <f t="shared" si="49"/>
        <v/>
      </c>
    </row>
    <row r="478" spans="1:14">
      <c r="A478" t="str">
        <f t="shared" si="42"/>
        <v/>
      </c>
      <c r="B478" s="3" t="str">
        <f t="shared" si="43"/>
        <v/>
      </c>
      <c r="H478" s="5" t="str">
        <f t="shared" si="44"/>
        <v/>
      </c>
      <c r="I478" s="5" t="str">
        <f t="shared" si="45"/>
        <v/>
      </c>
      <c r="J478" s="5" t="str">
        <f t="shared" si="46"/>
        <v/>
      </c>
      <c r="K478" s="5" t="str">
        <f t="shared" si="47"/>
        <v/>
      </c>
      <c r="L478" s="5" t="str">
        <f t="array" ref="L478">IF(K478="","",IF(-LOOKUP(1,-MID(K478,MIN(FIND(ROW($1:$10)-1,K478&amp;1/17)),ROW($1:$9)))&lt;10,"0"&amp;-LOOKUP(1,-MID(K478,MIN(FIND(ROW($1:$10)-1,K478&amp;1/17)),ROW($1:$9))),-LOOKUP(1,-MID(K478,MIN(FIND(ROW($1:$10)-1,K478&amp;1/17)),ROW($1:$9)))))</f>
        <v/>
      </c>
      <c r="M478" s="5" t="str">
        <f t="shared" si="48"/>
        <v/>
      </c>
      <c r="N478" s="14" t="str">
        <f t="shared" si="49"/>
        <v/>
      </c>
    </row>
    <row r="479" spans="1:14">
      <c r="A479" t="str">
        <f t="shared" si="42"/>
        <v/>
      </c>
      <c r="B479" s="3" t="str">
        <f t="shared" si="43"/>
        <v/>
      </c>
      <c r="H479" s="5" t="str">
        <f t="shared" si="44"/>
        <v/>
      </c>
      <c r="I479" s="5" t="str">
        <f t="shared" si="45"/>
        <v/>
      </c>
      <c r="J479" s="5" t="str">
        <f t="shared" si="46"/>
        <v/>
      </c>
      <c r="K479" s="5" t="str">
        <f t="shared" si="47"/>
        <v/>
      </c>
      <c r="L479" s="5" t="str">
        <f t="array" ref="L479">IF(K479="","",IF(-LOOKUP(1,-MID(K479,MIN(FIND(ROW($1:$10)-1,K479&amp;1/17)),ROW($1:$9)))&lt;10,"0"&amp;-LOOKUP(1,-MID(K479,MIN(FIND(ROW($1:$10)-1,K479&amp;1/17)),ROW($1:$9))),-LOOKUP(1,-MID(K479,MIN(FIND(ROW($1:$10)-1,K479&amp;1/17)),ROW($1:$9)))))</f>
        <v/>
      </c>
      <c r="M479" s="5" t="str">
        <f t="shared" si="48"/>
        <v/>
      </c>
      <c r="N479" s="14" t="str">
        <f t="shared" si="49"/>
        <v/>
      </c>
    </row>
    <row r="480" spans="1:14">
      <c r="A480" t="str">
        <f t="shared" si="42"/>
        <v/>
      </c>
      <c r="B480" s="3" t="str">
        <f t="shared" si="43"/>
        <v/>
      </c>
      <c r="H480" s="5" t="str">
        <f t="shared" si="44"/>
        <v/>
      </c>
      <c r="I480" s="5" t="str">
        <f t="shared" si="45"/>
        <v/>
      </c>
      <c r="J480" s="5" t="str">
        <f t="shared" si="46"/>
        <v/>
      </c>
      <c r="K480" s="5" t="str">
        <f t="shared" si="47"/>
        <v/>
      </c>
      <c r="L480" s="5" t="str">
        <f t="array" ref="L480">IF(K480="","",IF(-LOOKUP(1,-MID(K480,MIN(FIND(ROW($1:$10)-1,K480&amp;1/17)),ROW($1:$9)))&lt;10,"0"&amp;-LOOKUP(1,-MID(K480,MIN(FIND(ROW($1:$10)-1,K480&amp;1/17)),ROW($1:$9))),-LOOKUP(1,-MID(K480,MIN(FIND(ROW($1:$10)-1,K480&amp;1/17)),ROW($1:$9)))))</f>
        <v/>
      </c>
      <c r="M480" s="5" t="str">
        <f t="shared" si="48"/>
        <v/>
      </c>
      <c r="N480" s="14" t="str">
        <f t="shared" si="49"/>
        <v/>
      </c>
    </row>
    <row r="481" spans="1:14">
      <c r="A481" t="str">
        <f t="shared" si="42"/>
        <v/>
      </c>
      <c r="B481" s="3" t="str">
        <f t="shared" si="43"/>
        <v/>
      </c>
      <c r="H481" s="5" t="str">
        <f t="shared" si="44"/>
        <v/>
      </c>
      <c r="I481" s="5" t="str">
        <f t="shared" si="45"/>
        <v/>
      </c>
      <c r="J481" s="5" t="str">
        <f t="shared" si="46"/>
        <v/>
      </c>
      <c r="K481" s="5" t="str">
        <f t="shared" si="47"/>
        <v/>
      </c>
      <c r="L481" s="5" t="str">
        <f t="array" ref="L481">IF(K481="","",IF(-LOOKUP(1,-MID(K481,MIN(FIND(ROW($1:$10)-1,K481&amp;1/17)),ROW($1:$9)))&lt;10,"0"&amp;-LOOKUP(1,-MID(K481,MIN(FIND(ROW($1:$10)-1,K481&amp;1/17)),ROW($1:$9))),-LOOKUP(1,-MID(K481,MIN(FIND(ROW($1:$10)-1,K481&amp;1/17)),ROW($1:$9)))))</f>
        <v/>
      </c>
      <c r="M481" s="5" t="str">
        <f t="shared" si="48"/>
        <v/>
      </c>
      <c r="N481" s="14" t="str">
        <f t="shared" si="49"/>
        <v/>
      </c>
    </row>
    <row r="482" spans="1:14">
      <c r="A482" t="str">
        <f t="shared" si="42"/>
        <v/>
      </c>
      <c r="B482" s="3" t="str">
        <f t="shared" si="43"/>
        <v/>
      </c>
      <c r="H482" s="5" t="str">
        <f t="shared" si="44"/>
        <v/>
      </c>
      <c r="I482" s="5" t="str">
        <f t="shared" si="45"/>
        <v/>
      </c>
      <c r="J482" s="5" t="str">
        <f t="shared" si="46"/>
        <v/>
      </c>
      <c r="K482" s="5" t="str">
        <f t="shared" si="47"/>
        <v/>
      </c>
      <c r="L482" s="5" t="str">
        <f t="array" ref="L482">IF(K482="","",IF(-LOOKUP(1,-MID(K482,MIN(FIND(ROW($1:$10)-1,K482&amp;1/17)),ROW($1:$9)))&lt;10,"0"&amp;-LOOKUP(1,-MID(K482,MIN(FIND(ROW($1:$10)-1,K482&amp;1/17)),ROW($1:$9))),-LOOKUP(1,-MID(K482,MIN(FIND(ROW($1:$10)-1,K482&amp;1/17)),ROW($1:$9)))))</f>
        <v/>
      </c>
      <c r="M482" s="5" t="str">
        <f t="shared" si="48"/>
        <v/>
      </c>
      <c r="N482" s="14" t="str">
        <f t="shared" si="49"/>
        <v/>
      </c>
    </row>
    <row r="483" spans="1:14">
      <c r="A483" t="str">
        <f t="shared" si="42"/>
        <v/>
      </c>
      <c r="B483" s="3" t="str">
        <f t="shared" si="43"/>
        <v/>
      </c>
      <c r="H483" s="5" t="str">
        <f t="shared" si="44"/>
        <v/>
      </c>
      <c r="I483" s="5" t="str">
        <f t="shared" si="45"/>
        <v/>
      </c>
      <c r="J483" s="5" t="str">
        <f t="shared" si="46"/>
        <v/>
      </c>
      <c r="K483" s="5" t="str">
        <f t="shared" si="47"/>
        <v/>
      </c>
      <c r="L483" s="5" t="str">
        <f t="array" ref="L483">IF(K483="","",IF(-LOOKUP(1,-MID(K483,MIN(FIND(ROW($1:$10)-1,K483&amp;1/17)),ROW($1:$9)))&lt;10,"0"&amp;-LOOKUP(1,-MID(K483,MIN(FIND(ROW($1:$10)-1,K483&amp;1/17)),ROW($1:$9))),-LOOKUP(1,-MID(K483,MIN(FIND(ROW($1:$10)-1,K483&amp;1/17)),ROW($1:$9)))))</f>
        <v/>
      </c>
      <c r="M483" s="5" t="str">
        <f t="shared" si="48"/>
        <v/>
      </c>
      <c r="N483" s="14" t="str">
        <f t="shared" si="49"/>
        <v/>
      </c>
    </row>
    <row r="484" spans="1:14">
      <c r="A484" t="str">
        <f t="shared" si="42"/>
        <v/>
      </c>
      <c r="B484" s="3" t="str">
        <f t="shared" si="43"/>
        <v/>
      </c>
      <c r="H484" s="5" t="str">
        <f t="shared" si="44"/>
        <v/>
      </c>
      <c r="I484" s="5" t="str">
        <f t="shared" si="45"/>
        <v/>
      </c>
      <c r="J484" s="5" t="str">
        <f t="shared" si="46"/>
        <v/>
      </c>
      <c r="K484" s="5" t="str">
        <f t="shared" si="47"/>
        <v/>
      </c>
      <c r="L484" s="5" t="str">
        <f t="array" ref="L484">IF(K484="","",IF(-LOOKUP(1,-MID(K484,MIN(FIND(ROW($1:$10)-1,K484&amp;1/17)),ROW($1:$9)))&lt;10,"0"&amp;-LOOKUP(1,-MID(K484,MIN(FIND(ROW($1:$10)-1,K484&amp;1/17)),ROW($1:$9))),-LOOKUP(1,-MID(K484,MIN(FIND(ROW($1:$10)-1,K484&amp;1/17)),ROW($1:$9)))))</f>
        <v/>
      </c>
      <c r="M484" s="5" t="str">
        <f t="shared" si="48"/>
        <v/>
      </c>
      <c r="N484" s="14" t="str">
        <f t="shared" si="49"/>
        <v/>
      </c>
    </row>
    <row r="485" spans="1:14">
      <c r="A485" t="str">
        <f t="shared" si="42"/>
        <v/>
      </c>
      <c r="B485" s="3" t="str">
        <f t="shared" si="43"/>
        <v/>
      </c>
      <c r="H485" s="5" t="str">
        <f t="shared" si="44"/>
        <v/>
      </c>
      <c r="I485" s="5" t="str">
        <f t="shared" si="45"/>
        <v/>
      </c>
      <c r="J485" s="5" t="str">
        <f t="shared" si="46"/>
        <v/>
      </c>
      <c r="K485" s="5" t="str">
        <f t="shared" si="47"/>
        <v/>
      </c>
      <c r="L485" s="5" t="str">
        <f t="array" ref="L485">IF(K485="","",IF(-LOOKUP(1,-MID(K485,MIN(FIND(ROW($1:$10)-1,K485&amp;1/17)),ROW($1:$9)))&lt;10,"0"&amp;-LOOKUP(1,-MID(K485,MIN(FIND(ROW($1:$10)-1,K485&amp;1/17)),ROW($1:$9))),-LOOKUP(1,-MID(K485,MIN(FIND(ROW($1:$10)-1,K485&amp;1/17)),ROW($1:$9)))))</f>
        <v/>
      </c>
      <c r="M485" s="5" t="str">
        <f t="shared" si="48"/>
        <v/>
      </c>
      <c r="N485" s="14" t="str">
        <f t="shared" si="49"/>
        <v/>
      </c>
    </row>
    <row r="486" spans="1:14">
      <c r="A486" t="str">
        <f t="shared" si="42"/>
        <v/>
      </c>
      <c r="B486" s="3" t="str">
        <f t="shared" si="43"/>
        <v/>
      </c>
      <c r="H486" s="5" t="str">
        <f t="shared" si="44"/>
        <v/>
      </c>
      <c r="I486" s="5" t="str">
        <f t="shared" si="45"/>
        <v/>
      </c>
      <c r="J486" s="5" t="str">
        <f t="shared" si="46"/>
        <v/>
      </c>
      <c r="K486" s="5" t="str">
        <f t="shared" si="47"/>
        <v/>
      </c>
      <c r="L486" s="5" t="str">
        <f t="array" ref="L486">IF(K486="","",IF(-LOOKUP(1,-MID(K486,MIN(FIND(ROW($1:$10)-1,K486&amp;1/17)),ROW($1:$9)))&lt;10,"0"&amp;-LOOKUP(1,-MID(K486,MIN(FIND(ROW($1:$10)-1,K486&amp;1/17)),ROW($1:$9))),-LOOKUP(1,-MID(K486,MIN(FIND(ROW($1:$10)-1,K486&amp;1/17)),ROW($1:$9)))))</f>
        <v/>
      </c>
      <c r="M486" s="5" t="str">
        <f t="shared" si="48"/>
        <v/>
      </c>
      <c r="N486" s="14" t="str">
        <f t="shared" si="49"/>
        <v/>
      </c>
    </row>
    <row r="487" spans="1:14">
      <c r="A487" t="str">
        <f t="shared" si="42"/>
        <v/>
      </c>
      <c r="B487" s="3" t="str">
        <f t="shared" si="43"/>
        <v/>
      </c>
      <c r="H487" s="5" t="str">
        <f t="shared" si="44"/>
        <v/>
      </c>
      <c r="I487" s="5" t="str">
        <f t="shared" si="45"/>
        <v/>
      </c>
      <c r="J487" s="5" t="str">
        <f t="shared" si="46"/>
        <v/>
      </c>
      <c r="K487" s="5" t="str">
        <f t="shared" si="47"/>
        <v/>
      </c>
      <c r="L487" s="5" t="str">
        <f t="array" ref="L487">IF(K487="","",IF(-LOOKUP(1,-MID(K487,MIN(FIND(ROW($1:$10)-1,K487&amp;1/17)),ROW($1:$9)))&lt;10,"0"&amp;-LOOKUP(1,-MID(K487,MIN(FIND(ROW($1:$10)-1,K487&amp;1/17)),ROW($1:$9))),-LOOKUP(1,-MID(K487,MIN(FIND(ROW($1:$10)-1,K487&amp;1/17)),ROW($1:$9)))))</f>
        <v/>
      </c>
      <c r="M487" s="5" t="str">
        <f t="shared" si="48"/>
        <v/>
      </c>
      <c r="N487" s="14" t="str">
        <f t="shared" si="49"/>
        <v/>
      </c>
    </row>
    <row r="488" spans="1:14">
      <c r="A488" t="str">
        <f t="shared" si="42"/>
        <v/>
      </c>
      <c r="B488" s="3" t="str">
        <f t="shared" si="43"/>
        <v/>
      </c>
      <c r="H488" s="5" t="str">
        <f t="shared" si="44"/>
        <v/>
      </c>
      <c r="I488" s="5" t="str">
        <f t="shared" si="45"/>
        <v/>
      </c>
      <c r="J488" s="5" t="str">
        <f t="shared" si="46"/>
        <v/>
      </c>
      <c r="K488" s="5" t="str">
        <f t="shared" si="47"/>
        <v/>
      </c>
      <c r="L488" s="5" t="str">
        <f t="array" ref="L488">IF(K488="","",IF(-LOOKUP(1,-MID(K488,MIN(FIND(ROW($1:$10)-1,K488&amp;1/17)),ROW($1:$9)))&lt;10,"0"&amp;-LOOKUP(1,-MID(K488,MIN(FIND(ROW($1:$10)-1,K488&amp;1/17)),ROW($1:$9))),-LOOKUP(1,-MID(K488,MIN(FIND(ROW($1:$10)-1,K488&amp;1/17)),ROW($1:$9)))))</f>
        <v/>
      </c>
      <c r="M488" s="5" t="str">
        <f t="shared" si="48"/>
        <v/>
      </c>
      <c r="N488" s="14" t="str">
        <f t="shared" si="49"/>
        <v/>
      </c>
    </row>
    <row r="489" spans="1:14">
      <c r="A489" t="str">
        <f t="shared" si="42"/>
        <v/>
      </c>
      <c r="B489" s="3" t="str">
        <f t="shared" si="43"/>
        <v/>
      </c>
      <c r="H489" s="5" t="str">
        <f t="shared" si="44"/>
        <v/>
      </c>
      <c r="I489" s="5" t="str">
        <f t="shared" si="45"/>
        <v/>
      </c>
      <c r="J489" s="5" t="str">
        <f t="shared" si="46"/>
        <v/>
      </c>
      <c r="K489" s="5" t="str">
        <f t="shared" si="47"/>
        <v/>
      </c>
      <c r="L489" s="5" t="str">
        <f t="array" ref="L489">IF(K489="","",IF(-LOOKUP(1,-MID(K489,MIN(FIND(ROW($1:$10)-1,K489&amp;1/17)),ROW($1:$9)))&lt;10,"0"&amp;-LOOKUP(1,-MID(K489,MIN(FIND(ROW($1:$10)-1,K489&amp;1/17)),ROW($1:$9))),-LOOKUP(1,-MID(K489,MIN(FIND(ROW($1:$10)-1,K489&amp;1/17)),ROW($1:$9)))))</f>
        <v/>
      </c>
      <c r="M489" s="5" t="str">
        <f t="shared" si="48"/>
        <v/>
      </c>
      <c r="N489" s="14" t="str">
        <f t="shared" si="49"/>
        <v/>
      </c>
    </row>
    <row r="490" spans="1:14">
      <c r="A490" t="str">
        <f t="shared" si="42"/>
        <v/>
      </c>
      <c r="B490" s="3" t="str">
        <f t="shared" si="43"/>
        <v/>
      </c>
      <c r="H490" s="5" t="str">
        <f t="shared" si="44"/>
        <v/>
      </c>
      <c r="I490" s="5" t="str">
        <f t="shared" si="45"/>
        <v/>
      </c>
      <c r="J490" s="5" t="str">
        <f t="shared" si="46"/>
        <v/>
      </c>
      <c r="K490" s="5" t="str">
        <f t="shared" si="47"/>
        <v/>
      </c>
      <c r="L490" s="5" t="str">
        <f t="array" ref="L490">IF(K490="","",IF(-LOOKUP(1,-MID(K490,MIN(FIND(ROW($1:$10)-1,K490&amp;1/17)),ROW($1:$9)))&lt;10,"0"&amp;-LOOKUP(1,-MID(K490,MIN(FIND(ROW($1:$10)-1,K490&amp;1/17)),ROW($1:$9))),-LOOKUP(1,-MID(K490,MIN(FIND(ROW($1:$10)-1,K490&amp;1/17)),ROW($1:$9)))))</f>
        <v/>
      </c>
      <c r="M490" s="5" t="str">
        <f t="shared" si="48"/>
        <v/>
      </c>
      <c r="N490" s="14" t="str">
        <f t="shared" si="49"/>
        <v/>
      </c>
    </row>
    <row r="491" spans="1:14">
      <c r="A491" t="str">
        <f t="shared" si="42"/>
        <v/>
      </c>
      <c r="B491" s="3" t="str">
        <f t="shared" si="43"/>
        <v/>
      </c>
      <c r="H491" s="5" t="str">
        <f t="shared" si="44"/>
        <v/>
      </c>
      <c r="I491" s="5" t="str">
        <f t="shared" si="45"/>
        <v/>
      </c>
      <c r="J491" s="5" t="str">
        <f t="shared" si="46"/>
        <v/>
      </c>
      <c r="K491" s="5" t="str">
        <f t="shared" si="47"/>
        <v/>
      </c>
      <c r="L491" s="5" t="str">
        <f t="array" ref="L491">IF(K491="","",IF(-LOOKUP(1,-MID(K491,MIN(FIND(ROW($1:$10)-1,K491&amp;1/17)),ROW($1:$9)))&lt;10,"0"&amp;-LOOKUP(1,-MID(K491,MIN(FIND(ROW($1:$10)-1,K491&amp;1/17)),ROW($1:$9))),-LOOKUP(1,-MID(K491,MIN(FIND(ROW($1:$10)-1,K491&amp;1/17)),ROW($1:$9)))))</f>
        <v/>
      </c>
      <c r="M491" s="5" t="str">
        <f t="shared" si="48"/>
        <v/>
      </c>
      <c r="N491" s="14" t="str">
        <f t="shared" si="49"/>
        <v/>
      </c>
    </row>
    <row r="492" spans="1:14">
      <c r="A492" t="str">
        <f t="shared" si="42"/>
        <v/>
      </c>
      <c r="B492" s="3" t="str">
        <f t="shared" si="43"/>
        <v/>
      </c>
      <c r="H492" s="5" t="str">
        <f t="shared" si="44"/>
        <v/>
      </c>
      <c r="I492" s="5" t="str">
        <f t="shared" si="45"/>
        <v/>
      </c>
      <c r="J492" s="5" t="str">
        <f t="shared" si="46"/>
        <v/>
      </c>
      <c r="K492" s="5" t="str">
        <f t="shared" si="47"/>
        <v/>
      </c>
      <c r="L492" s="5" t="str">
        <f t="array" ref="L492">IF(K492="","",IF(-LOOKUP(1,-MID(K492,MIN(FIND(ROW($1:$10)-1,K492&amp;1/17)),ROW($1:$9)))&lt;10,"0"&amp;-LOOKUP(1,-MID(K492,MIN(FIND(ROW($1:$10)-1,K492&amp;1/17)),ROW($1:$9))),-LOOKUP(1,-MID(K492,MIN(FIND(ROW($1:$10)-1,K492&amp;1/17)),ROW($1:$9)))))</f>
        <v/>
      </c>
      <c r="M492" s="5" t="str">
        <f t="shared" si="48"/>
        <v/>
      </c>
      <c r="N492" s="14" t="str">
        <f t="shared" si="49"/>
        <v/>
      </c>
    </row>
    <row r="493" spans="1:14">
      <c r="A493" t="str">
        <f t="shared" si="42"/>
        <v/>
      </c>
      <c r="B493" s="3" t="str">
        <f t="shared" si="43"/>
        <v/>
      </c>
      <c r="H493" s="5" t="str">
        <f t="shared" si="44"/>
        <v/>
      </c>
      <c r="I493" s="5" t="str">
        <f t="shared" si="45"/>
        <v/>
      </c>
      <c r="J493" s="5" t="str">
        <f t="shared" si="46"/>
        <v/>
      </c>
      <c r="K493" s="5" t="str">
        <f t="shared" si="47"/>
        <v/>
      </c>
      <c r="L493" s="5" t="str">
        <f t="array" ref="L493">IF(K493="","",IF(-LOOKUP(1,-MID(K493,MIN(FIND(ROW($1:$10)-1,K493&amp;1/17)),ROW($1:$9)))&lt;10,"0"&amp;-LOOKUP(1,-MID(K493,MIN(FIND(ROW($1:$10)-1,K493&amp;1/17)),ROW($1:$9))),-LOOKUP(1,-MID(K493,MIN(FIND(ROW($1:$10)-1,K493&amp;1/17)),ROW($1:$9)))))</f>
        <v/>
      </c>
      <c r="M493" s="5" t="str">
        <f t="shared" si="48"/>
        <v/>
      </c>
      <c r="N493" s="14" t="str">
        <f t="shared" si="49"/>
        <v/>
      </c>
    </row>
    <row r="494" spans="1:14">
      <c r="A494" t="str">
        <f t="shared" si="42"/>
        <v/>
      </c>
      <c r="B494" s="3" t="str">
        <f t="shared" si="43"/>
        <v/>
      </c>
      <c r="H494" s="5" t="str">
        <f t="shared" si="44"/>
        <v/>
      </c>
      <c r="I494" s="5" t="str">
        <f t="shared" si="45"/>
        <v/>
      </c>
      <c r="J494" s="5" t="str">
        <f t="shared" si="46"/>
        <v/>
      </c>
      <c r="K494" s="5" t="str">
        <f t="shared" si="47"/>
        <v/>
      </c>
      <c r="L494" s="5" t="str">
        <f t="array" ref="L494">IF(K494="","",IF(-LOOKUP(1,-MID(K494,MIN(FIND(ROW($1:$10)-1,K494&amp;1/17)),ROW($1:$9)))&lt;10,"0"&amp;-LOOKUP(1,-MID(K494,MIN(FIND(ROW($1:$10)-1,K494&amp;1/17)),ROW($1:$9))),-LOOKUP(1,-MID(K494,MIN(FIND(ROW($1:$10)-1,K494&amp;1/17)),ROW($1:$9)))))</f>
        <v/>
      </c>
      <c r="M494" s="5" t="str">
        <f t="shared" si="48"/>
        <v/>
      </c>
      <c r="N494" s="14" t="str">
        <f t="shared" si="49"/>
        <v/>
      </c>
    </row>
    <row r="495" spans="1:14">
      <c r="A495" t="str">
        <f t="shared" si="42"/>
        <v/>
      </c>
      <c r="B495" s="3" t="str">
        <f t="shared" si="43"/>
        <v/>
      </c>
      <c r="H495" s="5" t="str">
        <f t="shared" si="44"/>
        <v/>
      </c>
      <c r="I495" s="5" t="str">
        <f t="shared" si="45"/>
        <v/>
      </c>
      <c r="J495" s="5" t="str">
        <f t="shared" si="46"/>
        <v/>
      </c>
      <c r="K495" s="5" t="str">
        <f t="shared" si="47"/>
        <v/>
      </c>
      <c r="L495" s="5" t="str">
        <f t="array" ref="L495">IF(K495="","",IF(-LOOKUP(1,-MID(K495,MIN(FIND(ROW($1:$10)-1,K495&amp;1/17)),ROW($1:$9)))&lt;10,"0"&amp;-LOOKUP(1,-MID(K495,MIN(FIND(ROW($1:$10)-1,K495&amp;1/17)),ROW($1:$9))),-LOOKUP(1,-MID(K495,MIN(FIND(ROW($1:$10)-1,K495&amp;1/17)),ROW($1:$9)))))</f>
        <v/>
      </c>
      <c r="M495" s="5" t="str">
        <f t="shared" si="48"/>
        <v/>
      </c>
      <c r="N495" s="14" t="str">
        <f t="shared" si="49"/>
        <v/>
      </c>
    </row>
    <row r="496" spans="1:14">
      <c r="A496" t="str">
        <f t="shared" si="42"/>
        <v/>
      </c>
      <c r="B496" s="3" t="str">
        <f t="shared" si="43"/>
        <v/>
      </c>
      <c r="H496" s="5" t="str">
        <f t="shared" si="44"/>
        <v/>
      </c>
      <c r="I496" s="5" t="str">
        <f t="shared" si="45"/>
        <v/>
      </c>
      <c r="J496" s="5" t="str">
        <f t="shared" si="46"/>
        <v/>
      </c>
      <c r="K496" s="5" t="str">
        <f t="shared" si="47"/>
        <v/>
      </c>
      <c r="L496" s="5" t="str">
        <f t="array" ref="L496">IF(K496="","",IF(-LOOKUP(1,-MID(K496,MIN(FIND(ROW($1:$10)-1,K496&amp;1/17)),ROW($1:$9)))&lt;10,"0"&amp;-LOOKUP(1,-MID(K496,MIN(FIND(ROW($1:$10)-1,K496&amp;1/17)),ROW($1:$9))),-LOOKUP(1,-MID(K496,MIN(FIND(ROW($1:$10)-1,K496&amp;1/17)),ROW($1:$9)))))</f>
        <v/>
      </c>
      <c r="M496" s="5" t="str">
        <f t="shared" si="48"/>
        <v/>
      </c>
      <c r="N496" s="14" t="str">
        <f t="shared" si="49"/>
        <v/>
      </c>
    </row>
    <row r="497" spans="1:14">
      <c r="A497" t="str">
        <f t="shared" si="42"/>
        <v/>
      </c>
      <c r="B497" s="3" t="str">
        <f t="shared" si="43"/>
        <v/>
      </c>
      <c r="H497" s="5" t="str">
        <f t="shared" si="44"/>
        <v/>
      </c>
      <c r="I497" s="5" t="str">
        <f t="shared" si="45"/>
        <v/>
      </c>
      <c r="J497" s="5" t="str">
        <f t="shared" si="46"/>
        <v/>
      </c>
      <c r="K497" s="5" t="str">
        <f t="shared" si="47"/>
        <v/>
      </c>
      <c r="L497" s="5" t="str">
        <f t="array" ref="L497">IF(K497="","",IF(-LOOKUP(1,-MID(K497,MIN(FIND(ROW($1:$10)-1,K497&amp;1/17)),ROW($1:$9)))&lt;10,"0"&amp;-LOOKUP(1,-MID(K497,MIN(FIND(ROW($1:$10)-1,K497&amp;1/17)),ROW($1:$9))),-LOOKUP(1,-MID(K497,MIN(FIND(ROW($1:$10)-1,K497&amp;1/17)),ROW($1:$9)))))</f>
        <v/>
      </c>
      <c r="M497" s="5" t="str">
        <f t="shared" si="48"/>
        <v/>
      </c>
      <c r="N497" s="14" t="str">
        <f t="shared" si="49"/>
        <v/>
      </c>
    </row>
    <row r="498" spans="1:14">
      <c r="A498" t="str">
        <f t="shared" si="42"/>
        <v/>
      </c>
      <c r="B498" s="3" t="str">
        <f t="shared" si="43"/>
        <v/>
      </c>
      <c r="H498" s="5" t="str">
        <f t="shared" si="44"/>
        <v/>
      </c>
      <c r="I498" s="5" t="str">
        <f t="shared" si="45"/>
        <v/>
      </c>
      <c r="J498" s="5" t="str">
        <f t="shared" si="46"/>
        <v/>
      </c>
      <c r="K498" s="5" t="str">
        <f t="shared" si="47"/>
        <v/>
      </c>
      <c r="L498" s="5" t="str">
        <f t="array" ref="L498">IF(K498="","",IF(-LOOKUP(1,-MID(K498,MIN(FIND(ROW($1:$10)-1,K498&amp;1/17)),ROW($1:$9)))&lt;10,"0"&amp;-LOOKUP(1,-MID(K498,MIN(FIND(ROW($1:$10)-1,K498&amp;1/17)),ROW($1:$9))),-LOOKUP(1,-MID(K498,MIN(FIND(ROW($1:$10)-1,K498&amp;1/17)),ROW($1:$9)))))</f>
        <v/>
      </c>
      <c r="M498" s="5" t="str">
        <f t="shared" si="48"/>
        <v/>
      </c>
      <c r="N498" s="14" t="str">
        <f t="shared" si="49"/>
        <v/>
      </c>
    </row>
    <row r="499" spans="1:14">
      <c r="A499" t="str">
        <f t="shared" si="42"/>
        <v/>
      </c>
      <c r="B499" s="3" t="str">
        <f t="shared" si="43"/>
        <v/>
      </c>
      <c r="H499" s="5" t="str">
        <f t="shared" si="44"/>
        <v/>
      </c>
      <c r="I499" s="5" t="str">
        <f t="shared" si="45"/>
        <v/>
      </c>
      <c r="J499" s="5" t="str">
        <f t="shared" si="46"/>
        <v/>
      </c>
      <c r="K499" s="5" t="str">
        <f t="shared" si="47"/>
        <v/>
      </c>
      <c r="L499" s="5" t="str">
        <f t="array" ref="L499">IF(K499="","",IF(-LOOKUP(1,-MID(K499,MIN(FIND(ROW($1:$10)-1,K499&amp;1/17)),ROW($1:$9)))&lt;10,"0"&amp;-LOOKUP(1,-MID(K499,MIN(FIND(ROW($1:$10)-1,K499&amp;1/17)),ROW($1:$9))),-LOOKUP(1,-MID(K499,MIN(FIND(ROW($1:$10)-1,K499&amp;1/17)),ROW($1:$9)))))</f>
        <v/>
      </c>
      <c r="M499" s="5" t="str">
        <f t="shared" si="48"/>
        <v/>
      </c>
      <c r="N499" s="14" t="str">
        <f t="shared" si="49"/>
        <v/>
      </c>
    </row>
    <row r="500" spans="1:14">
      <c r="A500" t="str">
        <f t="shared" si="42"/>
        <v/>
      </c>
      <c r="B500" s="3" t="str">
        <f t="shared" si="43"/>
        <v/>
      </c>
      <c r="H500" s="5" t="str">
        <f t="shared" si="44"/>
        <v/>
      </c>
      <c r="I500" s="5" t="str">
        <f t="shared" si="45"/>
        <v/>
      </c>
      <c r="J500" s="5" t="str">
        <f t="shared" si="46"/>
        <v/>
      </c>
      <c r="K500" s="5" t="str">
        <f t="shared" si="47"/>
        <v/>
      </c>
      <c r="L500" s="5" t="str">
        <f t="array" ref="L500">IF(K500="","",IF(-LOOKUP(1,-MID(K500,MIN(FIND(ROW($1:$10)-1,K500&amp;1/17)),ROW($1:$9)))&lt;10,"0"&amp;-LOOKUP(1,-MID(K500,MIN(FIND(ROW($1:$10)-1,K500&amp;1/17)),ROW($1:$9))),-LOOKUP(1,-MID(K500,MIN(FIND(ROW($1:$10)-1,K500&amp;1/17)),ROW($1:$9)))))</f>
        <v/>
      </c>
      <c r="M500" s="5" t="str">
        <f t="shared" si="48"/>
        <v/>
      </c>
      <c r="N500" s="14" t="str">
        <f t="shared" si="49"/>
        <v/>
      </c>
    </row>
    <row r="501" spans="1:14">
      <c r="A501" t="str">
        <f t="shared" si="42"/>
        <v/>
      </c>
      <c r="B501" s="3" t="str">
        <f t="shared" si="43"/>
        <v/>
      </c>
      <c r="H501" s="5" t="str">
        <f t="shared" si="44"/>
        <v/>
      </c>
      <c r="I501" s="5" t="str">
        <f t="shared" si="45"/>
        <v/>
      </c>
      <c r="J501" s="5" t="str">
        <f t="shared" si="46"/>
        <v/>
      </c>
      <c r="K501" s="5" t="str">
        <f t="shared" si="47"/>
        <v/>
      </c>
      <c r="L501" s="5" t="str">
        <f t="array" ref="L501">IF(K501="","",IF(-LOOKUP(1,-MID(K501,MIN(FIND(ROW($1:$10)-1,K501&amp;1/17)),ROW($1:$9)))&lt;10,"0"&amp;-LOOKUP(1,-MID(K501,MIN(FIND(ROW($1:$10)-1,K501&amp;1/17)),ROW($1:$9))),-LOOKUP(1,-MID(K501,MIN(FIND(ROW($1:$10)-1,K501&amp;1/17)),ROW($1:$9)))))</f>
        <v/>
      </c>
      <c r="M501" s="5" t="str">
        <f t="shared" si="48"/>
        <v/>
      </c>
      <c r="N501" s="14" t="str">
        <f t="shared" si="49"/>
        <v/>
      </c>
    </row>
    <row r="502" spans="1:14">
      <c r="A502" t="str">
        <f t="shared" si="42"/>
        <v/>
      </c>
      <c r="B502" s="3" t="str">
        <f t="shared" si="43"/>
        <v/>
      </c>
      <c r="H502" s="5" t="str">
        <f t="shared" si="44"/>
        <v/>
      </c>
      <c r="I502" s="5" t="str">
        <f t="shared" si="45"/>
        <v/>
      </c>
      <c r="J502" s="5" t="str">
        <f t="shared" si="46"/>
        <v/>
      </c>
      <c r="K502" s="5" t="str">
        <f t="shared" si="47"/>
        <v/>
      </c>
      <c r="L502" s="5" t="str">
        <f t="array" ref="L502">IF(K502="","",IF(-LOOKUP(1,-MID(K502,MIN(FIND(ROW($1:$10)-1,K502&amp;1/17)),ROW($1:$9)))&lt;10,"0"&amp;-LOOKUP(1,-MID(K502,MIN(FIND(ROW($1:$10)-1,K502&amp;1/17)),ROW($1:$9))),-LOOKUP(1,-MID(K502,MIN(FIND(ROW($1:$10)-1,K502&amp;1/17)),ROW($1:$9)))))</f>
        <v/>
      </c>
      <c r="M502" s="5" t="str">
        <f t="shared" si="48"/>
        <v/>
      </c>
      <c r="N502" s="14" t="str">
        <f t="shared" si="49"/>
        <v/>
      </c>
    </row>
    <row r="503" spans="1:14">
      <c r="A503" t="str">
        <f t="shared" si="42"/>
        <v/>
      </c>
      <c r="B503" s="3" t="str">
        <f t="shared" si="43"/>
        <v/>
      </c>
      <c r="H503" s="5" t="str">
        <f t="shared" si="44"/>
        <v/>
      </c>
      <c r="I503" s="5" t="str">
        <f t="shared" si="45"/>
        <v/>
      </c>
      <c r="J503" s="5" t="str">
        <f t="shared" si="46"/>
        <v/>
      </c>
      <c r="K503" s="5" t="str">
        <f t="shared" si="47"/>
        <v/>
      </c>
      <c r="L503" s="5" t="str">
        <f t="array" ref="L503">IF(K503="","",IF(-LOOKUP(1,-MID(K503,MIN(FIND(ROW($1:$10)-1,K503&amp;1/17)),ROW($1:$9)))&lt;10,"0"&amp;-LOOKUP(1,-MID(K503,MIN(FIND(ROW($1:$10)-1,K503&amp;1/17)),ROW($1:$9))),-LOOKUP(1,-MID(K503,MIN(FIND(ROW($1:$10)-1,K503&amp;1/17)),ROW($1:$9)))))</f>
        <v/>
      </c>
      <c r="M503" s="5" t="str">
        <f t="shared" si="48"/>
        <v/>
      </c>
      <c r="N503" s="14" t="str">
        <f t="shared" si="49"/>
        <v/>
      </c>
    </row>
    <row r="504" spans="1:14">
      <c r="A504" t="str">
        <f t="shared" si="42"/>
        <v/>
      </c>
      <c r="B504" s="3" t="str">
        <f t="shared" si="43"/>
        <v/>
      </c>
      <c r="H504" s="5" t="str">
        <f t="shared" si="44"/>
        <v/>
      </c>
      <c r="I504" s="5" t="str">
        <f t="shared" si="45"/>
        <v/>
      </c>
      <c r="J504" s="5" t="str">
        <f t="shared" si="46"/>
        <v/>
      </c>
      <c r="K504" s="5" t="str">
        <f t="shared" si="47"/>
        <v/>
      </c>
      <c r="L504" s="5" t="str">
        <f t="array" ref="L504">IF(K504="","",IF(-LOOKUP(1,-MID(K504,MIN(FIND(ROW($1:$10)-1,K504&amp;1/17)),ROW($1:$9)))&lt;10,"0"&amp;-LOOKUP(1,-MID(K504,MIN(FIND(ROW($1:$10)-1,K504&amp;1/17)),ROW($1:$9))),-LOOKUP(1,-MID(K504,MIN(FIND(ROW($1:$10)-1,K504&amp;1/17)),ROW($1:$9)))))</f>
        <v/>
      </c>
      <c r="M504" s="5" t="str">
        <f t="shared" si="48"/>
        <v/>
      </c>
      <c r="N504" s="14" t="str">
        <f t="shared" si="49"/>
        <v/>
      </c>
    </row>
    <row r="505" spans="1:14">
      <c r="A505" t="str">
        <f t="shared" si="42"/>
        <v/>
      </c>
      <c r="B505" s="3" t="str">
        <f t="shared" si="43"/>
        <v/>
      </c>
      <c r="H505" s="5" t="str">
        <f t="shared" si="44"/>
        <v/>
      </c>
      <c r="I505" s="5" t="str">
        <f t="shared" si="45"/>
        <v/>
      </c>
      <c r="J505" s="5" t="str">
        <f t="shared" si="46"/>
        <v/>
      </c>
      <c r="K505" s="5" t="str">
        <f t="shared" si="47"/>
        <v/>
      </c>
      <c r="L505" s="5" t="str">
        <f t="array" ref="L505">IF(K505="","",IF(-LOOKUP(1,-MID(K505,MIN(FIND(ROW($1:$10)-1,K505&amp;1/17)),ROW($1:$9)))&lt;10,"0"&amp;-LOOKUP(1,-MID(K505,MIN(FIND(ROW($1:$10)-1,K505&amp;1/17)),ROW($1:$9))),-LOOKUP(1,-MID(K505,MIN(FIND(ROW($1:$10)-1,K505&amp;1/17)),ROW($1:$9)))))</f>
        <v/>
      </c>
      <c r="M505" s="5" t="str">
        <f t="shared" si="48"/>
        <v/>
      </c>
      <c r="N505" s="14" t="str">
        <f t="shared" si="49"/>
        <v/>
      </c>
    </row>
    <row r="506" spans="1:14">
      <c r="A506" t="str">
        <f t="shared" ref="A506:A569" si="50">N506&amp;J506</f>
        <v/>
      </c>
      <c r="B506" s="3" t="str">
        <f t="shared" ref="B506:B569" si="51">N506&amp;J506&amp;H506</f>
        <v/>
      </c>
      <c r="H506" s="5" t="str">
        <f t="shared" ref="H506:H569" si="52">IF(C506="","",RIGHT(RIGHT($C506,LEN($C506)-FIND("-",$C506)),LEN(RIGHT($C506,LEN($C506)-FIND("-",$C506)))-FIND("-",RIGHT($C506,LEN($C506)-FIND("-",$C506)))))</f>
        <v/>
      </c>
      <c r="I506" s="5" t="str">
        <f t="shared" ref="I506:I569" si="53">IF(C506="","",LEFT(RIGHT(C506,LEN(C506)-FIND("-",C506)),FIND("-",RIGHT(C506,LEN(C506)-FIND("-",C506)))-1))</f>
        <v/>
      </c>
      <c r="J506" s="5" t="str">
        <f t="shared" ref="J506:J569" si="54">IF(I506="","",SUBSTITUTE(I506,LOOKUP(1,0/FIND(R$2:R$19,I506),R$2:R$19),VLOOKUP(LOOKUP(1,0/FIND(R$2:R$19,I506),R$2:R$19),R:S,2,FALSE())))</f>
        <v/>
      </c>
      <c r="K506" s="5" t="str">
        <f t="shared" ref="K506:K569" si="55">IF(C506="","",LEFT(C506,FIND("-",C506)-1))</f>
        <v/>
      </c>
      <c r="L506" s="5" t="str">
        <f t="array" ref="L506">IF(K506="","",IF(-LOOKUP(1,-MID(K506,MIN(FIND(ROW($1:$10)-1,K506&amp;1/17)),ROW($1:$9)))&lt;10,"0"&amp;-LOOKUP(1,-MID(K506,MIN(FIND(ROW($1:$10)-1,K506&amp;1/17)),ROW($1:$9))),-LOOKUP(1,-MID(K506,MIN(FIND(ROW($1:$10)-1,K506&amp;1/17)),ROW($1:$9)))))</f>
        <v/>
      </c>
      <c r="M506" s="5" t="str">
        <f t="shared" ref="M506:M569" si="56">IF(K506="","",IFERROR(_xlfn.XLOOKUP(K506,P:P,Q:Q),LOWER(LEFT(K506,1))))</f>
        <v/>
      </c>
      <c r="N506" s="14" t="str">
        <f t="shared" ref="N506:N569" si="57">IF(AND(M506&lt;&gt;"",L506&lt;&gt;""),M506&amp;L506,"")</f>
        <v/>
      </c>
    </row>
    <row r="507" spans="1:14">
      <c r="A507" t="str">
        <f t="shared" si="50"/>
        <v/>
      </c>
      <c r="B507" s="3" t="str">
        <f t="shared" si="51"/>
        <v/>
      </c>
      <c r="H507" s="5" t="str">
        <f t="shared" si="52"/>
        <v/>
      </c>
      <c r="I507" s="5" t="str">
        <f t="shared" si="53"/>
        <v/>
      </c>
      <c r="J507" s="5" t="str">
        <f t="shared" si="54"/>
        <v/>
      </c>
      <c r="K507" s="5" t="str">
        <f t="shared" si="55"/>
        <v/>
      </c>
      <c r="L507" s="5" t="str">
        <f t="array" ref="L507">IF(K507="","",IF(-LOOKUP(1,-MID(K507,MIN(FIND(ROW($1:$10)-1,K507&amp;1/17)),ROW($1:$9)))&lt;10,"0"&amp;-LOOKUP(1,-MID(K507,MIN(FIND(ROW($1:$10)-1,K507&amp;1/17)),ROW($1:$9))),-LOOKUP(1,-MID(K507,MIN(FIND(ROW($1:$10)-1,K507&amp;1/17)),ROW($1:$9)))))</f>
        <v/>
      </c>
      <c r="M507" s="5" t="str">
        <f t="shared" si="56"/>
        <v/>
      </c>
      <c r="N507" s="14" t="str">
        <f t="shared" si="57"/>
        <v/>
      </c>
    </row>
    <row r="508" spans="1:14">
      <c r="A508" t="str">
        <f t="shared" si="50"/>
        <v/>
      </c>
      <c r="B508" s="3" t="str">
        <f t="shared" si="51"/>
        <v/>
      </c>
      <c r="H508" s="5" t="str">
        <f t="shared" si="52"/>
        <v/>
      </c>
      <c r="I508" s="5" t="str">
        <f t="shared" si="53"/>
        <v/>
      </c>
      <c r="J508" s="5" t="str">
        <f t="shared" si="54"/>
        <v/>
      </c>
      <c r="K508" s="5" t="str">
        <f t="shared" si="55"/>
        <v/>
      </c>
      <c r="L508" s="5" t="str">
        <f t="array" ref="L508">IF(K508="","",IF(-LOOKUP(1,-MID(K508,MIN(FIND(ROW($1:$10)-1,K508&amp;1/17)),ROW($1:$9)))&lt;10,"0"&amp;-LOOKUP(1,-MID(K508,MIN(FIND(ROW($1:$10)-1,K508&amp;1/17)),ROW($1:$9))),-LOOKUP(1,-MID(K508,MIN(FIND(ROW($1:$10)-1,K508&amp;1/17)),ROW($1:$9)))))</f>
        <v/>
      </c>
      <c r="M508" s="5" t="str">
        <f t="shared" si="56"/>
        <v/>
      </c>
      <c r="N508" s="14" t="str">
        <f t="shared" si="57"/>
        <v/>
      </c>
    </row>
    <row r="509" spans="1:14">
      <c r="A509" t="str">
        <f t="shared" si="50"/>
        <v/>
      </c>
      <c r="B509" s="3" t="str">
        <f t="shared" si="51"/>
        <v/>
      </c>
      <c r="H509" s="5" t="str">
        <f t="shared" si="52"/>
        <v/>
      </c>
      <c r="I509" s="5" t="str">
        <f t="shared" si="53"/>
        <v/>
      </c>
      <c r="J509" s="5" t="str">
        <f t="shared" si="54"/>
        <v/>
      </c>
      <c r="K509" s="5" t="str">
        <f t="shared" si="55"/>
        <v/>
      </c>
      <c r="L509" s="5" t="str">
        <f t="array" ref="L509">IF(K509="","",IF(-LOOKUP(1,-MID(K509,MIN(FIND(ROW($1:$10)-1,K509&amp;1/17)),ROW($1:$9)))&lt;10,"0"&amp;-LOOKUP(1,-MID(K509,MIN(FIND(ROW($1:$10)-1,K509&amp;1/17)),ROW($1:$9))),-LOOKUP(1,-MID(K509,MIN(FIND(ROW($1:$10)-1,K509&amp;1/17)),ROW($1:$9)))))</f>
        <v/>
      </c>
      <c r="M509" s="5" t="str">
        <f t="shared" si="56"/>
        <v/>
      </c>
      <c r="N509" s="14" t="str">
        <f t="shared" si="57"/>
        <v/>
      </c>
    </row>
    <row r="510" spans="1:14">
      <c r="A510" t="str">
        <f t="shared" si="50"/>
        <v/>
      </c>
      <c r="B510" s="3" t="str">
        <f t="shared" si="51"/>
        <v/>
      </c>
      <c r="H510" s="5" t="str">
        <f t="shared" si="52"/>
        <v/>
      </c>
      <c r="I510" s="5" t="str">
        <f t="shared" si="53"/>
        <v/>
      </c>
      <c r="J510" s="5" t="str">
        <f t="shared" si="54"/>
        <v/>
      </c>
      <c r="K510" s="5" t="str">
        <f t="shared" si="55"/>
        <v/>
      </c>
      <c r="L510" s="5" t="str">
        <f t="array" ref="L510">IF(K510="","",IF(-LOOKUP(1,-MID(K510,MIN(FIND(ROW($1:$10)-1,K510&amp;1/17)),ROW($1:$9)))&lt;10,"0"&amp;-LOOKUP(1,-MID(K510,MIN(FIND(ROW($1:$10)-1,K510&amp;1/17)),ROW($1:$9))),-LOOKUP(1,-MID(K510,MIN(FIND(ROW($1:$10)-1,K510&amp;1/17)),ROW($1:$9)))))</f>
        <v/>
      </c>
      <c r="M510" s="5" t="str">
        <f t="shared" si="56"/>
        <v/>
      </c>
      <c r="N510" s="14" t="str">
        <f t="shared" si="57"/>
        <v/>
      </c>
    </row>
    <row r="511" spans="1:14">
      <c r="A511" t="str">
        <f t="shared" si="50"/>
        <v/>
      </c>
      <c r="B511" s="3" t="str">
        <f t="shared" si="51"/>
        <v/>
      </c>
      <c r="H511" s="5" t="str">
        <f t="shared" si="52"/>
        <v/>
      </c>
      <c r="I511" s="5" t="str">
        <f t="shared" si="53"/>
        <v/>
      </c>
      <c r="J511" s="5" t="str">
        <f t="shared" si="54"/>
        <v/>
      </c>
      <c r="K511" s="5" t="str">
        <f t="shared" si="55"/>
        <v/>
      </c>
      <c r="L511" s="5" t="str">
        <f t="array" ref="L511">IF(K511="","",IF(-LOOKUP(1,-MID(K511,MIN(FIND(ROW($1:$10)-1,K511&amp;1/17)),ROW($1:$9)))&lt;10,"0"&amp;-LOOKUP(1,-MID(K511,MIN(FIND(ROW($1:$10)-1,K511&amp;1/17)),ROW($1:$9))),-LOOKUP(1,-MID(K511,MIN(FIND(ROW($1:$10)-1,K511&amp;1/17)),ROW($1:$9)))))</f>
        <v/>
      </c>
      <c r="M511" s="5" t="str">
        <f t="shared" si="56"/>
        <v/>
      </c>
      <c r="N511" s="14" t="str">
        <f t="shared" si="57"/>
        <v/>
      </c>
    </row>
    <row r="512" spans="1:14">
      <c r="A512" t="str">
        <f t="shared" si="50"/>
        <v/>
      </c>
      <c r="B512" s="3" t="str">
        <f t="shared" si="51"/>
        <v/>
      </c>
      <c r="H512" s="5" t="str">
        <f t="shared" si="52"/>
        <v/>
      </c>
      <c r="I512" s="5" t="str">
        <f t="shared" si="53"/>
        <v/>
      </c>
      <c r="J512" s="5" t="str">
        <f t="shared" si="54"/>
        <v/>
      </c>
      <c r="K512" s="5" t="str">
        <f t="shared" si="55"/>
        <v/>
      </c>
      <c r="L512" s="5" t="str">
        <f t="array" ref="L512">IF(K512="","",IF(-LOOKUP(1,-MID(K512,MIN(FIND(ROW($1:$10)-1,K512&amp;1/17)),ROW($1:$9)))&lt;10,"0"&amp;-LOOKUP(1,-MID(K512,MIN(FIND(ROW($1:$10)-1,K512&amp;1/17)),ROW($1:$9))),-LOOKUP(1,-MID(K512,MIN(FIND(ROW($1:$10)-1,K512&amp;1/17)),ROW($1:$9)))))</f>
        <v/>
      </c>
      <c r="M512" s="5" t="str">
        <f t="shared" si="56"/>
        <v/>
      </c>
      <c r="N512" s="14" t="str">
        <f t="shared" si="57"/>
        <v/>
      </c>
    </row>
    <row r="513" spans="1:14">
      <c r="A513" t="str">
        <f t="shared" si="50"/>
        <v/>
      </c>
      <c r="B513" s="3" t="str">
        <f t="shared" si="51"/>
        <v/>
      </c>
      <c r="H513" s="5" t="str">
        <f t="shared" si="52"/>
        <v/>
      </c>
      <c r="I513" s="5" t="str">
        <f t="shared" si="53"/>
        <v/>
      </c>
      <c r="J513" s="5" t="str">
        <f t="shared" si="54"/>
        <v/>
      </c>
      <c r="K513" s="5" t="str">
        <f t="shared" si="55"/>
        <v/>
      </c>
      <c r="L513" s="5" t="str">
        <f t="array" ref="L513">IF(K513="","",IF(-LOOKUP(1,-MID(K513,MIN(FIND(ROW($1:$10)-1,K513&amp;1/17)),ROW($1:$9)))&lt;10,"0"&amp;-LOOKUP(1,-MID(K513,MIN(FIND(ROW($1:$10)-1,K513&amp;1/17)),ROW($1:$9))),-LOOKUP(1,-MID(K513,MIN(FIND(ROW($1:$10)-1,K513&amp;1/17)),ROW($1:$9)))))</f>
        <v/>
      </c>
      <c r="M513" s="5" t="str">
        <f t="shared" si="56"/>
        <v/>
      </c>
      <c r="N513" s="14" t="str">
        <f t="shared" si="57"/>
        <v/>
      </c>
    </row>
    <row r="514" spans="1:14">
      <c r="A514" t="str">
        <f t="shared" si="50"/>
        <v/>
      </c>
      <c r="B514" s="3" t="str">
        <f t="shared" si="51"/>
        <v/>
      </c>
      <c r="H514" s="5" t="str">
        <f t="shared" si="52"/>
        <v/>
      </c>
      <c r="I514" s="5" t="str">
        <f t="shared" si="53"/>
        <v/>
      </c>
      <c r="J514" s="5" t="str">
        <f t="shared" si="54"/>
        <v/>
      </c>
      <c r="K514" s="5" t="str">
        <f t="shared" si="55"/>
        <v/>
      </c>
      <c r="L514" s="5" t="str">
        <f t="array" ref="L514">IF(K514="","",IF(-LOOKUP(1,-MID(K514,MIN(FIND(ROW($1:$10)-1,K514&amp;1/17)),ROW($1:$9)))&lt;10,"0"&amp;-LOOKUP(1,-MID(K514,MIN(FIND(ROW($1:$10)-1,K514&amp;1/17)),ROW($1:$9))),-LOOKUP(1,-MID(K514,MIN(FIND(ROW($1:$10)-1,K514&amp;1/17)),ROW($1:$9)))))</f>
        <v/>
      </c>
      <c r="M514" s="5" t="str">
        <f t="shared" si="56"/>
        <v/>
      </c>
      <c r="N514" s="14" t="str">
        <f t="shared" si="57"/>
        <v/>
      </c>
    </row>
    <row r="515" spans="1:14">
      <c r="A515" t="str">
        <f t="shared" si="50"/>
        <v/>
      </c>
      <c r="B515" s="3" t="str">
        <f t="shared" si="51"/>
        <v/>
      </c>
      <c r="H515" s="5" t="str">
        <f t="shared" si="52"/>
        <v/>
      </c>
      <c r="I515" s="5" t="str">
        <f t="shared" si="53"/>
        <v/>
      </c>
      <c r="J515" s="5" t="str">
        <f t="shared" si="54"/>
        <v/>
      </c>
      <c r="K515" s="5" t="str">
        <f t="shared" si="55"/>
        <v/>
      </c>
      <c r="L515" s="5" t="str">
        <f t="array" ref="L515">IF(K515="","",IF(-LOOKUP(1,-MID(K515,MIN(FIND(ROW($1:$10)-1,K515&amp;1/17)),ROW($1:$9)))&lt;10,"0"&amp;-LOOKUP(1,-MID(K515,MIN(FIND(ROW($1:$10)-1,K515&amp;1/17)),ROW($1:$9))),-LOOKUP(1,-MID(K515,MIN(FIND(ROW($1:$10)-1,K515&amp;1/17)),ROW($1:$9)))))</f>
        <v/>
      </c>
      <c r="M515" s="5" t="str">
        <f t="shared" si="56"/>
        <v/>
      </c>
      <c r="N515" s="14" t="str">
        <f t="shared" si="57"/>
        <v/>
      </c>
    </row>
    <row r="516" spans="1:14">
      <c r="A516" t="str">
        <f t="shared" si="50"/>
        <v/>
      </c>
      <c r="B516" s="3" t="str">
        <f t="shared" si="51"/>
        <v/>
      </c>
      <c r="H516" s="5" t="str">
        <f t="shared" si="52"/>
        <v/>
      </c>
      <c r="I516" s="5" t="str">
        <f t="shared" si="53"/>
        <v/>
      </c>
      <c r="J516" s="5" t="str">
        <f t="shared" si="54"/>
        <v/>
      </c>
      <c r="K516" s="5" t="str">
        <f t="shared" si="55"/>
        <v/>
      </c>
      <c r="L516" s="5" t="str">
        <f t="array" ref="L516">IF(K516="","",IF(-LOOKUP(1,-MID(K516,MIN(FIND(ROW($1:$10)-1,K516&amp;1/17)),ROW($1:$9)))&lt;10,"0"&amp;-LOOKUP(1,-MID(K516,MIN(FIND(ROW($1:$10)-1,K516&amp;1/17)),ROW($1:$9))),-LOOKUP(1,-MID(K516,MIN(FIND(ROW($1:$10)-1,K516&amp;1/17)),ROW($1:$9)))))</f>
        <v/>
      </c>
      <c r="M516" s="5" t="str">
        <f t="shared" si="56"/>
        <v/>
      </c>
      <c r="N516" s="14" t="str">
        <f t="shared" si="57"/>
        <v/>
      </c>
    </row>
    <row r="517" spans="1:14">
      <c r="A517" t="str">
        <f t="shared" si="50"/>
        <v/>
      </c>
      <c r="B517" s="3" t="str">
        <f t="shared" si="51"/>
        <v/>
      </c>
      <c r="H517" s="5" t="str">
        <f t="shared" si="52"/>
        <v/>
      </c>
      <c r="I517" s="5" t="str">
        <f t="shared" si="53"/>
        <v/>
      </c>
      <c r="J517" s="5" t="str">
        <f t="shared" si="54"/>
        <v/>
      </c>
      <c r="K517" s="5" t="str">
        <f t="shared" si="55"/>
        <v/>
      </c>
      <c r="L517" s="5" t="str">
        <f t="array" ref="L517">IF(K517="","",IF(-LOOKUP(1,-MID(K517,MIN(FIND(ROW($1:$10)-1,K517&amp;1/17)),ROW($1:$9)))&lt;10,"0"&amp;-LOOKUP(1,-MID(K517,MIN(FIND(ROW($1:$10)-1,K517&amp;1/17)),ROW($1:$9))),-LOOKUP(1,-MID(K517,MIN(FIND(ROW($1:$10)-1,K517&amp;1/17)),ROW($1:$9)))))</f>
        <v/>
      </c>
      <c r="M517" s="5" t="str">
        <f t="shared" si="56"/>
        <v/>
      </c>
      <c r="N517" s="14" t="str">
        <f t="shared" si="57"/>
        <v/>
      </c>
    </row>
    <row r="518" spans="1:14">
      <c r="A518" t="str">
        <f t="shared" si="50"/>
        <v/>
      </c>
      <c r="B518" s="3" t="str">
        <f t="shared" si="51"/>
        <v/>
      </c>
      <c r="H518" s="5" t="str">
        <f t="shared" si="52"/>
        <v/>
      </c>
      <c r="I518" s="5" t="str">
        <f t="shared" si="53"/>
        <v/>
      </c>
      <c r="J518" s="5" t="str">
        <f t="shared" si="54"/>
        <v/>
      </c>
      <c r="K518" s="5" t="str">
        <f t="shared" si="55"/>
        <v/>
      </c>
      <c r="L518" s="5" t="str">
        <f t="array" ref="L518">IF(K518="","",IF(-LOOKUP(1,-MID(K518,MIN(FIND(ROW($1:$10)-1,K518&amp;1/17)),ROW($1:$9)))&lt;10,"0"&amp;-LOOKUP(1,-MID(K518,MIN(FIND(ROW($1:$10)-1,K518&amp;1/17)),ROW($1:$9))),-LOOKUP(1,-MID(K518,MIN(FIND(ROW($1:$10)-1,K518&amp;1/17)),ROW($1:$9)))))</f>
        <v/>
      </c>
      <c r="M518" s="5" t="str">
        <f t="shared" si="56"/>
        <v/>
      </c>
      <c r="N518" s="14" t="str">
        <f t="shared" si="57"/>
        <v/>
      </c>
    </row>
    <row r="519" spans="1:14">
      <c r="A519" t="str">
        <f t="shared" si="50"/>
        <v/>
      </c>
      <c r="B519" s="3" t="str">
        <f t="shared" si="51"/>
        <v/>
      </c>
      <c r="H519" s="5" t="str">
        <f t="shared" si="52"/>
        <v/>
      </c>
      <c r="I519" s="5" t="str">
        <f t="shared" si="53"/>
        <v/>
      </c>
      <c r="J519" s="5" t="str">
        <f t="shared" si="54"/>
        <v/>
      </c>
      <c r="K519" s="5" t="str">
        <f t="shared" si="55"/>
        <v/>
      </c>
      <c r="L519" s="5" t="str">
        <f t="array" ref="L519">IF(K519="","",IF(-LOOKUP(1,-MID(K519,MIN(FIND(ROW($1:$10)-1,K519&amp;1/17)),ROW($1:$9)))&lt;10,"0"&amp;-LOOKUP(1,-MID(K519,MIN(FIND(ROW($1:$10)-1,K519&amp;1/17)),ROW($1:$9))),-LOOKUP(1,-MID(K519,MIN(FIND(ROW($1:$10)-1,K519&amp;1/17)),ROW($1:$9)))))</f>
        <v/>
      </c>
      <c r="M519" s="5" t="str">
        <f t="shared" si="56"/>
        <v/>
      </c>
      <c r="N519" s="14" t="str">
        <f t="shared" si="57"/>
        <v/>
      </c>
    </row>
    <row r="520" spans="1:14">
      <c r="A520" t="str">
        <f t="shared" si="50"/>
        <v/>
      </c>
      <c r="B520" s="3" t="str">
        <f t="shared" si="51"/>
        <v/>
      </c>
      <c r="H520" s="5" t="str">
        <f t="shared" si="52"/>
        <v/>
      </c>
      <c r="I520" s="5" t="str">
        <f t="shared" si="53"/>
        <v/>
      </c>
      <c r="J520" s="5" t="str">
        <f t="shared" si="54"/>
        <v/>
      </c>
      <c r="K520" s="5" t="str">
        <f t="shared" si="55"/>
        <v/>
      </c>
      <c r="L520" s="5" t="str">
        <f t="array" ref="L520">IF(K520="","",IF(-LOOKUP(1,-MID(K520,MIN(FIND(ROW($1:$10)-1,K520&amp;1/17)),ROW($1:$9)))&lt;10,"0"&amp;-LOOKUP(1,-MID(K520,MIN(FIND(ROW($1:$10)-1,K520&amp;1/17)),ROW($1:$9))),-LOOKUP(1,-MID(K520,MIN(FIND(ROW($1:$10)-1,K520&amp;1/17)),ROW($1:$9)))))</f>
        <v/>
      </c>
      <c r="M520" s="5" t="str">
        <f t="shared" si="56"/>
        <v/>
      </c>
      <c r="N520" s="14" t="str">
        <f t="shared" si="57"/>
        <v/>
      </c>
    </row>
    <row r="521" spans="1:14">
      <c r="A521" t="str">
        <f t="shared" si="50"/>
        <v/>
      </c>
      <c r="B521" s="3" t="str">
        <f t="shared" si="51"/>
        <v/>
      </c>
      <c r="H521" s="5" t="str">
        <f t="shared" si="52"/>
        <v/>
      </c>
      <c r="I521" s="5" t="str">
        <f t="shared" si="53"/>
        <v/>
      </c>
      <c r="J521" s="5" t="str">
        <f t="shared" si="54"/>
        <v/>
      </c>
      <c r="K521" s="5" t="str">
        <f t="shared" si="55"/>
        <v/>
      </c>
      <c r="L521" s="5" t="str">
        <f t="array" ref="L521">IF(K521="","",IF(-LOOKUP(1,-MID(K521,MIN(FIND(ROW($1:$10)-1,K521&amp;1/17)),ROW($1:$9)))&lt;10,"0"&amp;-LOOKUP(1,-MID(K521,MIN(FIND(ROW($1:$10)-1,K521&amp;1/17)),ROW($1:$9))),-LOOKUP(1,-MID(K521,MIN(FIND(ROW($1:$10)-1,K521&amp;1/17)),ROW($1:$9)))))</f>
        <v/>
      </c>
      <c r="M521" s="5" t="str">
        <f t="shared" si="56"/>
        <v/>
      </c>
      <c r="N521" s="14" t="str">
        <f t="shared" si="57"/>
        <v/>
      </c>
    </row>
    <row r="522" spans="1:14">
      <c r="A522" t="str">
        <f t="shared" si="50"/>
        <v/>
      </c>
      <c r="B522" s="3" t="str">
        <f t="shared" si="51"/>
        <v/>
      </c>
      <c r="H522" s="5" t="str">
        <f t="shared" si="52"/>
        <v/>
      </c>
      <c r="I522" s="5" t="str">
        <f t="shared" si="53"/>
        <v/>
      </c>
      <c r="J522" s="5" t="str">
        <f t="shared" si="54"/>
        <v/>
      </c>
      <c r="K522" s="5" t="str">
        <f t="shared" si="55"/>
        <v/>
      </c>
      <c r="L522" s="5" t="str">
        <f t="array" ref="L522">IF(K522="","",IF(-LOOKUP(1,-MID(K522,MIN(FIND(ROW($1:$10)-1,K522&amp;1/17)),ROW($1:$9)))&lt;10,"0"&amp;-LOOKUP(1,-MID(K522,MIN(FIND(ROW($1:$10)-1,K522&amp;1/17)),ROW($1:$9))),-LOOKUP(1,-MID(K522,MIN(FIND(ROW($1:$10)-1,K522&amp;1/17)),ROW($1:$9)))))</f>
        <v/>
      </c>
      <c r="M522" s="5" t="str">
        <f t="shared" si="56"/>
        <v/>
      </c>
      <c r="N522" s="14" t="str">
        <f t="shared" si="57"/>
        <v/>
      </c>
    </row>
    <row r="523" spans="1:14">
      <c r="A523" t="str">
        <f t="shared" si="50"/>
        <v/>
      </c>
      <c r="B523" s="3" t="str">
        <f t="shared" si="51"/>
        <v/>
      </c>
      <c r="H523" s="5" t="str">
        <f t="shared" si="52"/>
        <v/>
      </c>
      <c r="I523" s="5" t="str">
        <f t="shared" si="53"/>
        <v/>
      </c>
      <c r="J523" s="5" t="str">
        <f t="shared" si="54"/>
        <v/>
      </c>
      <c r="K523" s="5" t="str">
        <f t="shared" si="55"/>
        <v/>
      </c>
      <c r="L523" s="5" t="str">
        <f t="array" ref="L523">IF(K523="","",IF(-LOOKUP(1,-MID(K523,MIN(FIND(ROW($1:$10)-1,K523&amp;1/17)),ROW($1:$9)))&lt;10,"0"&amp;-LOOKUP(1,-MID(K523,MIN(FIND(ROW($1:$10)-1,K523&amp;1/17)),ROW($1:$9))),-LOOKUP(1,-MID(K523,MIN(FIND(ROW($1:$10)-1,K523&amp;1/17)),ROW($1:$9)))))</f>
        <v/>
      </c>
      <c r="M523" s="5" t="str">
        <f t="shared" si="56"/>
        <v/>
      </c>
      <c r="N523" s="14" t="str">
        <f t="shared" si="57"/>
        <v/>
      </c>
    </row>
    <row r="524" spans="1:14">
      <c r="A524" t="str">
        <f t="shared" si="50"/>
        <v/>
      </c>
      <c r="B524" s="3" t="str">
        <f t="shared" si="51"/>
        <v/>
      </c>
      <c r="H524" s="5" t="str">
        <f t="shared" si="52"/>
        <v/>
      </c>
      <c r="I524" s="5" t="str">
        <f t="shared" si="53"/>
        <v/>
      </c>
      <c r="J524" s="5" t="str">
        <f t="shared" si="54"/>
        <v/>
      </c>
      <c r="K524" s="5" t="str">
        <f t="shared" si="55"/>
        <v/>
      </c>
      <c r="L524" s="5" t="str">
        <f t="array" ref="L524">IF(K524="","",IF(-LOOKUP(1,-MID(K524,MIN(FIND(ROW($1:$10)-1,K524&amp;1/17)),ROW($1:$9)))&lt;10,"0"&amp;-LOOKUP(1,-MID(K524,MIN(FIND(ROW($1:$10)-1,K524&amp;1/17)),ROW($1:$9))),-LOOKUP(1,-MID(K524,MIN(FIND(ROW($1:$10)-1,K524&amp;1/17)),ROW($1:$9)))))</f>
        <v/>
      </c>
      <c r="M524" s="5" t="str">
        <f t="shared" si="56"/>
        <v/>
      </c>
      <c r="N524" s="14" t="str">
        <f t="shared" si="57"/>
        <v/>
      </c>
    </row>
    <row r="525" spans="1:14">
      <c r="A525" t="str">
        <f t="shared" si="50"/>
        <v/>
      </c>
      <c r="B525" s="3" t="str">
        <f t="shared" si="51"/>
        <v/>
      </c>
      <c r="H525" s="5" t="str">
        <f t="shared" si="52"/>
        <v/>
      </c>
      <c r="I525" s="5" t="str">
        <f t="shared" si="53"/>
        <v/>
      </c>
      <c r="J525" s="5" t="str">
        <f t="shared" si="54"/>
        <v/>
      </c>
      <c r="K525" s="5" t="str">
        <f t="shared" si="55"/>
        <v/>
      </c>
      <c r="L525" s="5" t="str">
        <f t="array" ref="L525">IF(K525="","",IF(-LOOKUP(1,-MID(K525,MIN(FIND(ROW($1:$10)-1,K525&amp;1/17)),ROW($1:$9)))&lt;10,"0"&amp;-LOOKUP(1,-MID(K525,MIN(FIND(ROW($1:$10)-1,K525&amp;1/17)),ROW($1:$9))),-LOOKUP(1,-MID(K525,MIN(FIND(ROW($1:$10)-1,K525&amp;1/17)),ROW($1:$9)))))</f>
        <v/>
      </c>
      <c r="M525" s="5" t="str">
        <f t="shared" si="56"/>
        <v/>
      </c>
      <c r="N525" s="14" t="str">
        <f t="shared" si="57"/>
        <v/>
      </c>
    </row>
    <row r="526" spans="1:14">
      <c r="A526" t="str">
        <f t="shared" si="50"/>
        <v/>
      </c>
      <c r="B526" s="3" t="str">
        <f t="shared" si="51"/>
        <v/>
      </c>
      <c r="H526" s="5" t="str">
        <f t="shared" si="52"/>
        <v/>
      </c>
      <c r="I526" s="5" t="str">
        <f t="shared" si="53"/>
        <v/>
      </c>
      <c r="J526" s="5" t="str">
        <f t="shared" si="54"/>
        <v/>
      </c>
      <c r="K526" s="5" t="str">
        <f t="shared" si="55"/>
        <v/>
      </c>
      <c r="L526" s="5" t="str">
        <f t="array" ref="L526">IF(K526="","",IF(-LOOKUP(1,-MID(K526,MIN(FIND(ROW($1:$10)-1,K526&amp;1/17)),ROW($1:$9)))&lt;10,"0"&amp;-LOOKUP(1,-MID(K526,MIN(FIND(ROW($1:$10)-1,K526&amp;1/17)),ROW($1:$9))),-LOOKUP(1,-MID(K526,MIN(FIND(ROW($1:$10)-1,K526&amp;1/17)),ROW($1:$9)))))</f>
        <v/>
      </c>
      <c r="M526" s="5" t="str">
        <f t="shared" si="56"/>
        <v/>
      </c>
      <c r="N526" s="14" t="str">
        <f t="shared" si="57"/>
        <v/>
      </c>
    </row>
    <row r="527" spans="1:14">
      <c r="A527" t="str">
        <f t="shared" si="50"/>
        <v/>
      </c>
      <c r="B527" s="3" t="str">
        <f t="shared" si="51"/>
        <v/>
      </c>
      <c r="H527" s="5" t="str">
        <f t="shared" si="52"/>
        <v/>
      </c>
      <c r="I527" s="5" t="str">
        <f t="shared" si="53"/>
        <v/>
      </c>
      <c r="J527" s="5" t="str">
        <f t="shared" si="54"/>
        <v/>
      </c>
      <c r="K527" s="5" t="str">
        <f t="shared" si="55"/>
        <v/>
      </c>
      <c r="L527" s="5" t="str">
        <f t="array" ref="L527">IF(K527="","",IF(-LOOKUP(1,-MID(K527,MIN(FIND(ROW($1:$10)-1,K527&amp;1/17)),ROW($1:$9)))&lt;10,"0"&amp;-LOOKUP(1,-MID(K527,MIN(FIND(ROW($1:$10)-1,K527&amp;1/17)),ROW($1:$9))),-LOOKUP(1,-MID(K527,MIN(FIND(ROW($1:$10)-1,K527&amp;1/17)),ROW($1:$9)))))</f>
        <v/>
      </c>
      <c r="M527" s="5" t="str">
        <f t="shared" si="56"/>
        <v/>
      </c>
      <c r="N527" s="14" t="str">
        <f t="shared" si="57"/>
        <v/>
      </c>
    </row>
    <row r="528" spans="1:14">
      <c r="A528" t="str">
        <f t="shared" si="50"/>
        <v/>
      </c>
      <c r="B528" s="3" t="str">
        <f t="shared" si="51"/>
        <v/>
      </c>
      <c r="H528" s="5" t="str">
        <f t="shared" si="52"/>
        <v/>
      </c>
      <c r="I528" s="5" t="str">
        <f t="shared" si="53"/>
        <v/>
      </c>
      <c r="J528" s="5" t="str">
        <f t="shared" si="54"/>
        <v/>
      </c>
      <c r="K528" s="5" t="str">
        <f t="shared" si="55"/>
        <v/>
      </c>
      <c r="L528" s="5" t="str">
        <f t="array" ref="L528">IF(K528="","",IF(-LOOKUP(1,-MID(K528,MIN(FIND(ROW($1:$10)-1,K528&amp;1/17)),ROW($1:$9)))&lt;10,"0"&amp;-LOOKUP(1,-MID(K528,MIN(FIND(ROW($1:$10)-1,K528&amp;1/17)),ROW($1:$9))),-LOOKUP(1,-MID(K528,MIN(FIND(ROW($1:$10)-1,K528&amp;1/17)),ROW($1:$9)))))</f>
        <v/>
      </c>
      <c r="M528" s="5" t="str">
        <f t="shared" si="56"/>
        <v/>
      </c>
      <c r="N528" s="14" t="str">
        <f t="shared" si="57"/>
        <v/>
      </c>
    </row>
    <row r="529" spans="1:14">
      <c r="A529" t="str">
        <f t="shared" si="50"/>
        <v/>
      </c>
      <c r="B529" s="3" t="str">
        <f t="shared" si="51"/>
        <v/>
      </c>
      <c r="H529" s="5" t="str">
        <f t="shared" si="52"/>
        <v/>
      </c>
      <c r="I529" s="5" t="str">
        <f t="shared" si="53"/>
        <v/>
      </c>
      <c r="J529" s="5" t="str">
        <f t="shared" si="54"/>
        <v/>
      </c>
      <c r="K529" s="5" t="str">
        <f t="shared" si="55"/>
        <v/>
      </c>
      <c r="L529" s="5" t="str">
        <f t="array" ref="L529">IF(K529="","",IF(-LOOKUP(1,-MID(K529,MIN(FIND(ROW($1:$10)-1,K529&amp;1/17)),ROW($1:$9)))&lt;10,"0"&amp;-LOOKUP(1,-MID(K529,MIN(FIND(ROW($1:$10)-1,K529&amp;1/17)),ROW($1:$9))),-LOOKUP(1,-MID(K529,MIN(FIND(ROW($1:$10)-1,K529&amp;1/17)),ROW($1:$9)))))</f>
        <v/>
      </c>
      <c r="M529" s="5" t="str">
        <f t="shared" si="56"/>
        <v/>
      </c>
      <c r="N529" s="14" t="str">
        <f t="shared" si="57"/>
        <v/>
      </c>
    </row>
    <row r="530" spans="1:14">
      <c r="A530" t="str">
        <f t="shared" si="50"/>
        <v/>
      </c>
      <c r="B530" s="3" t="str">
        <f t="shared" si="51"/>
        <v/>
      </c>
      <c r="H530" s="5" t="str">
        <f t="shared" si="52"/>
        <v/>
      </c>
      <c r="I530" s="5" t="str">
        <f t="shared" si="53"/>
        <v/>
      </c>
      <c r="J530" s="5" t="str">
        <f t="shared" si="54"/>
        <v/>
      </c>
      <c r="K530" s="5" t="str">
        <f t="shared" si="55"/>
        <v/>
      </c>
      <c r="L530" s="5" t="str">
        <f t="array" ref="L530">IF(K530="","",IF(-LOOKUP(1,-MID(K530,MIN(FIND(ROW($1:$10)-1,K530&amp;1/17)),ROW($1:$9)))&lt;10,"0"&amp;-LOOKUP(1,-MID(K530,MIN(FIND(ROW($1:$10)-1,K530&amp;1/17)),ROW($1:$9))),-LOOKUP(1,-MID(K530,MIN(FIND(ROW($1:$10)-1,K530&amp;1/17)),ROW($1:$9)))))</f>
        <v/>
      </c>
      <c r="M530" s="5" t="str">
        <f t="shared" si="56"/>
        <v/>
      </c>
      <c r="N530" s="14" t="str">
        <f t="shared" si="57"/>
        <v/>
      </c>
    </row>
    <row r="531" spans="1:14">
      <c r="A531" t="str">
        <f t="shared" si="50"/>
        <v/>
      </c>
      <c r="B531" s="3" t="str">
        <f t="shared" si="51"/>
        <v/>
      </c>
      <c r="H531" s="5" t="str">
        <f t="shared" si="52"/>
        <v/>
      </c>
      <c r="I531" s="5" t="str">
        <f t="shared" si="53"/>
        <v/>
      </c>
      <c r="J531" s="5" t="str">
        <f t="shared" si="54"/>
        <v/>
      </c>
      <c r="K531" s="5" t="str">
        <f t="shared" si="55"/>
        <v/>
      </c>
      <c r="L531" s="5" t="str">
        <f t="array" ref="L531">IF(K531="","",IF(-LOOKUP(1,-MID(K531,MIN(FIND(ROW($1:$10)-1,K531&amp;1/17)),ROW($1:$9)))&lt;10,"0"&amp;-LOOKUP(1,-MID(K531,MIN(FIND(ROW($1:$10)-1,K531&amp;1/17)),ROW($1:$9))),-LOOKUP(1,-MID(K531,MIN(FIND(ROW($1:$10)-1,K531&amp;1/17)),ROW($1:$9)))))</f>
        <v/>
      </c>
      <c r="M531" s="5" t="str">
        <f t="shared" si="56"/>
        <v/>
      </c>
      <c r="N531" s="14" t="str">
        <f t="shared" si="57"/>
        <v/>
      </c>
    </row>
    <row r="532" spans="1:14">
      <c r="A532" t="str">
        <f t="shared" si="50"/>
        <v/>
      </c>
      <c r="B532" s="3" t="str">
        <f t="shared" si="51"/>
        <v/>
      </c>
      <c r="H532" s="5" t="str">
        <f t="shared" si="52"/>
        <v/>
      </c>
      <c r="I532" s="5" t="str">
        <f t="shared" si="53"/>
        <v/>
      </c>
      <c r="J532" s="5" t="str">
        <f t="shared" si="54"/>
        <v/>
      </c>
      <c r="K532" s="5" t="str">
        <f t="shared" si="55"/>
        <v/>
      </c>
      <c r="L532" s="5" t="str">
        <f t="array" ref="L532">IF(K532="","",IF(-LOOKUP(1,-MID(K532,MIN(FIND(ROW($1:$10)-1,K532&amp;1/17)),ROW($1:$9)))&lt;10,"0"&amp;-LOOKUP(1,-MID(K532,MIN(FIND(ROW($1:$10)-1,K532&amp;1/17)),ROW($1:$9))),-LOOKUP(1,-MID(K532,MIN(FIND(ROW($1:$10)-1,K532&amp;1/17)),ROW($1:$9)))))</f>
        <v/>
      </c>
      <c r="M532" s="5" t="str">
        <f t="shared" si="56"/>
        <v/>
      </c>
      <c r="N532" s="14" t="str">
        <f t="shared" si="57"/>
        <v/>
      </c>
    </row>
    <row r="533" spans="1:14">
      <c r="A533" t="str">
        <f t="shared" si="50"/>
        <v/>
      </c>
      <c r="B533" s="3" t="str">
        <f t="shared" si="51"/>
        <v/>
      </c>
      <c r="H533" s="5" t="str">
        <f t="shared" si="52"/>
        <v/>
      </c>
      <c r="I533" s="5" t="str">
        <f t="shared" si="53"/>
        <v/>
      </c>
      <c r="J533" s="5" t="str">
        <f t="shared" si="54"/>
        <v/>
      </c>
      <c r="K533" s="5" t="str">
        <f t="shared" si="55"/>
        <v/>
      </c>
      <c r="L533" s="5" t="str">
        <f t="array" ref="L533">IF(K533="","",IF(-LOOKUP(1,-MID(K533,MIN(FIND(ROW($1:$10)-1,K533&amp;1/17)),ROW($1:$9)))&lt;10,"0"&amp;-LOOKUP(1,-MID(K533,MIN(FIND(ROW($1:$10)-1,K533&amp;1/17)),ROW($1:$9))),-LOOKUP(1,-MID(K533,MIN(FIND(ROW($1:$10)-1,K533&amp;1/17)),ROW($1:$9)))))</f>
        <v/>
      </c>
      <c r="M533" s="5" t="str">
        <f t="shared" si="56"/>
        <v/>
      </c>
      <c r="N533" s="14" t="str">
        <f t="shared" si="57"/>
        <v/>
      </c>
    </row>
    <row r="534" spans="1:14">
      <c r="A534" t="str">
        <f t="shared" si="50"/>
        <v/>
      </c>
      <c r="B534" s="3" t="str">
        <f t="shared" si="51"/>
        <v/>
      </c>
      <c r="H534" s="5" t="str">
        <f t="shared" si="52"/>
        <v/>
      </c>
      <c r="I534" s="5" t="str">
        <f t="shared" si="53"/>
        <v/>
      </c>
      <c r="J534" s="5" t="str">
        <f t="shared" si="54"/>
        <v/>
      </c>
      <c r="K534" s="5" t="str">
        <f t="shared" si="55"/>
        <v/>
      </c>
      <c r="L534" s="5" t="str">
        <f t="array" ref="L534">IF(K534="","",IF(-LOOKUP(1,-MID(K534,MIN(FIND(ROW($1:$10)-1,K534&amp;1/17)),ROW($1:$9)))&lt;10,"0"&amp;-LOOKUP(1,-MID(K534,MIN(FIND(ROW($1:$10)-1,K534&amp;1/17)),ROW($1:$9))),-LOOKUP(1,-MID(K534,MIN(FIND(ROW($1:$10)-1,K534&amp;1/17)),ROW($1:$9)))))</f>
        <v/>
      </c>
      <c r="M534" s="5" t="str">
        <f t="shared" si="56"/>
        <v/>
      </c>
      <c r="N534" s="14" t="str">
        <f t="shared" si="57"/>
        <v/>
      </c>
    </row>
    <row r="535" spans="1:14">
      <c r="A535" t="str">
        <f t="shared" si="50"/>
        <v/>
      </c>
      <c r="B535" s="3" t="str">
        <f t="shared" si="51"/>
        <v/>
      </c>
      <c r="H535" s="5" t="str">
        <f t="shared" si="52"/>
        <v/>
      </c>
      <c r="I535" s="5" t="str">
        <f t="shared" si="53"/>
        <v/>
      </c>
      <c r="J535" s="5" t="str">
        <f t="shared" si="54"/>
        <v/>
      </c>
      <c r="K535" s="5" t="str">
        <f t="shared" si="55"/>
        <v/>
      </c>
      <c r="L535" s="5" t="str">
        <f t="array" ref="L535">IF(K535="","",IF(-LOOKUP(1,-MID(K535,MIN(FIND(ROW($1:$10)-1,K535&amp;1/17)),ROW($1:$9)))&lt;10,"0"&amp;-LOOKUP(1,-MID(K535,MIN(FIND(ROW($1:$10)-1,K535&amp;1/17)),ROW($1:$9))),-LOOKUP(1,-MID(K535,MIN(FIND(ROW($1:$10)-1,K535&amp;1/17)),ROW($1:$9)))))</f>
        <v/>
      </c>
      <c r="M535" s="5" t="str">
        <f t="shared" si="56"/>
        <v/>
      </c>
      <c r="N535" s="14" t="str">
        <f t="shared" si="57"/>
        <v/>
      </c>
    </row>
    <row r="536" spans="1:14">
      <c r="A536" t="str">
        <f t="shared" si="50"/>
        <v/>
      </c>
      <c r="B536" s="3" t="str">
        <f t="shared" si="51"/>
        <v/>
      </c>
      <c r="H536" s="5" t="str">
        <f t="shared" si="52"/>
        <v/>
      </c>
      <c r="I536" s="5" t="str">
        <f t="shared" si="53"/>
        <v/>
      </c>
      <c r="J536" s="5" t="str">
        <f t="shared" si="54"/>
        <v/>
      </c>
      <c r="K536" s="5" t="str">
        <f t="shared" si="55"/>
        <v/>
      </c>
      <c r="L536" s="5" t="str">
        <f t="array" ref="L536">IF(K536="","",IF(-LOOKUP(1,-MID(K536,MIN(FIND(ROW($1:$10)-1,K536&amp;1/17)),ROW($1:$9)))&lt;10,"0"&amp;-LOOKUP(1,-MID(K536,MIN(FIND(ROW($1:$10)-1,K536&amp;1/17)),ROW($1:$9))),-LOOKUP(1,-MID(K536,MIN(FIND(ROW($1:$10)-1,K536&amp;1/17)),ROW($1:$9)))))</f>
        <v/>
      </c>
      <c r="M536" s="5" t="str">
        <f t="shared" si="56"/>
        <v/>
      </c>
      <c r="N536" s="14" t="str">
        <f t="shared" si="57"/>
        <v/>
      </c>
    </row>
    <row r="537" spans="1:14">
      <c r="A537" t="str">
        <f t="shared" si="50"/>
        <v/>
      </c>
      <c r="B537" s="3" t="str">
        <f t="shared" si="51"/>
        <v/>
      </c>
      <c r="H537" s="5" t="str">
        <f t="shared" si="52"/>
        <v/>
      </c>
      <c r="I537" s="5" t="str">
        <f t="shared" si="53"/>
        <v/>
      </c>
      <c r="J537" s="5" t="str">
        <f t="shared" si="54"/>
        <v/>
      </c>
      <c r="K537" s="5" t="str">
        <f t="shared" si="55"/>
        <v/>
      </c>
      <c r="L537" s="5" t="str">
        <f t="array" ref="L537">IF(K537="","",IF(-LOOKUP(1,-MID(K537,MIN(FIND(ROW($1:$10)-1,K537&amp;1/17)),ROW($1:$9)))&lt;10,"0"&amp;-LOOKUP(1,-MID(K537,MIN(FIND(ROW($1:$10)-1,K537&amp;1/17)),ROW($1:$9))),-LOOKUP(1,-MID(K537,MIN(FIND(ROW($1:$10)-1,K537&amp;1/17)),ROW($1:$9)))))</f>
        <v/>
      </c>
      <c r="M537" s="5" t="str">
        <f t="shared" si="56"/>
        <v/>
      </c>
      <c r="N537" s="14" t="str">
        <f t="shared" si="57"/>
        <v/>
      </c>
    </row>
    <row r="538" spans="1:14">
      <c r="A538" t="str">
        <f t="shared" si="50"/>
        <v/>
      </c>
      <c r="B538" s="3" t="str">
        <f t="shared" si="51"/>
        <v/>
      </c>
      <c r="H538" s="5" t="str">
        <f t="shared" si="52"/>
        <v/>
      </c>
      <c r="I538" s="5" t="str">
        <f t="shared" si="53"/>
        <v/>
      </c>
      <c r="J538" s="5" t="str">
        <f t="shared" si="54"/>
        <v/>
      </c>
      <c r="K538" s="5" t="str">
        <f t="shared" si="55"/>
        <v/>
      </c>
      <c r="L538" s="5" t="str">
        <f t="array" ref="L538">IF(K538="","",IF(-LOOKUP(1,-MID(K538,MIN(FIND(ROW($1:$10)-1,K538&amp;1/17)),ROW($1:$9)))&lt;10,"0"&amp;-LOOKUP(1,-MID(K538,MIN(FIND(ROW($1:$10)-1,K538&amp;1/17)),ROW($1:$9))),-LOOKUP(1,-MID(K538,MIN(FIND(ROW($1:$10)-1,K538&amp;1/17)),ROW($1:$9)))))</f>
        <v/>
      </c>
      <c r="M538" s="5" t="str">
        <f t="shared" si="56"/>
        <v/>
      </c>
      <c r="N538" s="14" t="str">
        <f t="shared" si="57"/>
        <v/>
      </c>
    </row>
    <row r="539" spans="1:14">
      <c r="A539" t="str">
        <f t="shared" si="50"/>
        <v/>
      </c>
      <c r="B539" s="3" t="str">
        <f t="shared" si="51"/>
        <v/>
      </c>
      <c r="H539" s="5" t="str">
        <f t="shared" si="52"/>
        <v/>
      </c>
      <c r="I539" s="5" t="str">
        <f t="shared" si="53"/>
        <v/>
      </c>
      <c r="J539" s="5" t="str">
        <f t="shared" si="54"/>
        <v/>
      </c>
      <c r="K539" s="5" t="str">
        <f t="shared" si="55"/>
        <v/>
      </c>
      <c r="L539" s="5" t="str">
        <f t="array" ref="L539">IF(K539="","",IF(-LOOKUP(1,-MID(K539,MIN(FIND(ROW($1:$10)-1,K539&amp;1/17)),ROW($1:$9)))&lt;10,"0"&amp;-LOOKUP(1,-MID(K539,MIN(FIND(ROW($1:$10)-1,K539&amp;1/17)),ROW($1:$9))),-LOOKUP(1,-MID(K539,MIN(FIND(ROW($1:$10)-1,K539&amp;1/17)),ROW($1:$9)))))</f>
        <v/>
      </c>
      <c r="M539" s="5" t="str">
        <f t="shared" si="56"/>
        <v/>
      </c>
      <c r="N539" s="14" t="str">
        <f t="shared" si="57"/>
        <v/>
      </c>
    </row>
    <row r="540" spans="1:14">
      <c r="A540" t="str">
        <f t="shared" si="50"/>
        <v/>
      </c>
      <c r="B540" s="3" t="str">
        <f t="shared" si="51"/>
        <v/>
      </c>
      <c r="H540" s="5" t="str">
        <f t="shared" si="52"/>
        <v/>
      </c>
      <c r="I540" s="5" t="str">
        <f t="shared" si="53"/>
        <v/>
      </c>
      <c r="J540" s="5" t="str">
        <f t="shared" si="54"/>
        <v/>
      </c>
      <c r="K540" s="5" t="str">
        <f t="shared" si="55"/>
        <v/>
      </c>
      <c r="L540" s="5" t="str">
        <f t="array" ref="L540">IF(K540="","",IF(-LOOKUP(1,-MID(K540,MIN(FIND(ROW($1:$10)-1,K540&amp;1/17)),ROW($1:$9)))&lt;10,"0"&amp;-LOOKUP(1,-MID(K540,MIN(FIND(ROW($1:$10)-1,K540&amp;1/17)),ROW($1:$9))),-LOOKUP(1,-MID(K540,MIN(FIND(ROW($1:$10)-1,K540&amp;1/17)),ROW($1:$9)))))</f>
        <v/>
      </c>
      <c r="M540" s="5" t="str">
        <f t="shared" si="56"/>
        <v/>
      </c>
      <c r="N540" s="14" t="str">
        <f t="shared" si="57"/>
        <v/>
      </c>
    </row>
    <row r="541" spans="1:14">
      <c r="A541" t="str">
        <f t="shared" si="50"/>
        <v/>
      </c>
      <c r="B541" s="3" t="str">
        <f t="shared" si="51"/>
        <v/>
      </c>
      <c r="H541" s="5" t="str">
        <f t="shared" si="52"/>
        <v/>
      </c>
      <c r="I541" s="5" t="str">
        <f t="shared" si="53"/>
        <v/>
      </c>
      <c r="J541" s="5" t="str">
        <f t="shared" si="54"/>
        <v/>
      </c>
      <c r="K541" s="5" t="str">
        <f t="shared" si="55"/>
        <v/>
      </c>
      <c r="L541" s="5" t="str">
        <f t="array" ref="L541">IF(K541="","",IF(-LOOKUP(1,-MID(K541,MIN(FIND(ROW($1:$10)-1,K541&amp;1/17)),ROW($1:$9)))&lt;10,"0"&amp;-LOOKUP(1,-MID(K541,MIN(FIND(ROW($1:$10)-1,K541&amp;1/17)),ROW($1:$9))),-LOOKUP(1,-MID(K541,MIN(FIND(ROW($1:$10)-1,K541&amp;1/17)),ROW($1:$9)))))</f>
        <v/>
      </c>
      <c r="M541" s="5" t="str">
        <f t="shared" si="56"/>
        <v/>
      </c>
      <c r="N541" s="14" t="str">
        <f t="shared" si="57"/>
        <v/>
      </c>
    </row>
    <row r="542" spans="1:14">
      <c r="A542" t="str">
        <f t="shared" si="50"/>
        <v/>
      </c>
      <c r="B542" s="3" t="str">
        <f t="shared" si="51"/>
        <v/>
      </c>
      <c r="H542" s="5" t="str">
        <f t="shared" si="52"/>
        <v/>
      </c>
      <c r="I542" s="5" t="str">
        <f t="shared" si="53"/>
        <v/>
      </c>
      <c r="J542" s="5" t="str">
        <f t="shared" si="54"/>
        <v/>
      </c>
      <c r="K542" s="5" t="str">
        <f t="shared" si="55"/>
        <v/>
      </c>
      <c r="L542" s="5" t="str">
        <f t="array" ref="L542">IF(K542="","",IF(-LOOKUP(1,-MID(K542,MIN(FIND(ROW($1:$10)-1,K542&amp;1/17)),ROW($1:$9)))&lt;10,"0"&amp;-LOOKUP(1,-MID(K542,MIN(FIND(ROW($1:$10)-1,K542&amp;1/17)),ROW($1:$9))),-LOOKUP(1,-MID(K542,MIN(FIND(ROW($1:$10)-1,K542&amp;1/17)),ROW($1:$9)))))</f>
        <v/>
      </c>
      <c r="M542" s="5" t="str">
        <f t="shared" si="56"/>
        <v/>
      </c>
      <c r="N542" s="14" t="str">
        <f t="shared" si="57"/>
        <v/>
      </c>
    </row>
    <row r="543" spans="1:14">
      <c r="A543" t="str">
        <f t="shared" si="50"/>
        <v/>
      </c>
      <c r="B543" s="3" t="str">
        <f t="shared" si="51"/>
        <v/>
      </c>
      <c r="H543" s="5" t="str">
        <f t="shared" si="52"/>
        <v/>
      </c>
      <c r="I543" s="5" t="str">
        <f t="shared" si="53"/>
        <v/>
      </c>
      <c r="J543" s="5" t="str">
        <f t="shared" si="54"/>
        <v/>
      </c>
      <c r="K543" s="5" t="str">
        <f t="shared" si="55"/>
        <v/>
      </c>
      <c r="L543" s="5" t="str">
        <f t="array" ref="L543">IF(K543="","",IF(-LOOKUP(1,-MID(K543,MIN(FIND(ROW($1:$10)-1,K543&amp;1/17)),ROW($1:$9)))&lt;10,"0"&amp;-LOOKUP(1,-MID(K543,MIN(FIND(ROW($1:$10)-1,K543&amp;1/17)),ROW($1:$9))),-LOOKUP(1,-MID(K543,MIN(FIND(ROW($1:$10)-1,K543&amp;1/17)),ROW($1:$9)))))</f>
        <v/>
      </c>
      <c r="M543" s="5" t="str">
        <f t="shared" si="56"/>
        <v/>
      </c>
      <c r="N543" s="14" t="str">
        <f t="shared" si="57"/>
        <v/>
      </c>
    </row>
    <row r="544" spans="1:14">
      <c r="A544" t="str">
        <f t="shared" si="50"/>
        <v/>
      </c>
      <c r="B544" s="3" t="str">
        <f t="shared" si="51"/>
        <v/>
      </c>
      <c r="H544" s="5" t="str">
        <f t="shared" si="52"/>
        <v/>
      </c>
      <c r="I544" s="5" t="str">
        <f t="shared" si="53"/>
        <v/>
      </c>
      <c r="J544" s="5" t="str">
        <f t="shared" si="54"/>
        <v/>
      </c>
      <c r="K544" s="5" t="str">
        <f t="shared" si="55"/>
        <v/>
      </c>
      <c r="L544" s="5" t="str">
        <f t="array" ref="L544">IF(K544="","",IF(-LOOKUP(1,-MID(K544,MIN(FIND(ROW($1:$10)-1,K544&amp;1/17)),ROW($1:$9)))&lt;10,"0"&amp;-LOOKUP(1,-MID(K544,MIN(FIND(ROW($1:$10)-1,K544&amp;1/17)),ROW($1:$9))),-LOOKUP(1,-MID(K544,MIN(FIND(ROW($1:$10)-1,K544&amp;1/17)),ROW($1:$9)))))</f>
        <v/>
      </c>
      <c r="M544" s="5" t="str">
        <f t="shared" si="56"/>
        <v/>
      </c>
      <c r="N544" s="14" t="str">
        <f t="shared" si="57"/>
        <v/>
      </c>
    </row>
    <row r="545" spans="1:14">
      <c r="A545" t="str">
        <f t="shared" si="50"/>
        <v/>
      </c>
      <c r="B545" s="3" t="str">
        <f t="shared" si="51"/>
        <v/>
      </c>
      <c r="H545" s="5" t="str">
        <f t="shared" si="52"/>
        <v/>
      </c>
      <c r="I545" s="5" t="str">
        <f t="shared" si="53"/>
        <v/>
      </c>
      <c r="J545" s="5" t="str">
        <f t="shared" si="54"/>
        <v/>
      </c>
      <c r="K545" s="5" t="str">
        <f t="shared" si="55"/>
        <v/>
      </c>
      <c r="L545" s="5" t="str">
        <f t="array" ref="L545">IF(K545="","",IF(-LOOKUP(1,-MID(K545,MIN(FIND(ROW($1:$10)-1,K545&amp;1/17)),ROW($1:$9)))&lt;10,"0"&amp;-LOOKUP(1,-MID(K545,MIN(FIND(ROW($1:$10)-1,K545&amp;1/17)),ROW($1:$9))),-LOOKUP(1,-MID(K545,MIN(FIND(ROW($1:$10)-1,K545&amp;1/17)),ROW($1:$9)))))</f>
        <v/>
      </c>
      <c r="M545" s="5" t="str">
        <f t="shared" si="56"/>
        <v/>
      </c>
      <c r="N545" s="14" t="str">
        <f t="shared" si="57"/>
        <v/>
      </c>
    </row>
    <row r="546" spans="1:14">
      <c r="A546" t="str">
        <f t="shared" si="50"/>
        <v/>
      </c>
      <c r="B546" s="3" t="str">
        <f t="shared" si="51"/>
        <v/>
      </c>
      <c r="H546" s="5" t="str">
        <f t="shared" si="52"/>
        <v/>
      </c>
      <c r="I546" s="5" t="str">
        <f t="shared" si="53"/>
        <v/>
      </c>
      <c r="J546" s="5" t="str">
        <f t="shared" si="54"/>
        <v/>
      </c>
      <c r="K546" s="5" t="str">
        <f t="shared" si="55"/>
        <v/>
      </c>
      <c r="L546" s="5" t="str">
        <f t="array" ref="L546">IF(K546="","",IF(-LOOKUP(1,-MID(K546,MIN(FIND(ROW($1:$10)-1,K546&amp;1/17)),ROW($1:$9)))&lt;10,"0"&amp;-LOOKUP(1,-MID(K546,MIN(FIND(ROW($1:$10)-1,K546&amp;1/17)),ROW($1:$9))),-LOOKUP(1,-MID(K546,MIN(FIND(ROW($1:$10)-1,K546&amp;1/17)),ROW($1:$9)))))</f>
        <v/>
      </c>
      <c r="M546" s="5" t="str">
        <f t="shared" si="56"/>
        <v/>
      </c>
      <c r="N546" s="14" t="str">
        <f t="shared" si="57"/>
        <v/>
      </c>
    </row>
    <row r="547" spans="1:14">
      <c r="A547" t="str">
        <f t="shared" si="50"/>
        <v/>
      </c>
      <c r="B547" s="3" t="str">
        <f t="shared" si="51"/>
        <v/>
      </c>
      <c r="H547" s="5" t="str">
        <f t="shared" si="52"/>
        <v/>
      </c>
      <c r="I547" s="5" t="str">
        <f t="shared" si="53"/>
        <v/>
      </c>
      <c r="J547" s="5" t="str">
        <f t="shared" si="54"/>
        <v/>
      </c>
      <c r="K547" s="5" t="str">
        <f t="shared" si="55"/>
        <v/>
      </c>
      <c r="L547" s="5" t="str">
        <f t="array" ref="L547">IF(K547="","",IF(-LOOKUP(1,-MID(K547,MIN(FIND(ROW($1:$10)-1,K547&amp;1/17)),ROW($1:$9)))&lt;10,"0"&amp;-LOOKUP(1,-MID(K547,MIN(FIND(ROW($1:$10)-1,K547&amp;1/17)),ROW($1:$9))),-LOOKUP(1,-MID(K547,MIN(FIND(ROW($1:$10)-1,K547&amp;1/17)),ROW($1:$9)))))</f>
        <v/>
      </c>
      <c r="M547" s="5" t="str">
        <f t="shared" si="56"/>
        <v/>
      </c>
      <c r="N547" s="14" t="str">
        <f t="shared" si="57"/>
        <v/>
      </c>
    </row>
    <row r="548" spans="1:14">
      <c r="A548" t="str">
        <f t="shared" si="50"/>
        <v/>
      </c>
      <c r="B548" s="3" t="str">
        <f t="shared" si="51"/>
        <v/>
      </c>
      <c r="H548" s="5" t="str">
        <f t="shared" si="52"/>
        <v/>
      </c>
      <c r="I548" s="5" t="str">
        <f t="shared" si="53"/>
        <v/>
      </c>
      <c r="J548" s="5" t="str">
        <f t="shared" si="54"/>
        <v/>
      </c>
      <c r="K548" s="5" t="str">
        <f t="shared" si="55"/>
        <v/>
      </c>
      <c r="L548" s="5" t="str">
        <f t="array" ref="L548">IF(K548="","",IF(-LOOKUP(1,-MID(K548,MIN(FIND(ROW($1:$10)-1,K548&amp;1/17)),ROW($1:$9)))&lt;10,"0"&amp;-LOOKUP(1,-MID(K548,MIN(FIND(ROW($1:$10)-1,K548&amp;1/17)),ROW($1:$9))),-LOOKUP(1,-MID(K548,MIN(FIND(ROW($1:$10)-1,K548&amp;1/17)),ROW($1:$9)))))</f>
        <v/>
      </c>
      <c r="M548" s="5" t="str">
        <f t="shared" si="56"/>
        <v/>
      </c>
      <c r="N548" s="14" t="str">
        <f t="shared" si="57"/>
        <v/>
      </c>
    </row>
    <row r="549" spans="1:14">
      <c r="A549" t="str">
        <f t="shared" si="50"/>
        <v/>
      </c>
      <c r="B549" s="3" t="str">
        <f t="shared" si="51"/>
        <v/>
      </c>
      <c r="H549" s="5" t="str">
        <f t="shared" si="52"/>
        <v/>
      </c>
      <c r="I549" s="5" t="str">
        <f t="shared" si="53"/>
        <v/>
      </c>
      <c r="J549" s="5" t="str">
        <f t="shared" si="54"/>
        <v/>
      </c>
      <c r="K549" s="5" t="str">
        <f t="shared" si="55"/>
        <v/>
      </c>
      <c r="L549" s="5" t="str">
        <f t="array" ref="L549">IF(K549="","",IF(-LOOKUP(1,-MID(K549,MIN(FIND(ROW($1:$10)-1,K549&amp;1/17)),ROW($1:$9)))&lt;10,"0"&amp;-LOOKUP(1,-MID(K549,MIN(FIND(ROW($1:$10)-1,K549&amp;1/17)),ROW($1:$9))),-LOOKUP(1,-MID(K549,MIN(FIND(ROW($1:$10)-1,K549&amp;1/17)),ROW($1:$9)))))</f>
        <v/>
      </c>
      <c r="M549" s="5" t="str">
        <f t="shared" si="56"/>
        <v/>
      </c>
      <c r="N549" s="14" t="str">
        <f t="shared" si="57"/>
        <v/>
      </c>
    </row>
    <row r="550" spans="1:14">
      <c r="A550" t="str">
        <f t="shared" si="50"/>
        <v/>
      </c>
      <c r="B550" s="3" t="str">
        <f t="shared" si="51"/>
        <v/>
      </c>
      <c r="H550" s="5" t="str">
        <f t="shared" si="52"/>
        <v/>
      </c>
      <c r="I550" s="5" t="str">
        <f t="shared" si="53"/>
        <v/>
      </c>
      <c r="J550" s="5" t="str">
        <f t="shared" si="54"/>
        <v/>
      </c>
      <c r="K550" s="5" t="str">
        <f t="shared" si="55"/>
        <v/>
      </c>
      <c r="L550" s="5" t="str">
        <f t="array" ref="L550">IF(K550="","",IF(-LOOKUP(1,-MID(K550,MIN(FIND(ROW($1:$10)-1,K550&amp;1/17)),ROW($1:$9)))&lt;10,"0"&amp;-LOOKUP(1,-MID(K550,MIN(FIND(ROW($1:$10)-1,K550&amp;1/17)),ROW($1:$9))),-LOOKUP(1,-MID(K550,MIN(FIND(ROW($1:$10)-1,K550&amp;1/17)),ROW($1:$9)))))</f>
        <v/>
      </c>
      <c r="M550" s="5" t="str">
        <f t="shared" si="56"/>
        <v/>
      </c>
      <c r="N550" s="14" t="str">
        <f t="shared" si="57"/>
        <v/>
      </c>
    </row>
    <row r="551" spans="1:14">
      <c r="A551" t="str">
        <f t="shared" si="50"/>
        <v/>
      </c>
      <c r="B551" s="3" t="str">
        <f t="shared" si="51"/>
        <v/>
      </c>
      <c r="H551" s="5" t="str">
        <f t="shared" si="52"/>
        <v/>
      </c>
      <c r="I551" s="5" t="str">
        <f t="shared" si="53"/>
        <v/>
      </c>
      <c r="J551" s="5" t="str">
        <f t="shared" si="54"/>
        <v/>
      </c>
      <c r="K551" s="5" t="str">
        <f t="shared" si="55"/>
        <v/>
      </c>
      <c r="L551" s="5" t="str">
        <f t="array" ref="L551">IF(K551="","",IF(-LOOKUP(1,-MID(K551,MIN(FIND(ROW($1:$10)-1,K551&amp;1/17)),ROW($1:$9)))&lt;10,"0"&amp;-LOOKUP(1,-MID(K551,MIN(FIND(ROW($1:$10)-1,K551&amp;1/17)),ROW($1:$9))),-LOOKUP(1,-MID(K551,MIN(FIND(ROW($1:$10)-1,K551&amp;1/17)),ROW($1:$9)))))</f>
        <v/>
      </c>
      <c r="M551" s="5" t="str">
        <f t="shared" si="56"/>
        <v/>
      </c>
      <c r="N551" s="14" t="str">
        <f t="shared" si="57"/>
        <v/>
      </c>
    </row>
    <row r="552" spans="1:14">
      <c r="A552" t="str">
        <f t="shared" si="50"/>
        <v/>
      </c>
      <c r="B552" s="3" t="str">
        <f t="shared" si="51"/>
        <v/>
      </c>
      <c r="H552" s="5" t="str">
        <f t="shared" si="52"/>
        <v/>
      </c>
      <c r="I552" s="5" t="str">
        <f t="shared" si="53"/>
        <v/>
      </c>
      <c r="J552" s="5" t="str">
        <f t="shared" si="54"/>
        <v/>
      </c>
      <c r="K552" s="5" t="str">
        <f t="shared" si="55"/>
        <v/>
      </c>
      <c r="L552" s="5" t="str">
        <f t="array" ref="L552">IF(K552="","",IF(-LOOKUP(1,-MID(K552,MIN(FIND(ROW($1:$10)-1,K552&amp;1/17)),ROW($1:$9)))&lt;10,"0"&amp;-LOOKUP(1,-MID(K552,MIN(FIND(ROW($1:$10)-1,K552&amp;1/17)),ROW($1:$9))),-LOOKUP(1,-MID(K552,MIN(FIND(ROW($1:$10)-1,K552&amp;1/17)),ROW($1:$9)))))</f>
        <v/>
      </c>
      <c r="M552" s="5" t="str">
        <f t="shared" si="56"/>
        <v/>
      </c>
      <c r="N552" s="14" t="str">
        <f t="shared" si="57"/>
        <v/>
      </c>
    </row>
    <row r="553" spans="1:14">
      <c r="A553" t="str">
        <f t="shared" si="50"/>
        <v/>
      </c>
      <c r="B553" s="3" t="str">
        <f t="shared" si="51"/>
        <v/>
      </c>
      <c r="H553" s="5" t="str">
        <f t="shared" si="52"/>
        <v/>
      </c>
      <c r="I553" s="5" t="str">
        <f t="shared" si="53"/>
        <v/>
      </c>
      <c r="J553" s="5" t="str">
        <f t="shared" si="54"/>
        <v/>
      </c>
      <c r="K553" s="5" t="str">
        <f t="shared" si="55"/>
        <v/>
      </c>
      <c r="L553" s="5" t="str">
        <f t="array" ref="L553">IF(K553="","",IF(-LOOKUP(1,-MID(K553,MIN(FIND(ROW($1:$10)-1,K553&amp;1/17)),ROW($1:$9)))&lt;10,"0"&amp;-LOOKUP(1,-MID(K553,MIN(FIND(ROW($1:$10)-1,K553&amp;1/17)),ROW($1:$9))),-LOOKUP(1,-MID(K553,MIN(FIND(ROW($1:$10)-1,K553&amp;1/17)),ROW($1:$9)))))</f>
        <v/>
      </c>
      <c r="M553" s="5" t="str">
        <f t="shared" si="56"/>
        <v/>
      </c>
      <c r="N553" s="14" t="str">
        <f t="shared" si="57"/>
        <v/>
      </c>
    </row>
    <row r="554" spans="1:14">
      <c r="A554" t="str">
        <f t="shared" si="50"/>
        <v/>
      </c>
      <c r="B554" s="3" t="str">
        <f t="shared" si="51"/>
        <v/>
      </c>
      <c r="H554" s="5" t="str">
        <f t="shared" si="52"/>
        <v/>
      </c>
      <c r="I554" s="5" t="str">
        <f t="shared" si="53"/>
        <v/>
      </c>
      <c r="J554" s="5" t="str">
        <f t="shared" si="54"/>
        <v/>
      </c>
      <c r="K554" s="5" t="str">
        <f t="shared" si="55"/>
        <v/>
      </c>
      <c r="L554" s="5" t="str">
        <f t="array" ref="L554">IF(K554="","",IF(-LOOKUP(1,-MID(K554,MIN(FIND(ROW($1:$10)-1,K554&amp;1/17)),ROW($1:$9)))&lt;10,"0"&amp;-LOOKUP(1,-MID(K554,MIN(FIND(ROW($1:$10)-1,K554&amp;1/17)),ROW($1:$9))),-LOOKUP(1,-MID(K554,MIN(FIND(ROW($1:$10)-1,K554&amp;1/17)),ROW($1:$9)))))</f>
        <v/>
      </c>
      <c r="M554" s="5" t="str">
        <f t="shared" si="56"/>
        <v/>
      </c>
      <c r="N554" s="14" t="str">
        <f t="shared" si="57"/>
        <v/>
      </c>
    </row>
    <row r="555" spans="1:14">
      <c r="A555" t="str">
        <f t="shared" si="50"/>
        <v/>
      </c>
      <c r="B555" s="3" t="str">
        <f t="shared" si="51"/>
        <v/>
      </c>
      <c r="H555" s="5" t="str">
        <f t="shared" si="52"/>
        <v/>
      </c>
      <c r="I555" s="5" t="str">
        <f t="shared" si="53"/>
        <v/>
      </c>
      <c r="J555" s="5" t="str">
        <f t="shared" si="54"/>
        <v/>
      </c>
      <c r="K555" s="5" t="str">
        <f t="shared" si="55"/>
        <v/>
      </c>
      <c r="L555" s="5" t="str">
        <f t="array" ref="L555">IF(K555="","",IF(-LOOKUP(1,-MID(K555,MIN(FIND(ROW($1:$10)-1,K555&amp;1/17)),ROW($1:$9)))&lt;10,"0"&amp;-LOOKUP(1,-MID(K555,MIN(FIND(ROW($1:$10)-1,K555&amp;1/17)),ROW($1:$9))),-LOOKUP(1,-MID(K555,MIN(FIND(ROW($1:$10)-1,K555&amp;1/17)),ROW($1:$9)))))</f>
        <v/>
      </c>
      <c r="M555" s="5" t="str">
        <f t="shared" si="56"/>
        <v/>
      </c>
      <c r="N555" s="14" t="str">
        <f t="shared" si="57"/>
        <v/>
      </c>
    </row>
    <row r="556" spans="1:14">
      <c r="A556" t="str">
        <f t="shared" si="50"/>
        <v/>
      </c>
      <c r="B556" s="3" t="str">
        <f t="shared" si="51"/>
        <v/>
      </c>
      <c r="H556" s="5" t="str">
        <f t="shared" si="52"/>
        <v/>
      </c>
      <c r="I556" s="5" t="str">
        <f t="shared" si="53"/>
        <v/>
      </c>
      <c r="J556" s="5" t="str">
        <f t="shared" si="54"/>
        <v/>
      </c>
      <c r="K556" s="5" t="str">
        <f t="shared" si="55"/>
        <v/>
      </c>
      <c r="L556" s="5" t="str">
        <f t="array" ref="L556">IF(K556="","",IF(-LOOKUP(1,-MID(K556,MIN(FIND(ROW($1:$10)-1,K556&amp;1/17)),ROW($1:$9)))&lt;10,"0"&amp;-LOOKUP(1,-MID(K556,MIN(FIND(ROW($1:$10)-1,K556&amp;1/17)),ROW($1:$9))),-LOOKUP(1,-MID(K556,MIN(FIND(ROW($1:$10)-1,K556&amp;1/17)),ROW($1:$9)))))</f>
        <v/>
      </c>
      <c r="M556" s="5" t="str">
        <f t="shared" si="56"/>
        <v/>
      </c>
      <c r="N556" s="14" t="str">
        <f t="shared" si="57"/>
        <v/>
      </c>
    </row>
    <row r="557" spans="1:14">
      <c r="A557" t="str">
        <f t="shared" si="50"/>
        <v/>
      </c>
      <c r="B557" s="3" t="str">
        <f t="shared" si="51"/>
        <v/>
      </c>
      <c r="H557" s="5" t="str">
        <f t="shared" si="52"/>
        <v/>
      </c>
      <c r="I557" s="5" t="str">
        <f t="shared" si="53"/>
        <v/>
      </c>
      <c r="J557" s="5" t="str">
        <f t="shared" si="54"/>
        <v/>
      </c>
      <c r="K557" s="5" t="str">
        <f t="shared" si="55"/>
        <v/>
      </c>
      <c r="L557" s="5" t="str">
        <f t="array" ref="L557">IF(K557="","",IF(-LOOKUP(1,-MID(K557,MIN(FIND(ROW($1:$10)-1,K557&amp;1/17)),ROW($1:$9)))&lt;10,"0"&amp;-LOOKUP(1,-MID(K557,MIN(FIND(ROW($1:$10)-1,K557&amp;1/17)),ROW($1:$9))),-LOOKUP(1,-MID(K557,MIN(FIND(ROW($1:$10)-1,K557&amp;1/17)),ROW($1:$9)))))</f>
        <v/>
      </c>
      <c r="M557" s="5" t="str">
        <f t="shared" si="56"/>
        <v/>
      </c>
      <c r="N557" s="14" t="str">
        <f t="shared" si="57"/>
        <v/>
      </c>
    </row>
    <row r="558" spans="1:14">
      <c r="A558" t="str">
        <f t="shared" si="50"/>
        <v/>
      </c>
      <c r="B558" s="3" t="str">
        <f t="shared" si="51"/>
        <v/>
      </c>
      <c r="H558" s="5" t="str">
        <f t="shared" si="52"/>
        <v/>
      </c>
      <c r="I558" s="5" t="str">
        <f t="shared" si="53"/>
        <v/>
      </c>
      <c r="J558" s="5" t="str">
        <f t="shared" si="54"/>
        <v/>
      </c>
      <c r="K558" s="5" t="str">
        <f t="shared" si="55"/>
        <v/>
      </c>
      <c r="L558" s="5" t="str">
        <f t="array" ref="L558">IF(K558="","",IF(-LOOKUP(1,-MID(K558,MIN(FIND(ROW($1:$10)-1,K558&amp;1/17)),ROW($1:$9)))&lt;10,"0"&amp;-LOOKUP(1,-MID(K558,MIN(FIND(ROW($1:$10)-1,K558&amp;1/17)),ROW($1:$9))),-LOOKUP(1,-MID(K558,MIN(FIND(ROW($1:$10)-1,K558&amp;1/17)),ROW($1:$9)))))</f>
        <v/>
      </c>
      <c r="M558" s="5" t="str">
        <f t="shared" si="56"/>
        <v/>
      </c>
      <c r="N558" s="14" t="str">
        <f t="shared" si="57"/>
        <v/>
      </c>
    </row>
    <row r="559" spans="1:14">
      <c r="A559" t="str">
        <f t="shared" si="50"/>
        <v/>
      </c>
      <c r="B559" s="3" t="str">
        <f t="shared" si="51"/>
        <v/>
      </c>
      <c r="H559" s="5" t="str">
        <f t="shared" si="52"/>
        <v/>
      </c>
      <c r="I559" s="5" t="str">
        <f t="shared" si="53"/>
        <v/>
      </c>
      <c r="J559" s="5" t="str">
        <f t="shared" si="54"/>
        <v/>
      </c>
      <c r="K559" s="5" t="str">
        <f t="shared" si="55"/>
        <v/>
      </c>
      <c r="L559" s="5" t="str">
        <f t="array" ref="L559">IF(K559="","",IF(-LOOKUP(1,-MID(K559,MIN(FIND(ROW($1:$10)-1,K559&amp;1/17)),ROW($1:$9)))&lt;10,"0"&amp;-LOOKUP(1,-MID(K559,MIN(FIND(ROW($1:$10)-1,K559&amp;1/17)),ROW($1:$9))),-LOOKUP(1,-MID(K559,MIN(FIND(ROW($1:$10)-1,K559&amp;1/17)),ROW($1:$9)))))</f>
        <v/>
      </c>
      <c r="M559" s="5" t="str">
        <f t="shared" si="56"/>
        <v/>
      </c>
      <c r="N559" s="14" t="str">
        <f t="shared" si="57"/>
        <v/>
      </c>
    </row>
    <row r="560" spans="1:14">
      <c r="A560" t="str">
        <f t="shared" si="50"/>
        <v/>
      </c>
      <c r="B560" s="3" t="str">
        <f t="shared" si="51"/>
        <v/>
      </c>
      <c r="H560" s="5" t="str">
        <f t="shared" si="52"/>
        <v/>
      </c>
      <c r="I560" s="5" t="str">
        <f t="shared" si="53"/>
        <v/>
      </c>
      <c r="J560" s="5" t="str">
        <f t="shared" si="54"/>
        <v/>
      </c>
      <c r="K560" s="5" t="str">
        <f t="shared" si="55"/>
        <v/>
      </c>
      <c r="L560" s="5" t="str">
        <f t="array" ref="L560">IF(K560="","",IF(-LOOKUP(1,-MID(K560,MIN(FIND(ROW($1:$10)-1,K560&amp;1/17)),ROW($1:$9)))&lt;10,"0"&amp;-LOOKUP(1,-MID(K560,MIN(FIND(ROW($1:$10)-1,K560&amp;1/17)),ROW($1:$9))),-LOOKUP(1,-MID(K560,MIN(FIND(ROW($1:$10)-1,K560&amp;1/17)),ROW($1:$9)))))</f>
        <v/>
      </c>
      <c r="M560" s="5" t="str">
        <f t="shared" si="56"/>
        <v/>
      </c>
      <c r="N560" s="14" t="str">
        <f t="shared" si="57"/>
        <v/>
      </c>
    </row>
    <row r="561" spans="1:14">
      <c r="A561" t="str">
        <f t="shared" si="50"/>
        <v/>
      </c>
      <c r="B561" s="3" t="str">
        <f t="shared" si="51"/>
        <v/>
      </c>
      <c r="H561" s="5" t="str">
        <f t="shared" si="52"/>
        <v/>
      </c>
      <c r="I561" s="5" t="str">
        <f t="shared" si="53"/>
        <v/>
      </c>
      <c r="J561" s="5" t="str">
        <f t="shared" si="54"/>
        <v/>
      </c>
      <c r="K561" s="5" t="str">
        <f t="shared" si="55"/>
        <v/>
      </c>
      <c r="L561" s="5" t="str">
        <f t="array" ref="L561">IF(K561="","",IF(-LOOKUP(1,-MID(K561,MIN(FIND(ROW($1:$10)-1,K561&amp;1/17)),ROW($1:$9)))&lt;10,"0"&amp;-LOOKUP(1,-MID(K561,MIN(FIND(ROW($1:$10)-1,K561&amp;1/17)),ROW($1:$9))),-LOOKUP(1,-MID(K561,MIN(FIND(ROW($1:$10)-1,K561&amp;1/17)),ROW($1:$9)))))</f>
        <v/>
      </c>
      <c r="M561" s="5" t="str">
        <f t="shared" si="56"/>
        <v/>
      </c>
      <c r="N561" s="14" t="str">
        <f t="shared" si="57"/>
        <v/>
      </c>
    </row>
    <row r="562" spans="1:14">
      <c r="A562" t="str">
        <f t="shared" si="50"/>
        <v/>
      </c>
      <c r="B562" s="3" t="str">
        <f t="shared" si="51"/>
        <v/>
      </c>
      <c r="H562" s="5" t="str">
        <f t="shared" si="52"/>
        <v/>
      </c>
      <c r="I562" s="5" t="str">
        <f t="shared" si="53"/>
        <v/>
      </c>
      <c r="J562" s="5" t="str">
        <f t="shared" si="54"/>
        <v/>
      </c>
      <c r="K562" s="5" t="str">
        <f t="shared" si="55"/>
        <v/>
      </c>
      <c r="L562" s="5" t="str">
        <f t="array" ref="L562">IF(K562="","",IF(-LOOKUP(1,-MID(K562,MIN(FIND(ROW($1:$10)-1,K562&amp;1/17)),ROW($1:$9)))&lt;10,"0"&amp;-LOOKUP(1,-MID(K562,MIN(FIND(ROW($1:$10)-1,K562&amp;1/17)),ROW($1:$9))),-LOOKUP(1,-MID(K562,MIN(FIND(ROW($1:$10)-1,K562&amp;1/17)),ROW($1:$9)))))</f>
        <v/>
      </c>
      <c r="M562" s="5" t="str">
        <f t="shared" si="56"/>
        <v/>
      </c>
      <c r="N562" s="14" t="str">
        <f t="shared" si="57"/>
        <v/>
      </c>
    </row>
    <row r="563" spans="1:14">
      <c r="A563" t="str">
        <f t="shared" si="50"/>
        <v/>
      </c>
      <c r="B563" s="3" t="str">
        <f t="shared" si="51"/>
        <v/>
      </c>
      <c r="H563" s="5" t="str">
        <f t="shared" si="52"/>
        <v/>
      </c>
      <c r="I563" s="5" t="str">
        <f t="shared" si="53"/>
        <v/>
      </c>
      <c r="J563" s="5" t="str">
        <f t="shared" si="54"/>
        <v/>
      </c>
      <c r="K563" s="5" t="str">
        <f t="shared" si="55"/>
        <v/>
      </c>
      <c r="L563" s="5" t="str">
        <f t="array" ref="L563">IF(K563="","",IF(-LOOKUP(1,-MID(K563,MIN(FIND(ROW($1:$10)-1,K563&amp;1/17)),ROW($1:$9)))&lt;10,"0"&amp;-LOOKUP(1,-MID(K563,MIN(FIND(ROW($1:$10)-1,K563&amp;1/17)),ROW($1:$9))),-LOOKUP(1,-MID(K563,MIN(FIND(ROW($1:$10)-1,K563&amp;1/17)),ROW($1:$9)))))</f>
        <v/>
      </c>
      <c r="M563" s="5" t="str">
        <f t="shared" si="56"/>
        <v/>
      </c>
      <c r="N563" s="14" t="str">
        <f t="shared" si="57"/>
        <v/>
      </c>
    </row>
    <row r="564" spans="1:14">
      <c r="A564" t="str">
        <f t="shared" si="50"/>
        <v/>
      </c>
      <c r="B564" s="3" t="str">
        <f t="shared" si="51"/>
        <v/>
      </c>
      <c r="H564" s="5" t="str">
        <f t="shared" si="52"/>
        <v/>
      </c>
      <c r="I564" s="5" t="str">
        <f t="shared" si="53"/>
        <v/>
      </c>
      <c r="J564" s="5" t="str">
        <f t="shared" si="54"/>
        <v/>
      </c>
      <c r="K564" s="5" t="str">
        <f t="shared" si="55"/>
        <v/>
      </c>
      <c r="L564" s="5" t="str">
        <f t="array" ref="L564">IF(K564="","",IF(-LOOKUP(1,-MID(K564,MIN(FIND(ROW($1:$10)-1,K564&amp;1/17)),ROW($1:$9)))&lt;10,"0"&amp;-LOOKUP(1,-MID(K564,MIN(FIND(ROW($1:$10)-1,K564&amp;1/17)),ROW($1:$9))),-LOOKUP(1,-MID(K564,MIN(FIND(ROW($1:$10)-1,K564&amp;1/17)),ROW($1:$9)))))</f>
        <v/>
      </c>
      <c r="M564" s="5" t="str">
        <f t="shared" si="56"/>
        <v/>
      </c>
      <c r="N564" s="14" t="str">
        <f t="shared" si="57"/>
        <v/>
      </c>
    </row>
    <row r="565" spans="1:14">
      <c r="A565" t="str">
        <f t="shared" si="50"/>
        <v/>
      </c>
      <c r="B565" s="3" t="str">
        <f t="shared" si="51"/>
        <v/>
      </c>
      <c r="H565" s="5" t="str">
        <f t="shared" si="52"/>
        <v/>
      </c>
      <c r="I565" s="5" t="str">
        <f t="shared" si="53"/>
        <v/>
      </c>
      <c r="J565" s="5" t="str">
        <f t="shared" si="54"/>
        <v/>
      </c>
      <c r="K565" s="5" t="str">
        <f t="shared" si="55"/>
        <v/>
      </c>
      <c r="L565" s="5" t="str">
        <f t="array" ref="L565">IF(K565="","",IF(-LOOKUP(1,-MID(K565,MIN(FIND(ROW($1:$10)-1,K565&amp;1/17)),ROW($1:$9)))&lt;10,"0"&amp;-LOOKUP(1,-MID(K565,MIN(FIND(ROW($1:$10)-1,K565&amp;1/17)),ROW($1:$9))),-LOOKUP(1,-MID(K565,MIN(FIND(ROW($1:$10)-1,K565&amp;1/17)),ROW($1:$9)))))</f>
        <v/>
      </c>
      <c r="M565" s="5" t="str">
        <f t="shared" si="56"/>
        <v/>
      </c>
      <c r="N565" s="14" t="str">
        <f t="shared" si="57"/>
        <v/>
      </c>
    </row>
    <row r="566" spans="1:14">
      <c r="A566" t="str">
        <f t="shared" si="50"/>
        <v/>
      </c>
      <c r="B566" s="3" t="str">
        <f t="shared" si="51"/>
        <v/>
      </c>
      <c r="H566" s="5" t="str">
        <f t="shared" si="52"/>
        <v/>
      </c>
      <c r="I566" s="5" t="str">
        <f t="shared" si="53"/>
        <v/>
      </c>
      <c r="J566" s="5" t="str">
        <f t="shared" si="54"/>
        <v/>
      </c>
      <c r="K566" s="5" t="str">
        <f t="shared" si="55"/>
        <v/>
      </c>
      <c r="L566" s="5" t="str">
        <f t="array" ref="L566">IF(K566="","",IF(-LOOKUP(1,-MID(K566,MIN(FIND(ROW($1:$10)-1,K566&amp;1/17)),ROW($1:$9)))&lt;10,"0"&amp;-LOOKUP(1,-MID(K566,MIN(FIND(ROW($1:$10)-1,K566&amp;1/17)),ROW($1:$9))),-LOOKUP(1,-MID(K566,MIN(FIND(ROW($1:$10)-1,K566&amp;1/17)),ROW($1:$9)))))</f>
        <v/>
      </c>
      <c r="M566" s="5" t="str">
        <f t="shared" si="56"/>
        <v/>
      </c>
      <c r="N566" s="14" t="str">
        <f t="shared" si="57"/>
        <v/>
      </c>
    </row>
    <row r="567" spans="1:14">
      <c r="A567" t="str">
        <f t="shared" si="50"/>
        <v/>
      </c>
      <c r="B567" s="3" t="str">
        <f t="shared" si="51"/>
        <v/>
      </c>
      <c r="H567" s="5" t="str">
        <f t="shared" si="52"/>
        <v/>
      </c>
      <c r="I567" s="5" t="str">
        <f t="shared" si="53"/>
        <v/>
      </c>
      <c r="J567" s="5" t="str">
        <f t="shared" si="54"/>
        <v/>
      </c>
      <c r="K567" s="5" t="str">
        <f t="shared" si="55"/>
        <v/>
      </c>
      <c r="L567" s="5" t="str">
        <f t="array" ref="L567">IF(K567="","",IF(-LOOKUP(1,-MID(K567,MIN(FIND(ROW($1:$10)-1,K567&amp;1/17)),ROW($1:$9)))&lt;10,"0"&amp;-LOOKUP(1,-MID(K567,MIN(FIND(ROW($1:$10)-1,K567&amp;1/17)),ROW($1:$9))),-LOOKUP(1,-MID(K567,MIN(FIND(ROW($1:$10)-1,K567&amp;1/17)),ROW($1:$9)))))</f>
        <v/>
      </c>
      <c r="M567" s="5" t="str">
        <f t="shared" si="56"/>
        <v/>
      </c>
      <c r="N567" s="14" t="str">
        <f t="shared" si="57"/>
        <v/>
      </c>
    </row>
    <row r="568" spans="1:14">
      <c r="A568" t="str">
        <f t="shared" si="50"/>
        <v/>
      </c>
      <c r="B568" s="3" t="str">
        <f t="shared" si="51"/>
        <v/>
      </c>
      <c r="H568" s="5" t="str">
        <f t="shared" si="52"/>
        <v/>
      </c>
      <c r="I568" s="5" t="str">
        <f t="shared" si="53"/>
        <v/>
      </c>
      <c r="J568" s="5" t="str">
        <f t="shared" si="54"/>
        <v/>
      </c>
      <c r="K568" s="5" t="str">
        <f t="shared" si="55"/>
        <v/>
      </c>
      <c r="L568" s="5" t="str">
        <f t="array" ref="L568">IF(K568="","",IF(-LOOKUP(1,-MID(K568,MIN(FIND(ROW($1:$10)-1,K568&amp;1/17)),ROW($1:$9)))&lt;10,"0"&amp;-LOOKUP(1,-MID(K568,MIN(FIND(ROW($1:$10)-1,K568&amp;1/17)),ROW($1:$9))),-LOOKUP(1,-MID(K568,MIN(FIND(ROW($1:$10)-1,K568&amp;1/17)),ROW($1:$9)))))</f>
        <v/>
      </c>
      <c r="M568" s="5" t="str">
        <f t="shared" si="56"/>
        <v/>
      </c>
      <c r="N568" s="14" t="str">
        <f t="shared" si="57"/>
        <v/>
      </c>
    </row>
    <row r="569" spans="1:14">
      <c r="A569" t="str">
        <f t="shared" si="50"/>
        <v/>
      </c>
      <c r="B569" s="3" t="str">
        <f t="shared" si="51"/>
        <v/>
      </c>
      <c r="H569" s="5" t="str">
        <f t="shared" si="52"/>
        <v/>
      </c>
      <c r="I569" s="5" t="str">
        <f t="shared" si="53"/>
        <v/>
      </c>
      <c r="J569" s="5" t="str">
        <f t="shared" si="54"/>
        <v/>
      </c>
      <c r="K569" s="5" t="str">
        <f t="shared" si="55"/>
        <v/>
      </c>
      <c r="L569" s="5" t="str">
        <f t="array" ref="L569">IF(K569="","",IF(-LOOKUP(1,-MID(K569,MIN(FIND(ROW($1:$10)-1,K569&amp;1/17)),ROW($1:$9)))&lt;10,"0"&amp;-LOOKUP(1,-MID(K569,MIN(FIND(ROW($1:$10)-1,K569&amp;1/17)),ROW($1:$9))),-LOOKUP(1,-MID(K569,MIN(FIND(ROW($1:$10)-1,K569&amp;1/17)),ROW($1:$9)))))</f>
        <v/>
      </c>
      <c r="M569" s="5" t="str">
        <f t="shared" si="56"/>
        <v/>
      </c>
      <c r="N569" s="14" t="str">
        <f t="shared" si="57"/>
        <v/>
      </c>
    </row>
    <row r="570" spans="1:14">
      <c r="A570" t="str">
        <f t="shared" ref="A570:A633" si="58">N570&amp;J570</f>
        <v/>
      </c>
      <c r="B570" s="3" t="str">
        <f t="shared" ref="B570:B633" si="59">N570&amp;J570&amp;H570</f>
        <v/>
      </c>
      <c r="H570" s="5" t="str">
        <f t="shared" ref="H570:H633" si="60">IF(C570="","",RIGHT(RIGHT($C570,LEN($C570)-FIND("-",$C570)),LEN(RIGHT($C570,LEN($C570)-FIND("-",$C570)))-FIND("-",RIGHT($C570,LEN($C570)-FIND("-",$C570)))))</f>
        <v/>
      </c>
      <c r="I570" s="5" t="str">
        <f t="shared" ref="I570:I633" si="61">IF(C570="","",LEFT(RIGHT(C570,LEN(C570)-FIND("-",C570)),FIND("-",RIGHT(C570,LEN(C570)-FIND("-",C570)))-1))</f>
        <v/>
      </c>
      <c r="J570" s="5" t="str">
        <f t="shared" ref="J570:J633" si="62">IF(I570="","",SUBSTITUTE(I570,LOOKUP(1,0/FIND(R$2:R$19,I570),R$2:R$19),VLOOKUP(LOOKUP(1,0/FIND(R$2:R$19,I570),R$2:R$19),R:S,2,FALSE())))</f>
        <v/>
      </c>
      <c r="K570" s="5" t="str">
        <f t="shared" ref="K570:K633" si="63">IF(C570="","",LEFT(C570,FIND("-",C570)-1))</f>
        <v/>
      </c>
      <c r="L570" s="5" t="str">
        <f t="array" ref="L570">IF(K570="","",IF(-LOOKUP(1,-MID(K570,MIN(FIND(ROW($1:$10)-1,K570&amp;1/17)),ROW($1:$9)))&lt;10,"0"&amp;-LOOKUP(1,-MID(K570,MIN(FIND(ROW($1:$10)-1,K570&amp;1/17)),ROW($1:$9))),-LOOKUP(1,-MID(K570,MIN(FIND(ROW($1:$10)-1,K570&amp;1/17)),ROW($1:$9)))))</f>
        <v/>
      </c>
      <c r="M570" s="5" t="str">
        <f t="shared" ref="M570:M633" si="64">IF(K570="","",IFERROR(_xlfn.XLOOKUP(K570,P:P,Q:Q),LOWER(LEFT(K570,1))))</f>
        <v/>
      </c>
      <c r="N570" s="14" t="str">
        <f t="shared" ref="N570:N633" si="65">IF(AND(M570&lt;&gt;"",L570&lt;&gt;""),M570&amp;L570,"")</f>
        <v/>
      </c>
    </row>
    <row r="571" spans="1:14">
      <c r="A571" t="str">
        <f t="shared" si="58"/>
        <v/>
      </c>
      <c r="B571" s="3" t="str">
        <f t="shared" si="59"/>
        <v/>
      </c>
      <c r="H571" s="5" t="str">
        <f t="shared" si="60"/>
        <v/>
      </c>
      <c r="I571" s="5" t="str">
        <f t="shared" si="61"/>
        <v/>
      </c>
      <c r="J571" s="5" t="str">
        <f t="shared" si="62"/>
        <v/>
      </c>
      <c r="K571" s="5" t="str">
        <f t="shared" si="63"/>
        <v/>
      </c>
      <c r="L571" s="5" t="str">
        <f t="array" ref="L571">IF(K571="","",IF(-LOOKUP(1,-MID(K571,MIN(FIND(ROW($1:$10)-1,K571&amp;1/17)),ROW($1:$9)))&lt;10,"0"&amp;-LOOKUP(1,-MID(K571,MIN(FIND(ROW($1:$10)-1,K571&amp;1/17)),ROW($1:$9))),-LOOKUP(1,-MID(K571,MIN(FIND(ROW($1:$10)-1,K571&amp;1/17)),ROW($1:$9)))))</f>
        <v/>
      </c>
      <c r="M571" s="5" t="str">
        <f t="shared" si="64"/>
        <v/>
      </c>
      <c r="N571" s="14" t="str">
        <f t="shared" si="65"/>
        <v/>
      </c>
    </row>
    <row r="572" spans="1:14">
      <c r="A572" t="str">
        <f t="shared" si="58"/>
        <v/>
      </c>
      <c r="B572" s="3" t="str">
        <f t="shared" si="59"/>
        <v/>
      </c>
      <c r="H572" s="5" t="str">
        <f t="shared" si="60"/>
        <v/>
      </c>
      <c r="I572" s="5" t="str">
        <f t="shared" si="61"/>
        <v/>
      </c>
      <c r="J572" s="5" t="str">
        <f t="shared" si="62"/>
        <v/>
      </c>
      <c r="K572" s="5" t="str">
        <f t="shared" si="63"/>
        <v/>
      </c>
      <c r="L572" s="5" t="str">
        <f t="array" ref="L572">IF(K572="","",IF(-LOOKUP(1,-MID(K572,MIN(FIND(ROW($1:$10)-1,K572&amp;1/17)),ROW($1:$9)))&lt;10,"0"&amp;-LOOKUP(1,-MID(K572,MIN(FIND(ROW($1:$10)-1,K572&amp;1/17)),ROW($1:$9))),-LOOKUP(1,-MID(K572,MIN(FIND(ROW($1:$10)-1,K572&amp;1/17)),ROW($1:$9)))))</f>
        <v/>
      </c>
      <c r="M572" s="5" t="str">
        <f t="shared" si="64"/>
        <v/>
      </c>
      <c r="N572" s="14" t="str">
        <f t="shared" si="65"/>
        <v/>
      </c>
    </row>
    <row r="573" spans="1:14">
      <c r="A573" t="str">
        <f t="shared" si="58"/>
        <v/>
      </c>
      <c r="B573" s="3" t="str">
        <f t="shared" si="59"/>
        <v/>
      </c>
      <c r="H573" s="5" t="str">
        <f t="shared" si="60"/>
        <v/>
      </c>
      <c r="I573" s="5" t="str">
        <f t="shared" si="61"/>
        <v/>
      </c>
      <c r="J573" s="5" t="str">
        <f t="shared" si="62"/>
        <v/>
      </c>
      <c r="K573" s="5" t="str">
        <f t="shared" si="63"/>
        <v/>
      </c>
      <c r="L573" s="5" t="str">
        <f t="array" ref="L573">IF(K573="","",IF(-LOOKUP(1,-MID(K573,MIN(FIND(ROW($1:$10)-1,K573&amp;1/17)),ROW($1:$9)))&lt;10,"0"&amp;-LOOKUP(1,-MID(K573,MIN(FIND(ROW($1:$10)-1,K573&amp;1/17)),ROW($1:$9))),-LOOKUP(1,-MID(K573,MIN(FIND(ROW($1:$10)-1,K573&amp;1/17)),ROW($1:$9)))))</f>
        <v/>
      </c>
      <c r="M573" s="5" t="str">
        <f t="shared" si="64"/>
        <v/>
      </c>
      <c r="N573" s="14" t="str">
        <f t="shared" si="65"/>
        <v/>
      </c>
    </row>
    <row r="574" spans="1:14">
      <c r="A574" t="str">
        <f t="shared" si="58"/>
        <v/>
      </c>
      <c r="B574" s="3" t="str">
        <f t="shared" si="59"/>
        <v/>
      </c>
      <c r="H574" s="5" t="str">
        <f t="shared" si="60"/>
        <v/>
      </c>
      <c r="I574" s="5" t="str">
        <f t="shared" si="61"/>
        <v/>
      </c>
      <c r="J574" s="5" t="str">
        <f t="shared" si="62"/>
        <v/>
      </c>
      <c r="K574" s="5" t="str">
        <f t="shared" si="63"/>
        <v/>
      </c>
      <c r="L574" s="5" t="str">
        <f t="array" ref="L574">IF(K574="","",IF(-LOOKUP(1,-MID(K574,MIN(FIND(ROW($1:$10)-1,K574&amp;1/17)),ROW($1:$9)))&lt;10,"0"&amp;-LOOKUP(1,-MID(K574,MIN(FIND(ROW($1:$10)-1,K574&amp;1/17)),ROW($1:$9))),-LOOKUP(1,-MID(K574,MIN(FIND(ROW($1:$10)-1,K574&amp;1/17)),ROW($1:$9)))))</f>
        <v/>
      </c>
      <c r="M574" s="5" t="str">
        <f t="shared" si="64"/>
        <v/>
      </c>
      <c r="N574" s="14" t="str">
        <f t="shared" si="65"/>
        <v/>
      </c>
    </row>
    <row r="575" spans="1:14">
      <c r="A575" t="str">
        <f t="shared" si="58"/>
        <v/>
      </c>
      <c r="B575" s="3" t="str">
        <f t="shared" si="59"/>
        <v/>
      </c>
      <c r="H575" s="5" t="str">
        <f t="shared" si="60"/>
        <v/>
      </c>
      <c r="I575" s="5" t="str">
        <f t="shared" si="61"/>
        <v/>
      </c>
      <c r="J575" s="5" t="str">
        <f t="shared" si="62"/>
        <v/>
      </c>
      <c r="K575" s="5" t="str">
        <f t="shared" si="63"/>
        <v/>
      </c>
      <c r="L575" s="5" t="str">
        <f t="array" ref="L575">IF(K575="","",IF(-LOOKUP(1,-MID(K575,MIN(FIND(ROW($1:$10)-1,K575&amp;1/17)),ROW($1:$9)))&lt;10,"0"&amp;-LOOKUP(1,-MID(K575,MIN(FIND(ROW($1:$10)-1,K575&amp;1/17)),ROW($1:$9))),-LOOKUP(1,-MID(K575,MIN(FIND(ROW($1:$10)-1,K575&amp;1/17)),ROW($1:$9)))))</f>
        <v/>
      </c>
      <c r="M575" s="5" t="str">
        <f t="shared" si="64"/>
        <v/>
      </c>
      <c r="N575" s="14" t="str">
        <f t="shared" si="65"/>
        <v/>
      </c>
    </row>
    <row r="576" spans="1:14">
      <c r="A576" t="str">
        <f t="shared" si="58"/>
        <v/>
      </c>
      <c r="B576" s="3" t="str">
        <f t="shared" si="59"/>
        <v/>
      </c>
      <c r="H576" s="5" t="str">
        <f t="shared" si="60"/>
        <v/>
      </c>
      <c r="I576" s="5" t="str">
        <f t="shared" si="61"/>
        <v/>
      </c>
      <c r="J576" s="5" t="str">
        <f t="shared" si="62"/>
        <v/>
      </c>
      <c r="K576" s="5" t="str">
        <f t="shared" si="63"/>
        <v/>
      </c>
      <c r="L576" s="5" t="str">
        <f t="array" ref="L576">IF(K576="","",IF(-LOOKUP(1,-MID(K576,MIN(FIND(ROW($1:$10)-1,K576&amp;1/17)),ROW($1:$9)))&lt;10,"0"&amp;-LOOKUP(1,-MID(K576,MIN(FIND(ROW($1:$10)-1,K576&amp;1/17)),ROW($1:$9))),-LOOKUP(1,-MID(K576,MIN(FIND(ROW($1:$10)-1,K576&amp;1/17)),ROW($1:$9)))))</f>
        <v/>
      </c>
      <c r="M576" s="5" t="str">
        <f t="shared" si="64"/>
        <v/>
      </c>
      <c r="N576" s="14" t="str">
        <f t="shared" si="65"/>
        <v/>
      </c>
    </row>
    <row r="577" spans="1:14">
      <c r="A577" t="str">
        <f t="shared" si="58"/>
        <v/>
      </c>
      <c r="B577" s="3" t="str">
        <f t="shared" si="59"/>
        <v/>
      </c>
      <c r="H577" s="5" t="str">
        <f t="shared" si="60"/>
        <v/>
      </c>
      <c r="I577" s="5" t="str">
        <f t="shared" si="61"/>
        <v/>
      </c>
      <c r="J577" s="5" t="str">
        <f t="shared" si="62"/>
        <v/>
      </c>
      <c r="K577" s="5" t="str">
        <f t="shared" si="63"/>
        <v/>
      </c>
      <c r="L577" s="5" t="str">
        <f t="array" ref="L577">IF(K577="","",IF(-LOOKUP(1,-MID(K577,MIN(FIND(ROW($1:$10)-1,K577&amp;1/17)),ROW($1:$9)))&lt;10,"0"&amp;-LOOKUP(1,-MID(K577,MIN(FIND(ROW($1:$10)-1,K577&amp;1/17)),ROW($1:$9))),-LOOKUP(1,-MID(K577,MIN(FIND(ROW($1:$10)-1,K577&amp;1/17)),ROW($1:$9)))))</f>
        <v/>
      </c>
      <c r="M577" s="5" t="str">
        <f t="shared" si="64"/>
        <v/>
      </c>
      <c r="N577" s="14" t="str">
        <f t="shared" si="65"/>
        <v/>
      </c>
    </row>
    <row r="578" spans="1:14">
      <c r="A578" t="str">
        <f t="shared" si="58"/>
        <v/>
      </c>
      <c r="B578" s="3" t="str">
        <f t="shared" si="59"/>
        <v/>
      </c>
      <c r="H578" s="5" t="str">
        <f t="shared" si="60"/>
        <v/>
      </c>
      <c r="I578" s="5" t="str">
        <f t="shared" si="61"/>
        <v/>
      </c>
      <c r="J578" s="5" t="str">
        <f t="shared" si="62"/>
        <v/>
      </c>
      <c r="K578" s="5" t="str">
        <f t="shared" si="63"/>
        <v/>
      </c>
      <c r="L578" s="5" t="str">
        <f t="array" ref="L578">IF(K578="","",IF(-LOOKUP(1,-MID(K578,MIN(FIND(ROW($1:$10)-1,K578&amp;1/17)),ROW($1:$9)))&lt;10,"0"&amp;-LOOKUP(1,-MID(K578,MIN(FIND(ROW($1:$10)-1,K578&amp;1/17)),ROW($1:$9))),-LOOKUP(1,-MID(K578,MIN(FIND(ROW($1:$10)-1,K578&amp;1/17)),ROW($1:$9)))))</f>
        <v/>
      </c>
      <c r="M578" s="5" t="str">
        <f t="shared" si="64"/>
        <v/>
      </c>
      <c r="N578" s="14" t="str">
        <f t="shared" si="65"/>
        <v/>
      </c>
    </row>
    <row r="579" spans="1:14">
      <c r="A579" t="str">
        <f t="shared" si="58"/>
        <v/>
      </c>
      <c r="B579" s="3" t="str">
        <f t="shared" si="59"/>
        <v/>
      </c>
      <c r="H579" s="5" t="str">
        <f t="shared" si="60"/>
        <v/>
      </c>
      <c r="I579" s="5" t="str">
        <f t="shared" si="61"/>
        <v/>
      </c>
      <c r="J579" s="5" t="str">
        <f t="shared" si="62"/>
        <v/>
      </c>
      <c r="K579" s="5" t="str">
        <f t="shared" si="63"/>
        <v/>
      </c>
      <c r="L579" s="5" t="str">
        <f t="array" ref="L579">IF(K579="","",IF(-LOOKUP(1,-MID(K579,MIN(FIND(ROW($1:$10)-1,K579&amp;1/17)),ROW($1:$9)))&lt;10,"0"&amp;-LOOKUP(1,-MID(K579,MIN(FIND(ROW($1:$10)-1,K579&amp;1/17)),ROW($1:$9))),-LOOKUP(1,-MID(K579,MIN(FIND(ROW($1:$10)-1,K579&amp;1/17)),ROW($1:$9)))))</f>
        <v/>
      </c>
      <c r="M579" s="5" t="str">
        <f t="shared" si="64"/>
        <v/>
      </c>
      <c r="N579" s="14" t="str">
        <f t="shared" si="65"/>
        <v/>
      </c>
    </row>
    <row r="580" spans="1:14">
      <c r="A580" t="str">
        <f t="shared" si="58"/>
        <v/>
      </c>
      <c r="B580" s="3" t="str">
        <f t="shared" si="59"/>
        <v/>
      </c>
      <c r="H580" s="5" t="str">
        <f t="shared" si="60"/>
        <v/>
      </c>
      <c r="I580" s="5" t="str">
        <f t="shared" si="61"/>
        <v/>
      </c>
      <c r="J580" s="5" t="str">
        <f t="shared" si="62"/>
        <v/>
      </c>
      <c r="K580" s="5" t="str">
        <f t="shared" si="63"/>
        <v/>
      </c>
      <c r="L580" s="5" t="str">
        <f t="array" ref="L580">IF(K580="","",IF(-LOOKUP(1,-MID(K580,MIN(FIND(ROW($1:$10)-1,K580&amp;1/17)),ROW($1:$9)))&lt;10,"0"&amp;-LOOKUP(1,-MID(K580,MIN(FIND(ROW($1:$10)-1,K580&amp;1/17)),ROW($1:$9))),-LOOKUP(1,-MID(K580,MIN(FIND(ROW($1:$10)-1,K580&amp;1/17)),ROW($1:$9)))))</f>
        <v/>
      </c>
      <c r="M580" s="5" t="str">
        <f t="shared" si="64"/>
        <v/>
      </c>
      <c r="N580" s="14" t="str">
        <f t="shared" si="65"/>
        <v/>
      </c>
    </row>
    <row r="581" spans="1:14">
      <c r="A581" t="str">
        <f t="shared" si="58"/>
        <v/>
      </c>
      <c r="B581" s="3" t="str">
        <f t="shared" si="59"/>
        <v/>
      </c>
      <c r="H581" s="5" t="str">
        <f t="shared" si="60"/>
        <v/>
      </c>
      <c r="I581" s="5" t="str">
        <f t="shared" si="61"/>
        <v/>
      </c>
      <c r="J581" s="5" t="str">
        <f t="shared" si="62"/>
        <v/>
      </c>
      <c r="K581" s="5" t="str">
        <f t="shared" si="63"/>
        <v/>
      </c>
      <c r="L581" s="5" t="str">
        <f t="array" ref="L581">IF(K581="","",IF(-LOOKUP(1,-MID(K581,MIN(FIND(ROW($1:$10)-1,K581&amp;1/17)),ROW($1:$9)))&lt;10,"0"&amp;-LOOKUP(1,-MID(K581,MIN(FIND(ROW($1:$10)-1,K581&amp;1/17)),ROW($1:$9))),-LOOKUP(1,-MID(K581,MIN(FIND(ROW($1:$10)-1,K581&amp;1/17)),ROW($1:$9)))))</f>
        <v/>
      </c>
      <c r="M581" s="5" t="str">
        <f t="shared" si="64"/>
        <v/>
      </c>
      <c r="N581" s="14" t="str">
        <f t="shared" si="65"/>
        <v/>
      </c>
    </row>
    <row r="582" spans="1:14">
      <c r="A582" t="str">
        <f t="shared" si="58"/>
        <v/>
      </c>
      <c r="B582" s="3" t="str">
        <f t="shared" si="59"/>
        <v/>
      </c>
      <c r="H582" s="5" t="str">
        <f t="shared" si="60"/>
        <v/>
      </c>
      <c r="I582" s="5" t="str">
        <f t="shared" si="61"/>
        <v/>
      </c>
      <c r="J582" s="5" t="str">
        <f t="shared" si="62"/>
        <v/>
      </c>
      <c r="K582" s="5" t="str">
        <f t="shared" si="63"/>
        <v/>
      </c>
      <c r="L582" s="5" t="str">
        <f t="array" ref="L582">IF(K582="","",IF(-LOOKUP(1,-MID(K582,MIN(FIND(ROW($1:$10)-1,K582&amp;1/17)),ROW($1:$9)))&lt;10,"0"&amp;-LOOKUP(1,-MID(K582,MIN(FIND(ROW($1:$10)-1,K582&amp;1/17)),ROW($1:$9))),-LOOKUP(1,-MID(K582,MIN(FIND(ROW($1:$10)-1,K582&amp;1/17)),ROW($1:$9)))))</f>
        <v/>
      </c>
      <c r="M582" s="5" t="str">
        <f t="shared" si="64"/>
        <v/>
      </c>
      <c r="N582" s="14" t="str">
        <f t="shared" si="65"/>
        <v/>
      </c>
    </row>
    <row r="583" spans="1:14">
      <c r="A583" t="str">
        <f t="shared" si="58"/>
        <v/>
      </c>
      <c r="B583" s="3" t="str">
        <f t="shared" si="59"/>
        <v/>
      </c>
      <c r="H583" s="5" t="str">
        <f t="shared" si="60"/>
        <v/>
      </c>
      <c r="I583" s="5" t="str">
        <f t="shared" si="61"/>
        <v/>
      </c>
      <c r="J583" s="5" t="str">
        <f t="shared" si="62"/>
        <v/>
      </c>
      <c r="K583" s="5" t="str">
        <f t="shared" si="63"/>
        <v/>
      </c>
      <c r="L583" s="5" t="str">
        <f t="array" ref="L583">IF(K583="","",IF(-LOOKUP(1,-MID(K583,MIN(FIND(ROW($1:$10)-1,K583&amp;1/17)),ROW($1:$9)))&lt;10,"0"&amp;-LOOKUP(1,-MID(K583,MIN(FIND(ROW($1:$10)-1,K583&amp;1/17)),ROW($1:$9))),-LOOKUP(1,-MID(K583,MIN(FIND(ROW($1:$10)-1,K583&amp;1/17)),ROW($1:$9)))))</f>
        <v/>
      </c>
      <c r="M583" s="5" t="str">
        <f t="shared" si="64"/>
        <v/>
      </c>
      <c r="N583" s="14" t="str">
        <f t="shared" si="65"/>
        <v/>
      </c>
    </row>
    <row r="584" spans="1:14">
      <c r="A584" t="str">
        <f t="shared" si="58"/>
        <v/>
      </c>
      <c r="B584" s="3" t="str">
        <f t="shared" si="59"/>
        <v/>
      </c>
      <c r="H584" s="5" t="str">
        <f t="shared" si="60"/>
        <v/>
      </c>
      <c r="I584" s="5" t="str">
        <f t="shared" si="61"/>
        <v/>
      </c>
      <c r="J584" s="5" t="str">
        <f t="shared" si="62"/>
        <v/>
      </c>
      <c r="K584" s="5" t="str">
        <f t="shared" si="63"/>
        <v/>
      </c>
      <c r="L584" s="5" t="str">
        <f t="array" ref="L584">IF(K584="","",IF(-LOOKUP(1,-MID(K584,MIN(FIND(ROW($1:$10)-1,K584&amp;1/17)),ROW($1:$9)))&lt;10,"0"&amp;-LOOKUP(1,-MID(K584,MIN(FIND(ROW($1:$10)-1,K584&amp;1/17)),ROW($1:$9))),-LOOKUP(1,-MID(K584,MIN(FIND(ROW($1:$10)-1,K584&amp;1/17)),ROW($1:$9)))))</f>
        <v/>
      </c>
      <c r="M584" s="5" t="str">
        <f t="shared" si="64"/>
        <v/>
      </c>
      <c r="N584" s="14" t="str">
        <f t="shared" si="65"/>
        <v/>
      </c>
    </row>
    <row r="585" spans="1:14">
      <c r="A585" t="str">
        <f t="shared" si="58"/>
        <v/>
      </c>
      <c r="B585" s="3" t="str">
        <f t="shared" si="59"/>
        <v/>
      </c>
      <c r="H585" s="5" t="str">
        <f t="shared" si="60"/>
        <v/>
      </c>
      <c r="I585" s="5" t="str">
        <f t="shared" si="61"/>
        <v/>
      </c>
      <c r="J585" s="5" t="str">
        <f t="shared" si="62"/>
        <v/>
      </c>
      <c r="K585" s="5" t="str">
        <f t="shared" si="63"/>
        <v/>
      </c>
      <c r="L585" s="5" t="str">
        <f t="array" ref="L585">IF(K585="","",IF(-LOOKUP(1,-MID(K585,MIN(FIND(ROW($1:$10)-1,K585&amp;1/17)),ROW($1:$9)))&lt;10,"0"&amp;-LOOKUP(1,-MID(K585,MIN(FIND(ROW($1:$10)-1,K585&amp;1/17)),ROW($1:$9))),-LOOKUP(1,-MID(K585,MIN(FIND(ROW($1:$10)-1,K585&amp;1/17)),ROW($1:$9)))))</f>
        <v/>
      </c>
      <c r="M585" s="5" t="str">
        <f t="shared" si="64"/>
        <v/>
      </c>
      <c r="N585" s="14" t="str">
        <f t="shared" si="65"/>
        <v/>
      </c>
    </row>
    <row r="586" spans="1:14">
      <c r="A586" t="str">
        <f t="shared" si="58"/>
        <v/>
      </c>
      <c r="B586" s="3" t="str">
        <f t="shared" si="59"/>
        <v/>
      </c>
      <c r="H586" s="5" t="str">
        <f t="shared" si="60"/>
        <v/>
      </c>
      <c r="I586" s="5" t="str">
        <f t="shared" si="61"/>
        <v/>
      </c>
      <c r="J586" s="5" t="str">
        <f t="shared" si="62"/>
        <v/>
      </c>
      <c r="K586" s="5" t="str">
        <f t="shared" si="63"/>
        <v/>
      </c>
      <c r="L586" s="5" t="str">
        <f t="array" ref="L586">IF(K586="","",IF(-LOOKUP(1,-MID(K586,MIN(FIND(ROW($1:$10)-1,K586&amp;1/17)),ROW($1:$9)))&lt;10,"0"&amp;-LOOKUP(1,-MID(K586,MIN(FIND(ROW($1:$10)-1,K586&amp;1/17)),ROW($1:$9))),-LOOKUP(1,-MID(K586,MIN(FIND(ROW($1:$10)-1,K586&amp;1/17)),ROW($1:$9)))))</f>
        <v/>
      </c>
      <c r="M586" s="5" t="str">
        <f t="shared" si="64"/>
        <v/>
      </c>
      <c r="N586" s="14" t="str">
        <f t="shared" si="65"/>
        <v/>
      </c>
    </row>
    <row r="587" spans="1:14">
      <c r="A587" t="str">
        <f t="shared" si="58"/>
        <v/>
      </c>
      <c r="B587" s="3" t="str">
        <f t="shared" si="59"/>
        <v/>
      </c>
      <c r="H587" s="5" t="str">
        <f t="shared" si="60"/>
        <v/>
      </c>
      <c r="I587" s="5" t="str">
        <f t="shared" si="61"/>
        <v/>
      </c>
      <c r="J587" s="5" t="str">
        <f t="shared" si="62"/>
        <v/>
      </c>
      <c r="K587" s="5" t="str">
        <f t="shared" si="63"/>
        <v/>
      </c>
      <c r="L587" s="5" t="str">
        <f t="array" ref="L587">IF(K587="","",IF(-LOOKUP(1,-MID(K587,MIN(FIND(ROW($1:$10)-1,K587&amp;1/17)),ROW($1:$9)))&lt;10,"0"&amp;-LOOKUP(1,-MID(K587,MIN(FIND(ROW($1:$10)-1,K587&amp;1/17)),ROW($1:$9))),-LOOKUP(1,-MID(K587,MIN(FIND(ROW($1:$10)-1,K587&amp;1/17)),ROW($1:$9)))))</f>
        <v/>
      </c>
      <c r="M587" s="5" t="str">
        <f t="shared" si="64"/>
        <v/>
      </c>
      <c r="N587" s="14" t="str">
        <f t="shared" si="65"/>
        <v/>
      </c>
    </row>
    <row r="588" spans="1:14">
      <c r="A588" t="str">
        <f t="shared" si="58"/>
        <v/>
      </c>
      <c r="B588" s="3" t="str">
        <f t="shared" si="59"/>
        <v/>
      </c>
      <c r="H588" s="5" t="str">
        <f t="shared" si="60"/>
        <v/>
      </c>
      <c r="I588" s="5" t="str">
        <f t="shared" si="61"/>
        <v/>
      </c>
      <c r="J588" s="5" t="str">
        <f t="shared" si="62"/>
        <v/>
      </c>
      <c r="K588" s="5" t="str">
        <f t="shared" si="63"/>
        <v/>
      </c>
      <c r="L588" s="5" t="str">
        <f t="array" ref="L588">IF(K588="","",IF(-LOOKUP(1,-MID(K588,MIN(FIND(ROW($1:$10)-1,K588&amp;1/17)),ROW($1:$9)))&lt;10,"0"&amp;-LOOKUP(1,-MID(K588,MIN(FIND(ROW($1:$10)-1,K588&amp;1/17)),ROW($1:$9))),-LOOKUP(1,-MID(K588,MIN(FIND(ROW($1:$10)-1,K588&amp;1/17)),ROW($1:$9)))))</f>
        <v/>
      </c>
      <c r="M588" s="5" t="str">
        <f t="shared" si="64"/>
        <v/>
      </c>
      <c r="N588" s="14" t="str">
        <f t="shared" si="65"/>
        <v/>
      </c>
    </row>
    <row r="589" spans="1:14">
      <c r="A589" t="str">
        <f t="shared" si="58"/>
        <v/>
      </c>
      <c r="B589" s="3" t="str">
        <f t="shared" si="59"/>
        <v/>
      </c>
      <c r="H589" s="5" t="str">
        <f t="shared" si="60"/>
        <v/>
      </c>
      <c r="I589" s="5" t="str">
        <f t="shared" si="61"/>
        <v/>
      </c>
      <c r="J589" s="5" t="str">
        <f t="shared" si="62"/>
        <v/>
      </c>
      <c r="K589" s="5" t="str">
        <f t="shared" si="63"/>
        <v/>
      </c>
      <c r="L589" s="5" t="str">
        <f t="array" ref="L589">IF(K589="","",IF(-LOOKUP(1,-MID(K589,MIN(FIND(ROW($1:$10)-1,K589&amp;1/17)),ROW($1:$9)))&lt;10,"0"&amp;-LOOKUP(1,-MID(K589,MIN(FIND(ROW($1:$10)-1,K589&amp;1/17)),ROW($1:$9))),-LOOKUP(1,-MID(K589,MIN(FIND(ROW($1:$10)-1,K589&amp;1/17)),ROW($1:$9)))))</f>
        <v/>
      </c>
      <c r="M589" s="5" t="str">
        <f t="shared" si="64"/>
        <v/>
      </c>
      <c r="N589" s="14" t="str">
        <f t="shared" si="65"/>
        <v/>
      </c>
    </row>
    <row r="590" spans="1:14">
      <c r="A590" t="str">
        <f t="shared" si="58"/>
        <v/>
      </c>
      <c r="B590" s="3" t="str">
        <f t="shared" si="59"/>
        <v/>
      </c>
      <c r="H590" s="5" t="str">
        <f t="shared" si="60"/>
        <v/>
      </c>
      <c r="I590" s="5" t="str">
        <f t="shared" si="61"/>
        <v/>
      </c>
      <c r="J590" s="5" t="str">
        <f t="shared" si="62"/>
        <v/>
      </c>
      <c r="K590" s="5" t="str">
        <f t="shared" si="63"/>
        <v/>
      </c>
      <c r="L590" s="5" t="str">
        <f t="array" ref="L590">IF(K590="","",IF(-LOOKUP(1,-MID(K590,MIN(FIND(ROW($1:$10)-1,K590&amp;1/17)),ROW($1:$9)))&lt;10,"0"&amp;-LOOKUP(1,-MID(K590,MIN(FIND(ROW($1:$10)-1,K590&amp;1/17)),ROW($1:$9))),-LOOKUP(1,-MID(K590,MIN(FIND(ROW($1:$10)-1,K590&amp;1/17)),ROW($1:$9)))))</f>
        <v/>
      </c>
      <c r="M590" s="5" t="str">
        <f t="shared" si="64"/>
        <v/>
      </c>
      <c r="N590" s="14" t="str">
        <f t="shared" si="65"/>
        <v/>
      </c>
    </row>
    <row r="591" spans="1:14">
      <c r="A591" t="str">
        <f t="shared" si="58"/>
        <v/>
      </c>
      <c r="B591" s="3" t="str">
        <f t="shared" si="59"/>
        <v/>
      </c>
      <c r="H591" s="5" t="str">
        <f t="shared" si="60"/>
        <v/>
      </c>
      <c r="I591" s="5" t="str">
        <f t="shared" si="61"/>
        <v/>
      </c>
      <c r="J591" s="5" t="str">
        <f t="shared" si="62"/>
        <v/>
      </c>
      <c r="K591" s="5" t="str">
        <f t="shared" si="63"/>
        <v/>
      </c>
      <c r="L591" s="5" t="str">
        <f t="array" ref="L591">IF(K591="","",IF(-LOOKUP(1,-MID(K591,MIN(FIND(ROW($1:$10)-1,K591&amp;1/17)),ROW($1:$9)))&lt;10,"0"&amp;-LOOKUP(1,-MID(K591,MIN(FIND(ROW($1:$10)-1,K591&amp;1/17)),ROW($1:$9))),-LOOKUP(1,-MID(K591,MIN(FIND(ROW($1:$10)-1,K591&amp;1/17)),ROW($1:$9)))))</f>
        <v/>
      </c>
      <c r="M591" s="5" t="str">
        <f t="shared" si="64"/>
        <v/>
      </c>
      <c r="N591" s="14" t="str">
        <f t="shared" si="65"/>
        <v/>
      </c>
    </row>
    <row r="592" spans="1:14">
      <c r="A592" t="str">
        <f t="shared" si="58"/>
        <v/>
      </c>
      <c r="B592" s="3" t="str">
        <f t="shared" si="59"/>
        <v/>
      </c>
      <c r="H592" s="5" t="str">
        <f t="shared" si="60"/>
        <v/>
      </c>
      <c r="I592" s="5" t="str">
        <f t="shared" si="61"/>
        <v/>
      </c>
      <c r="J592" s="5" t="str">
        <f t="shared" si="62"/>
        <v/>
      </c>
      <c r="K592" s="5" t="str">
        <f t="shared" si="63"/>
        <v/>
      </c>
      <c r="L592" s="5" t="str">
        <f t="array" ref="L592">IF(K592="","",IF(-LOOKUP(1,-MID(K592,MIN(FIND(ROW($1:$10)-1,K592&amp;1/17)),ROW($1:$9)))&lt;10,"0"&amp;-LOOKUP(1,-MID(K592,MIN(FIND(ROW($1:$10)-1,K592&amp;1/17)),ROW($1:$9))),-LOOKUP(1,-MID(K592,MIN(FIND(ROW($1:$10)-1,K592&amp;1/17)),ROW($1:$9)))))</f>
        <v/>
      </c>
      <c r="M592" s="5" t="str">
        <f t="shared" si="64"/>
        <v/>
      </c>
      <c r="N592" s="14" t="str">
        <f t="shared" si="65"/>
        <v/>
      </c>
    </row>
    <row r="593" spans="1:14">
      <c r="A593" t="str">
        <f t="shared" si="58"/>
        <v/>
      </c>
      <c r="B593" s="3" t="str">
        <f t="shared" si="59"/>
        <v/>
      </c>
      <c r="H593" s="5" t="str">
        <f t="shared" si="60"/>
        <v/>
      </c>
      <c r="I593" s="5" t="str">
        <f t="shared" si="61"/>
        <v/>
      </c>
      <c r="J593" s="5" t="str">
        <f t="shared" si="62"/>
        <v/>
      </c>
      <c r="K593" s="5" t="str">
        <f t="shared" si="63"/>
        <v/>
      </c>
      <c r="L593" s="5" t="str">
        <f t="array" ref="L593">IF(K593="","",IF(-LOOKUP(1,-MID(K593,MIN(FIND(ROW($1:$10)-1,K593&amp;1/17)),ROW($1:$9)))&lt;10,"0"&amp;-LOOKUP(1,-MID(K593,MIN(FIND(ROW($1:$10)-1,K593&amp;1/17)),ROW($1:$9))),-LOOKUP(1,-MID(K593,MIN(FIND(ROW($1:$10)-1,K593&amp;1/17)),ROW($1:$9)))))</f>
        <v/>
      </c>
      <c r="M593" s="5" t="str">
        <f t="shared" si="64"/>
        <v/>
      </c>
      <c r="N593" s="14" t="str">
        <f t="shared" si="65"/>
        <v/>
      </c>
    </row>
    <row r="594" spans="1:14">
      <c r="A594" t="str">
        <f t="shared" si="58"/>
        <v/>
      </c>
      <c r="B594" s="3" t="str">
        <f t="shared" si="59"/>
        <v/>
      </c>
      <c r="H594" s="5" t="str">
        <f t="shared" si="60"/>
        <v/>
      </c>
      <c r="I594" s="5" t="str">
        <f t="shared" si="61"/>
        <v/>
      </c>
      <c r="J594" s="5" t="str">
        <f t="shared" si="62"/>
        <v/>
      </c>
      <c r="K594" s="5" t="str">
        <f t="shared" si="63"/>
        <v/>
      </c>
      <c r="L594" s="5" t="str">
        <f t="array" ref="L594">IF(K594="","",IF(-LOOKUP(1,-MID(K594,MIN(FIND(ROW($1:$10)-1,K594&amp;1/17)),ROW($1:$9)))&lt;10,"0"&amp;-LOOKUP(1,-MID(K594,MIN(FIND(ROW($1:$10)-1,K594&amp;1/17)),ROW($1:$9))),-LOOKUP(1,-MID(K594,MIN(FIND(ROW($1:$10)-1,K594&amp;1/17)),ROW($1:$9)))))</f>
        <v/>
      </c>
      <c r="M594" s="5" t="str">
        <f t="shared" si="64"/>
        <v/>
      </c>
      <c r="N594" s="14" t="str">
        <f t="shared" si="65"/>
        <v/>
      </c>
    </row>
    <row r="595" spans="1:14">
      <c r="A595" t="str">
        <f t="shared" si="58"/>
        <v/>
      </c>
      <c r="B595" s="3" t="str">
        <f t="shared" si="59"/>
        <v/>
      </c>
      <c r="H595" s="5" t="str">
        <f t="shared" si="60"/>
        <v/>
      </c>
      <c r="I595" s="5" t="str">
        <f t="shared" si="61"/>
        <v/>
      </c>
      <c r="J595" s="5" t="str">
        <f t="shared" si="62"/>
        <v/>
      </c>
      <c r="K595" s="5" t="str">
        <f t="shared" si="63"/>
        <v/>
      </c>
      <c r="L595" s="5" t="str">
        <f t="array" ref="L595">IF(K595="","",IF(-LOOKUP(1,-MID(K595,MIN(FIND(ROW($1:$10)-1,K595&amp;1/17)),ROW($1:$9)))&lt;10,"0"&amp;-LOOKUP(1,-MID(K595,MIN(FIND(ROW($1:$10)-1,K595&amp;1/17)),ROW($1:$9))),-LOOKUP(1,-MID(K595,MIN(FIND(ROW($1:$10)-1,K595&amp;1/17)),ROW($1:$9)))))</f>
        <v/>
      </c>
      <c r="M595" s="5" t="str">
        <f t="shared" si="64"/>
        <v/>
      </c>
      <c r="N595" s="14" t="str">
        <f t="shared" si="65"/>
        <v/>
      </c>
    </row>
    <row r="596" spans="1:14">
      <c r="A596" t="str">
        <f t="shared" si="58"/>
        <v/>
      </c>
      <c r="B596" s="3" t="str">
        <f t="shared" si="59"/>
        <v/>
      </c>
      <c r="H596" s="5" t="str">
        <f t="shared" si="60"/>
        <v/>
      </c>
      <c r="I596" s="5" t="str">
        <f t="shared" si="61"/>
        <v/>
      </c>
      <c r="J596" s="5" t="str">
        <f t="shared" si="62"/>
        <v/>
      </c>
      <c r="K596" s="5" t="str">
        <f t="shared" si="63"/>
        <v/>
      </c>
      <c r="L596" s="5" t="str">
        <f t="array" ref="L596">IF(K596="","",IF(-LOOKUP(1,-MID(K596,MIN(FIND(ROW($1:$10)-1,K596&amp;1/17)),ROW($1:$9)))&lt;10,"0"&amp;-LOOKUP(1,-MID(K596,MIN(FIND(ROW($1:$10)-1,K596&amp;1/17)),ROW($1:$9))),-LOOKUP(1,-MID(K596,MIN(FIND(ROW($1:$10)-1,K596&amp;1/17)),ROW($1:$9)))))</f>
        <v/>
      </c>
      <c r="M596" s="5" t="str">
        <f t="shared" si="64"/>
        <v/>
      </c>
      <c r="N596" s="14" t="str">
        <f t="shared" si="65"/>
        <v/>
      </c>
    </row>
    <row r="597" spans="1:14">
      <c r="A597" t="str">
        <f t="shared" si="58"/>
        <v/>
      </c>
      <c r="B597" s="3" t="str">
        <f t="shared" si="59"/>
        <v/>
      </c>
      <c r="H597" s="5" t="str">
        <f t="shared" si="60"/>
        <v/>
      </c>
      <c r="I597" s="5" t="str">
        <f t="shared" si="61"/>
        <v/>
      </c>
      <c r="J597" s="5" t="str">
        <f t="shared" si="62"/>
        <v/>
      </c>
      <c r="K597" s="5" t="str">
        <f t="shared" si="63"/>
        <v/>
      </c>
      <c r="L597" s="5" t="str">
        <f t="array" ref="L597">IF(K597="","",IF(-LOOKUP(1,-MID(K597,MIN(FIND(ROW($1:$10)-1,K597&amp;1/17)),ROW($1:$9)))&lt;10,"0"&amp;-LOOKUP(1,-MID(K597,MIN(FIND(ROW($1:$10)-1,K597&amp;1/17)),ROW($1:$9))),-LOOKUP(1,-MID(K597,MIN(FIND(ROW($1:$10)-1,K597&amp;1/17)),ROW($1:$9)))))</f>
        <v/>
      </c>
      <c r="M597" s="5" t="str">
        <f t="shared" si="64"/>
        <v/>
      </c>
      <c r="N597" s="14" t="str">
        <f t="shared" si="65"/>
        <v/>
      </c>
    </row>
    <row r="598" spans="1:14">
      <c r="A598" t="str">
        <f t="shared" si="58"/>
        <v/>
      </c>
      <c r="B598" s="3" t="str">
        <f t="shared" si="59"/>
        <v/>
      </c>
      <c r="H598" s="5" t="str">
        <f t="shared" si="60"/>
        <v/>
      </c>
      <c r="I598" s="5" t="str">
        <f t="shared" si="61"/>
        <v/>
      </c>
      <c r="J598" s="5" t="str">
        <f t="shared" si="62"/>
        <v/>
      </c>
      <c r="K598" s="5" t="str">
        <f t="shared" si="63"/>
        <v/>
      </c>
      <c r="L598" s="5" t="str">
        <f t="array" ref="L598">IF(K598="","",IF(-LOOKUP(1,-MID(K598,MIN(FIND(ROW($1:$10)-1,K598&amp;1/17)),ROW($1:$9)))&lt;10,"0"&amp;-LOOKUP(1,-MID(K598,MIN(FIND(ROW($1:$10)-1,K598&amp;1/17)),ROW($1:$9))),-LOOKUP(1,-MID(K598,MIN(FIND(ROW($1:$10)-1,K598&amp;1/17)),ROW($1:$9)))))</f>
        <v/>
      </c>
      <c r="M598" s="5" t="str">
        <f t="shared" si="64"/>
        <v/>
      </c>
      <c r="N598" s="14" t="str">
        <f t="shared" si="65"/>
        <v/>
      </c>
    </row>
    <row r="599" spans="1:14">
      <c r="A599" t="str">
        <f t="shared" si="58"/>
        <v/>
      </c>
      <c r="B599" s="3" t="str">
        <f t="shared" si="59"/>
        <v/>
      </c>
      <c r="H599" s="5" t="str">
        <f t="shared" si="60"/>
        <v/>
      </c>
      <c r="I599" s="5" t="str">
        <f t="shared" si="61"/>
        <v/>
      </c>
      <c r="J599" s="5" t="str">
        <f t="shared" si="62"/>
        <v/>
      </c>
      <c r="K599" s="5" t="str">
        <f t="shared" si="63"/>
        <v/>
      </c>
      <c r="L599" s="5" t="str">
        <f t="array" ref="L599">IF(K599="","",IF(-LOOKUP(1,-MID(K599,MIN(FIND(ROW($1:$10)-1,K599&amp;1/17)),ROW($1:$9)))&lt;10,"0"&amp;-LOOKUP(1,-MID(K599,MIN(FIND(ROW($1:$10)-1,K599&amp;1/17)),ROW($1:$9))),-LOOKUP(1,-MID(K599,MIN(FIND(ROW($1:$10)-1,K599&amp;1/17)),ROW($1:$9)))))</f>
        <v/>
      </c>
      <c r="M599" s="5" t="str">
        <f t="shared" si="64"/>
        <v/>
      </c>
      <c r="N599" s="14" t="str">
        <f t="shared" si="65"/>
        <v/>
      </c>
    </row>
    <row r="600" spans="1:14">
      <c r="A600" t="str">
        <f t="shared" si="58"/>
        <v/>
      </c>
      <c r="B600" s="3" t="str">
        <f t="shared" si="59"/>
        <v/>
      </c>
      <c r="H600" s="5" t="str">
        <f t="shared" si="60"/>
        <v/>
      </c>
      <c r="I600" s="5" t="str">
        <f t="shared" si="61"/>
        <v/>
      </c>
      <c r="J600" s="5" t="str">
        <f t="shared" si="62"/>
        <v/>
      </c>
      <c r="K600" s="5" t="str">
        <f t="shared" si="63"/>
        <v/>
      </c>
      <c r="L600" s="5" t="str">
        <f t="array" ref="L600">IF(K600="","",IF(-LOOKUP(1,-MID(K600,MIN(FIND(ROW($1:$10)-1,K600&amp;1/17)),ROW($1:$9)))&lt;10,"0"&amp;-LOOKUP(1,-MID(K600,MIN(FIND(ROW($1:$10)-1,K600&amp;1/17)),ROW($1:$9))),-LOOKUP(1,-MID(K600,MIN(FIND(ROW($1:$10)-1,K600&amp;1/17)),ROW($1:$9)))))</f>
        <v/>
      </c>
      <c r="M600" s="5" t="str">
        <f t="shared" si="64"/>
        <v/>
      </c>
      <c r="N600" s="14" t="str">
        <f t="shared" si="65"/>
        <v/>
      </c>
    </row>
    <row r="601" spans="1:14">
      <c r="A601" t="str">
        <f t="shared" si="58"/>
        <v/>
      </c>
      <c r="B601" s="3" t="str">
        <f t="shared" si="59"/>
        <v/>
      </c>
      <c r="H601" s="5" t="str">
        <f t="shared" si="60"/>
        <v/>
      </c>
      <c r="I601" s="5" t="str">
        <f t="shared" si="61"/>
        <v/>
      </c>
      <c r="J601" s="5" t="str">
        <f t="shared" si="62"/>
        <v/>
      </c>
      <c r="K601" s="5" t="str">
        <f t="shared" si="63"/>
        <v/>
      </c>
      <c r="L601" s="5" t="str">
        <f t="array" ref="L601">IF(K601="","",IF(-LOOKUP(1,-MID(K601,MIN(FIND(ROW($1:$10)-1,K601&amp;1/17)),ROW($1:$9)))&lt;10,"0"&amp;-LOOKUP(1,-MID(K601,MIN(FIND(ROW($1:$10)-1,K601&amp;1/17)),ROW($1:$9))),-LOOKUP(1,-MID(K601,MIN(FIND(ROW($1:$10)-1,K601&amp;1/17)),ROW($1:$9)))))</f>
        <v/>
      </c>
      <c r="M601" s="5" t="str">
        <f t="shared" si="64"/>
        <v/>
      </c>
      <c r="N601" s="14" t="str">
        <f t="shared" si="65"/>
        <v/>
      </c>
    </row>
    <row r="602" spans="1:14">
      <c r="A602" t="str">
        <f t="shared" si="58"/>
        <v/>
      </c>
      <c r="B602" s="3" t="str">
        <f t="shared" si="59"/>
        <v/>
      </c>
      <c r="H602" s="5" t="str">
        <f t="shared" si="60"/>
        <v/>
      </c>
      <c r="I602" s="5" t="str">
        <f t="shared" si="61"/>
        <v/>
      </c>
      <c r="J602" s="5" t="str">
        <f t="shared" si="62"/>
        <v/>
      </c>
      <c r="K602" s="5" t="str">
        <f t="shared" si="63"/>
        <v/>
      </c>
      <c r="L602" s="5" t="str">
        <f t="array" ref="L602">IF(K602="","",IF(-LOOKUP(1,-MID(K602,MIN(FIND(ROW($1:$10)-1,K602&amp;1/17)),ROW($1:$9)))&lt;10,"0"&amp;-LOOKUP(1,-MID(K602,MIN(FIND(ROW($1:$10)-1,K602&amp;1/17)),ROW($1:$9))),-LOOKUP(1,-MID(K602,MIN(FIND(ROW($1:$10)-1,K602&amp;1/17)),ROW($1:$9)))))</f>
        <v/>
      </c>
      <c r="M602" s="5" t="str">
        <f t="shared" si="64"/>
        <v/>
      </c>
      <c r="N602" s="14" t="str">
        <f t="shared" si="65"/>
        <v/>
      </c>
    </row>
    <row r="603" spans="1:14">
      <c r="A603" t="str">
        <f t="shared" si="58"/>
        <v/>
      </c>
      <c r="B603" s="3" t="str">
        <f t="shared" si="59"/>
        <v/>
      </c>
      <c r="H603" s="5" t="str">
        <f t="shared" si="60"/>
        <v/>
      </c>
      <c r="I603" s="5" t="str">
        <f t="shared" si="61"/>
        <v/>
      </c>
      <c r="J603" s="5" t="str">
        <f t="shared" si="62"/>
        <v/>
      </c>
      <c r="K603" s="5" t="str">
        <f t="shared" si="63"/>
        <v/>
      </c>
      <c r="L603" s="5" t="str">
        <f t="array" ref="L603">IF(K603="","",IF(-LOOKUP(1,-MID(K603,MIN(FIND(ROW($1:$10)-1,K603&amp;1/17)),ROW($1:$9)))&lt;10,"0"&amp;-LOOKUP(1,-MID(K603,MIN(FIND(ROW($1:$10)-1,K603&amp;1/17)),ROW($1:$9))),-LOOKUP(1,-MID(K603,MIN(FIND(ROW($1:$10)-1,K603&amp;1/17)),ROW($1:$9)))))</f>
        <v/>
      </c>
      <c r="M603" s="5" t="str">
        <f t="shared" si="64"/>
        <v/>
      </c>
      <c r="N603" s="14" t="str">
        <f t="shared" si="65"/>
        <v/>
      </c>
    </row>
    <row r="604" spans="1:14">
      <c r="A604" t="str">
        <f t="shared" si="58"/>
        <v/>
      </c>
      <c r="B604" s="3" t="str">
        <f t="shared" si="59"/>
        <v/>
      </c>
      <c r="H604" s="5" t="str">
        <f t="shared" si="60"/>
        <v/>
      </c>
      <c r="I604" s="5" t="str">
        <f t="shared" si="61"/>
        <v/>
      </c>
      <c r="J604" s="5" t="str">
        <f t="shared" si="62"/>
        <v/>
      </c>
      <c r="K604" s="5" t="str">
        <f t="shared" si="63"/>
        <v/>
      </c>
      <c r="L604" s="5" t="str">
        <f t="array" ref="L604">IF(K604="","",IF(-LOOKUP(1,-MID(K604,MIN(FIND(ROW($1:$10)-1,K604&amp;1/17)),ROW($1:$9)))&lt;10,"0"&amp;-LOOKUP(1,-MID(K604,MIN(FIND(ROW($1:$10)-1,K604&amp;1/17)),ROW($1:$9))),-LOOKUP(1,-MID(K604,MIN(FIND(ROW($1:$10)-1,K604&amp;1/17)),ROW($1:$9)))))</f>
        <v/>
      </c>
      <c r="M604" s="5" t="str">
        <f t="shared" si="64"/>
        <v/>
      </c>
      <c r="N604" s="14" t="str">
        <f t="shared" si="65"/>
        <v/>
      </c>
    </row>
    <row r="605" spans="1:14">
      <c r="A605" t="str">
        <f t="shared" si="58"/>
        <v/>
      </c>
      <c r="B605" s="3" t="str">
        <f t="shared" si="59"/>
        <v/>
      </c>
      <c r="H605" s="5" t="str">
        <f t="shared" si="60"/>
        <v/>
      </c>
      <c r="I605" s="5" t="str">
        <f t="shared" si="61"/>
        <v/>
      </c>
      <c r="J605" s="5" t="str">
        <f t="shared" si="62"/>
        <v/>
      </c>
      <c r="K605" s="5" t="str">
        <f t="shared" si="63"/>
        <v/>
      </c>
      <c r="L605" s="5" t="str">
        <f t="array" ref="L605">IF(K605="","",IF(-LOOKUP(1,-MID(K605,MIN(FIND(ROW($1:$10)-1,K605&amp;1/17)),ROW($1:$9)))&lt;10,"0"&amp;-LOOKUP(1,-MID(K605,MIN(FIND(ROW($1:$10)-1,K605&amp;1/17)),ROW($1:$9))),-LOOKUP(1,-MID(K605,MIN(FIND(ROW($1:$10)-1,K605&amp;1/17)),ROW($1:$9)))))</f>
        <v/>
      </c>
      <c r="M605" s="5" t="str">
        <f t="shared" si="64"/>
        <v/>
      </c>
      <c r="N605" s="14" t="str">
        <f t="shared" si="65"/>
        <v/>
      </c>
    </row>
    <row r="606" spans="1:14">
      <c r="A606" t="str">
        <f t="shared" si="58"/>
        <v/>
      </c>
      <c r="B606" s="3" t="str">
        <f t="shared" si="59"/>
        <v/>
      </c>
      <c r="H606" s="5" t="str">
        <f t="shared" si="60"/>
        <v/>
      </c>
      <c r="I606" s="5" t="str">
        <f t="shared" si="61"/>
        <v/>
      </c>
      <c r="J606" s="5" t="str">
        <f t="shared" si="62"/>
        <v/>
      </c>
      <c r="K606" s="5" t="str">
        <f t="shared" si="63"/>
        <v/>
      </c>
      <c r="L606" s="5" t="str">
        <f t="array" ref="L606">IF(K606="","",IF(-LOOKUP(1,-MID(K606,MIN(FIND(ROW($1:$10)-1,K606&amp;1/17)),ROW($1:$9)))&lt;10,"0"&amp;-LOOKUP(1,-MID(K606,MIN(FIND(ROW($1:$10)-1,K606&amp;1/17)),ROW($1:$9))),-LOOKUP(1,-MID(K606,MIN(FIND(ROW($1:$10)-1,K606&amp;1/17)),ROW($1:$9)))))</f>
        <v/>
      </c>
      <c r="M606" s="5" t="str">
        <f t="shared" si="64"/>
        <v/>
      </c>
      <c r="N606" s="14" t="str">
        <f t="shared" si="65"/>
        <v/>
      </c>
    </row>
    <row r="607" spans="1:14">
      <c r="A607" t="str">
        <f t="shared" si="58"/>
        <v/>
      </c>
      <c r="B607" s="3" t="str">
        <f t="shared" si="59"/>
        <v/>
      </c>
      <c r="H607" s="5" t="str">
        <f t="shared" si="60"/>
        <v/>
      </c>
      <c r="I607" s="5" t="str">
        <f t="shared" si="61"/>
        <v/>
      </c>
      <c r="J607" s="5" t="str">
        <f t="shared" si="62"/>
        <v/>
      </c>
      <c r="K607" s="5" t="str">
        <f t="shared" si="63"/>
        <v/>
      </c>
      <c r="L607" s="5" t="str">
        <f t="array" ref="L607">IF(K607="","",IF(-LOOKUP(1,-MID(K607,MIN(FIND(ROW($1:$10)-1,K607&amp;1/17)),ROW($1:$9)))&lt;10,"0"&amp;-LOOKUP(1,-MID(K607,MIN(FIND(ROW($1:$10)-1,K607&amp;1/17)),ROW($1:$9))),-LOOKUP(1,-MID(K607,MIN(FIND(ROW($1:$10)-1,K607&amp;1/17)),ROW($1:$9)))))</f>
        <v/>
      </c>
      <c r="M607" s="5" t="str">
        <f t="shared" si="64"/>
        <v/>
      </c>
      <c r="N607" s="14" t="str">
        <f t="shared" si="65"/>
        <v/>
      </c>
    </row>
    <row r="608" spans="1:14">
      <c r="A608" t="str">
        <f t="shared" si="58"/>
        <v/>
      </c>
      <c r="B608" s="3" t="str">
        <f t="shared" si="59"/>
        <v/>
      </c>
      <c r="H608" s="5" t="str">
        <f t="shared" si="60"/>
        <v/>
      </c>
      <c r="I608" s="5" t="str">
        <f t="shared" si="61"/>
        <v/>
      </c>
      <c r="J608" s="5" t="str">
        <f t="shared" si="62"/>
        <v/>
      </c>
      <c r="K608" s="5" t="str">
        <f t="shared" si="63"/>
        <v/>
      </c>
      <c r="L608" s="5" t="str">
        <f t="array" ref="L608">IF(K608="","",IF(-LOOKUP(1,-MID(K608,MIN(FIND(ROW($1:$10)-1,K608&amp;1/17)),ROW($1:$9)))&lt;10,"0"&amp;-LOOKUP(1,-MID(K608,MIN(FIND(ROW($1:$10)-1,K608&amp;1/17)),ROW($1:$9))),-LOOKUP(1,-MID(K608,MIN(FIND(ROW($1:$10)-1,K608&amp;1/17)),ROW($1:$9)))))</f>
        <v/>
      </c>
      <c r="M608" s="5" t="str">
        <f t="shared" si="64"/>
        <v/>
      </c>
      <c r="N608" s="14" t="str">
        <f t="shared" si="65"/>
        <v/>
      </c>
    </row>
    <row r="609" spans="1:14">
      <c r="A609" t="str">
        <f t="shared" si="58"/>
        <v/>
      </c>
      <c r="B609" s="3" t="str">
        <f t="shared" si="59"/>
        <v/>
      </c>
      <c r="H609" s="5" t="str">
        <f t="shared" si="60"/>
        <v/>
      </c>
      <c r="I609" s="5" t="str">
        <f t="shared" si="61"/>
        <v/>
      </c>
      <c r="J609" s="5" t="str">
        <f t="shared" si="62"/>
        <v/>
      </c>
      <c r="K609" s="5" t="str">
        <f t="shared" si="63"/>
        <v/>
      </c>
      <c r="L609" s="5" t="str">
        <f t="array" ref="L609">IF(K609="","",IF(-LOOKUP(1,-MID(K609,MIN(FIND(ROW($1:$10)-1,K609&amp;1/17)),ROW($1:$9)))&lt;10,"0"&amp;-LOOKUP(1,-MID(K609,MIN(FIND(ROW($1:$10)-1,K609&amp;1/17)),ROW($1:$9))),-LOOKUP(1,-MID(K609,MIN(FIND(ROW($1:$10)-1,K609&amp;1/17)),ROW($1:$9)))))</f>
        <v/>
      </c>
      <c r="M609" s="5" t="str">
        <f t="shared" si="64"/>
        <v/>
      </c>
      <c r="N609" s="14" t="str">
        <f t="shared" si="65"/>
        <v/>
      </c>
    </row>
    <row r="610" spans="1:14">
      <c r="A610" t="str">
        <f t="shared" si="58"/>
        <v/>
      </c>
      <c r="B610" s="3" t="str">
        <f t="shared" si="59"/>
        <v/>
      </c>
      <c r="H610" s="5" t="str">
        <f t="shared" si="60"/>
        <v/>
      </c>
      <c r="I610" s="5" t="str">
        <f t="shared" si="61"/>
        <v/>
      </c>
      <c r="J610" s="5" t="str">
        <f t="shared" si="62"/>
        <v/>
      </c>
      <c r="K610" s="5" t="str">
        <f t="shared" si="63"/>
        <v/>
      </c>
      <c r="L610" s="5" t="str">
        <f t="array" ref="L610">IF(K610="","",IF(-LOOKUP(1,-MID(K610,MIN(FIND(ROW($1:$10)-1,K610&amp;1/17)),ROW($1:$9)))&lt;10,"0"&amp;-LOOKUP(1,-MID(K610,MIN(FIND(ROW($1:$10)-1,K610&amp;1/17)),ROW($1:$9))),-LOOKUP(1,-MID(K610,MIN(FIND(ROW($1:$10)-1,K610&amp;1/17)),ROW($1:$9)))))</f>
        <v/>
      </c>
      <c r="M610" s="5" t="str">
        <f t="shared" si="64"/>
        <v/>
      </c>
      <c r="N610" s="14" t="str">
        <f t="shared" si="65"/>
        <v/>
      </c>
    </row>
    <row r="611" spans="1:14">
      <c r="A611" t="str">
        <f t="shared" si="58"/>
        <v/>
      </c>
      <c r="B611" s="3" t="str">
        <f t="shared" si="59"/>
        <v/>
      </c>
      <c r="H611" s="5" t="str">
        <f t="shared" si="60"/>
        <v/>
      </c>
      <c r="I611" s="5" t="str">
        <f t="shared" si="61"/>
        <v/>
      </c>
      <c r="J611" s="5" t="str">
        <f t="shared" si="62"/>
        <v/>
      </c>
      <c r="K611" s="5" t="str">
        <f t="shared" si="63"/>
        <v/>
      </c>
      <c r="L611" s="5" t="str">
        <f t="array" ref="L611">IF(K611="","",IF(-LOOKUP(1,-MID(K611,MIN(FIND(ROW($1:$10)-1,K611&amp;1/17)),ROW($1:$9)))&lt;10,"0"&amp;-LOOKUP(1,-MID(K611,MIN(FIND(ROW($1:$10)-1,K611&amp;1/17)),ROW($1:$9))),-LOOKUP(1,-MID(K611,MIN(FIND(ROW($1:$10)-1,K611&amp;1/17)),ROW($1:$9)))))</f>
        <v/>
      </c>
      <c r="M611" s="5" t="str">
        <f t="shared" si="64"/>
        <v/>
      </c>
      <c r="N611" s="14" t="str">
        <f t="shared" si="65"/>
        <v/>
      </c>
    </row>
    <row r="612" spans="1:14">
      <c r="A612" t="str">
        <f t="shared" si="58"/>
        <v/>
      </c>
      <c r="B612" s="3" t="str">
        <f t="shared" si="59"/>
        <v/>
      </c>
      <c r="H612" s="5" t="str">
        <f t="shared" si="60"/>
        <v/>
      </c>
      <c r="I612" s="5" t="str">
        <f t="shared" si="61"/>
        <v/>
      </c>
      <c r="J612" s="5" t="str">
        <f t="shared" si="62"/>
        <v/>
      </c>
      <c r="K612" s="5" t="str">
        <f t="shared" si="63"/>
        <v/>
      </c>
      <c r="L612" s="5" t="str">
        <f t="array" ref="L612">IF(K612="","",IF(-LOOKUP(1,-MID(K612,MIN(FIND(ROW($1:$10)-1,K612&amp;1/17)),ROW($1:$9)))&lt;10,"0"&amp;-LOOKUP(1,-MID(K612,MIN(FIND(ROW($1:$10)-1,K612&amp;1/17)),ROW($1:$9))),-LOOKUP(1,-MID(K612,MIN(FIND(ROW($1:$10)-1,K612&amp;1/17)),ROW($1:$9)))))</f>
        <v/>
      </c>
      <c r="M612" s="5" t="str">
        <f t="shared" si="64"/>
        <v/>
      </c>
      <c r="N612" s="14" t="str">
        <f t="shared" si="65"/>
        <v/>
      </c>
    </row>
    <row r="613" spans="1:14">
      <c r="A613" t="str">
        <f t="shared" si="58"/>
        <v/>
      </c>
      <c r="B613" s="3" t="str">
        <f t="shared" si="59"/>
        <v/>
      </c>
      <c r="H613" s="5" t="str">
        <f t="shared" si="60"/>
        <v/>
      </c>
      <c r="I613" s="5" t="str">
        <f t="shared" si="61"/>
        <v/>
      </c>
      <c r="J613" s="5" t="str">
        <f t="shared" si="62"/>
        <v/>
      </c>
      <c r="K613" s="5" t="str">
        <f t="shared" si="63"/>
        <v/>
      </c>
      <c r="L613" s="5" t="str">
        <f t="array" ref="L613">IF(K613="","",IF(-LOOKUP(1,-MID(K613,MIN(FIND(ROW($1:$10)-1,K613&amp;1/17)),ROW($1:$9)))&lt;10,"0"&amp;-LOOKUP(1,-MID(K613,MIN(FIND(ROW($1:$10)-1,K613&amp;1/17)),ROW($1:$9))),-LOOKUP(1,-MID(K613,MIN(FIND(ROW($1:$10)-1,K613&amp;1/17)),ROW($1:$9)))))</f>
        <v/>
      </c>
      <c r="M613" s="5" t="str">
        <f t="shared" si="64"/>
        <v/>
      </c>
      <c r="N613" s="14" t="str">
        <f t="shared" si="65"/>
        <v/>
      </c>
    </row>
    <row r="614" spans="1:14">
      <c r="A614" t="str">
        <f t="shared" si="58"/>
        <v/>
      </c>
      <c r="B614" s="3" t="str">
        <f t="shared" si="59"/>
        <v/>
      </c>
      <c r="H614" s="5" t="str">
        <f t="shared" si="60"/>
        <v/>
      </c>
      <c r="I614" s="5" t="str">
        <f t="shared" si="61"/>
        <v/>
      </c>
      <c r="J614" s="5" t="str">
        <f t="shared" si="62"/>
        <v/>
      </c>
      <c r="K614" s="5" t="str">
        <f t="shared" si="63"/>
        <v/>
      </c>
      <c r="L614" s="5" t="str">
        <f t="array" ref="L614">IF(K614="","",IF(-LOOKUP(1,-MID(K614,MIN(FIND(ROW($1:$10)-1,K614&amp;1/17)),ROW($1:$9)))&lt;10,"0"&amp;-LOOKUP(1,-MID(K614,MIN(FIND(ROW($1:$10)-1,K614&amp;1/17)),ROW($1:$9))),-LOOKUP(1,-MID(K614,MIN(FIND(ROW($1:$10)-1,K614&amp;1/17)),ROW($1:$9)))))</f>
        <v/>
      </c>
      <c r="M614" s="5" t="str">
        <f t="shared" si="64"/>
        <v/>
      </c>
      <c r="N614" s="14" t="str">
        <f t="shared" si="65"/>
        <v/>
      </c>
    </row>
    <row r="615" spans="1:14">
      <c r="A615" t="str">
        <f t="shared" si="58"/>
        <v/>
      </c>
      <c r="B615" s="3" t="str">
        <f t="shared" si="59"/>
        <v/>
      </c>
      <c r="H615" s="5" t="str">
        <f t="shared" si="60"/>
        <v/>
      </c>
      <c r="I615" s="5" t="str">
        <f t="shared" si="61"/>
        <v/>
      </c>
      <c r="J615" s="5" t="str">
        <f t="shared" si="62"/>
        <v/>
      </c>
      <c r="K615" s="5" t="str">
        <f t="shared" si="63"/>
        <v/>
      </c>
      <c r="L615" s="5" t="str">
        <f t="array" ref="L615">IF(K615="","",IF(-LOOKUP(1,-MID(K615,MIN(FIND(ROW($1:$10)-1,K615&amp;1/17)),ROW($1:$9)))&lt;10,"0"&amp;-LOOKUP(1,-MID(K615,MIN(FIND(ROW($1:$10)-1,K615&amp;1/17)),ROW($1:$9))),-LOOKUP(1,-MID(K615,MIN(FIND(ROW($1:$10)-1,K615&amp;1/17)),ROW($1:$9)))))</f>
        <v/>
      </c>
      <c r="M615" s="5" t="str">
        <f t="shared" si="64"/>
        <v/>
      </c>
      <c r="N615" s="14" t="str">
        <f t="shared" si="65"/>
        <v/>
      </c>
    </row>
    <row r="616" spans="1:14">
      <c r="A616" t="str">
        <f t="shared" si="58"/>
        <v/>
      </c>
      <c r="B616" s="3" t="str">
        <f t="shared" si="59"/>
        <v/>
      </c>
      <c r="H616" s="5" t="str">
        <f t="shared" si="60"/>
        <v/>
      </c>
      <c r="I616" s="5" t="str">
        <f t="shared" si="61"/>
        <v/>
      </c>
      <c r="J616" s="5" t="str">
        <f t="shared" si="62"/>
        <v/>
      </c>
      <c r="K616" s="5" t="str">
        <f t="shared" si="63"/>
        <v/>
      </c>
      <c r="L616" s="5" t="str">
        <f t="array" ref="L616">IF(K616="","",IF(-LOOKUP(1,-MID(K616,MIN(FIND(ROW($1:$10)-1,K616&amp;1/17)),ROW($1:$9)))&lt;10,"0"&amp;-LOOKUP(1,-MID(K616,MIN(FIND(ROW($1:$10)-1,K616&amp;1/17)),ROW($1:$9))),-LOOKUP(1,-MID(K616,MIN(FIND(ROW($1:$10)-1,K616&amp;1/17)),ROW($1:$9)))))</f>
        <v/>
      </c>
      <c r="M616" s="5" t="str">
        <f t="shared" si="64"/>
        <v/>
      </c>
      <c r="N616" s="14" t="str">
        <f t="shared" si="65"/>
        <v/>
      </c>
    </row>
    <row r="617" spans="1:14">
      <c r="A617" t="str">
        <f t="shared" si="58"/>
        <v/>
      </c>
      <c r="B617" s="3" t="str">
        <f t="shared" si="59"/>
        <v/>
      </c>
      <c r="H617" s="5" t="str">
        <f t="shared" si="60"/>
        <v/>
      </c>
      <c r="I617" s="5" t="str">
        <f t="shared" si="61"/>
        <v/>
      </c>
      <c r="J617" s="5" t="str">
        <f t="shared" si="62"/>
        <v/>
      </c>
      <c r="K617" s="5" t="str">
        <f t="shared" si="63"/>
        <v/>
      </c>
      <c r="L617" s="5" t="str">
        <f t="array" ref="L617">IF(K617="","",IF(-LOOKUP(1,-MID(K617,MIN(FIND(ROW($1:$10)-1,K617&amp;1/17)),ROW($1:$9)))&lt;10,"0"&amp;-LOOKUP(1,-MID(K617,MIN(FIND(ROW($1:$10)-1,K617&amp;1/17)),ROW($1:$9))),-LOOKUP(1,-MID(K617,MIN(FIND(ROW($1:$10)-1,K617&amp;1/17)),ROW($1:$9)))))</f>
        <v/>
      </c>
      <c r="M617" s="5" t="str">
        <f t="shared" si="64"/>
        <v/>
      </c>
      <c r="N617" s="14" t="str">
        <f t="shared" si="65"/>
        <v/>
      </c>
    </row>
    <row r="618" spans="1:14">
      <c r="A618" t="str">
        <f t="shared" si="58"/>
        <v/>
      </c>
      <c r="B618" s="3" t="str">
        <f t="shared" si="59"/>
        <v/>
      </c>
      <c r="H618" s="5" t="str">
        <f t="shared" si="60"/>
        <v/>
      </c>
      <c r="I618" s="5" t="str">
        <f t="shared" si="61"/>
        <v/>
      </c>
      <c r="J618" s="5" t="str">
        <f t="shared" si="62"/>
        <v/>
      </c>
      <c r="K618" s="5" t="str">
        <f t="shared" si="63"/>
        <v/>
      </c>
      <c r="L618" s="5" t="str">
        <f t="array" ref="L618">IF(K618="","",IF(-LOOKUP(1,-MID(K618,MIN(FIND(ROW($1:$10)-1,K618&amp;1/17)),ROW($1:$9)))&lt;10,"0"&amp;-LOOKUP(1,-MID(K618,MIN(FIND(ROW($1:$10)-1,K618&amp;1/17)),ROW($1:$9))),-LOOKUP(1,-MID(K618,MIN(FIND(ROW($1:$10)-1,K618&amp;1/17)),ROW($1:$9)))))</f>
        <v/>
      </c>
      <c r="M618" s="5" t="str">
        <f t="shared" si="64"/>
        <v/>
      </c>
      <c r="N618" s="14" t="str">
        <f t="shared" si="65"/>
        <v/>
      </c>
    </row>
    <row r="619" spans="1:14">
      <c r="A619" t="str">
        <f t="shared" si="58"/>
        <v/>
      </c>
      <c r="B619" s="3" t="str">
        <f t="shared" si="59"/>
        <v/>
      </c>
      <c r="H619" s="5" t="str">
        <f t="shared" si="60"/>
        <v/>
      </c>
      <c r="I619" s="5" t="str">
        <f t="shared" si="61"/>
        <v/>
      </c>
      <c r="J619" s="5" t="str">
        <f t="shared" si="62"/>
        <v/>
      </c>
      <c r="K619" s="5" t="str">
        <f t="shared" si="63"/>
        <v/>
      </c>
      <c r="L619" s="5" t="str">
        <f t="array" ref="L619">IF(K619="","",IF(-LOOKUP(1,-MID(K619,MIN(FIND(ROW($1:$10)-1,K619&amp;1/17)),ROW($1:$9)))&lt;10,"0"&amp;-LOOKUP(1,-MID(K619,MIN(FIND(ROW($1:$10)-1,K619&amp;1/17)),ROW($1:$9))),-LOOKUP(1,-MID(K619,MIN(FIND(ROW($1:$10)-1,K619&amp;1/17)),ROW($1:$9)))))</f>
        <v/>
      </c>
      <c r="M619" s="5" t="str">
        <f t="shared" si="64"/>
        <v/>
      </c>
      <c r="N619" s="14" t="str">
        <f t="shared" si="65"/>
        <v/>
      </c>
    </row>
    <row r="620" spans="1:14">
      <c r="A620" t="str">
        <f t="shared" si="58"/>
        <v/>
      </c>
      <c r="B620" s="3" t="str">
        <f t="shared" si="59"/>
        <v/>
      </c>
      <c r="H620" s="5" t="str">
        <f t="shared" si="60"/>
        <v/>
      </c>
      <c r="I620" s="5" t="str">
        <f t="shared" si="61"/>
        <v/>
      </c>
      <c r="J620" s="5" t="str">
        <f t="shared" si="62"/>
        <v/>
      </c>
      <c r="K620" s="5" t="str">
        <f t="shared" si="63"/>
        <v/>
      </c>
      <c r="L620" s="5" t="str">
        <f t="array" ref="L620">IF(K620="","",IF(-LOOKUP(1,-MID(K620,MIN(FIND(ROW($1:$10)-1,K620&amp;1/17)),ROW($1:$9)))&lt;10,"0"&amp;-LOOKUP(1,-MID(K620,MIN(FIND(ROW($1:$10)-1,K620&amp;1/17)),ROW($1:$9))),-LOOKUP(1,-MID(K620,MIN(FIND(ROW($1:$10)-1,K620&amp;1/17)),ROW($1:$9)))))</f>
        <v/>
      </c>
      <c r="M620" s="5" t="str">
        <f t="shared" si="64"/>
        <v/>
      </c>
      <c r="N620" s="14" t="str">
        <f t="shared" si="65"/>
        <v/>
      </c>
    </row>
    <row r="621" spans="1:14">
      <c r="A621" t="str">
        <f t="shared" si="58"/>
        <v/>
      </c>
      <c r="B621" s="3" t="str">
        <f t="shared" si="59"/>
        <v/>
      </c>
      <c r="H621" s="5" t="str">
        <f t="shared" si="60"/>
        <v/>
      </c>
      <c r="I621" s="5" t="str">
        <f t="shared" si="61"/>
        <v/>
      </c>
      <c r="J621" s="5" t="str">
        <f t="shared" si="62"/>
        <v/>
      </c>
      <c r="K621" s="5" t="str">
        <f t="shared" si="63"/>
        <v/>
      </c>
      <c r="L621" s="5" t="str">
        <f t="array" ref="L621">IF(K621="","",IF(-LOOKUP(1,-MID(K621,MIN(FIND(ROW($1:$10)-1,K621&amp;1/17)),ROW($1:$9)))&lt;10,"0"&amp;-LOOKUP(1,-MID(K621,MIN(FIND(ROW($1:$10)-1,K621&amp;1/17)),ROW($1:$9))),-LOOKUP(1,-MID(K621,MIN(FIND(ROW($1:$10)-1,K621&amp;1/17)),ROW($1:$9)))))</f>
        <v/>
      </c>
      <c r="M621" s="5" t="str">
        <f t="shared" si="64"/>
        <v/>
      </c>
      <c r="N621" s="14" t="str">
        <f t="shared" si="65"/>
        <v/>
      </c>
    </row>
    <row r="622" spans="1:14">
      <c r="A622" t="str">
        <f t="shared" si="58"/>
        <v/>
      </c>
      <c r="B622" s="3" t="str">
        <f t="shared" si="59"/>
        <v/>
      </c>
      <c r="H622" s="5" t="str">
        <f t="shared" si="60"/>
        <v/>
      </c>
      <c r="I622" s="5" t="str">
        <f t="shared" si="61"/>
        <v/>
      </c>
      <c r="J622" s="5" t="str">
        <f t="shared" si="62"/>
        <v/>
      </c>
      <c r="K622" s="5" t="str">
        <f t="shared" si="63"/>
        <v/>
      </c>
      <c r="L622" s="5" t="str">
        <f t="array" ref="L622">IF(K622="","",IF(-LOOKUP(1,-MID(K622,MIN(FIND(ROW($1:$10)-1,K622&amp;1/17)),ROW($1:$9)))&lt;10,"0"&amp;-LOOKUP(1,-MID(K622,MIN(FIND(ROW($1:$10)-1,K622&amp;1/17)),ROW($1:$9))),-LOOKUP(1,-MID(K622,MIN(FIND(ROW($1:$10)-1,K622&amp;1/17)),ROW($1:$9)))))</f>
        <v/>
      </c>
      <c r="M622" s="5" t="str">
        <f t="shared" si="64"/>
        <v/>
      </c>
      <c r="N622" s="14" t="str">
        <f t="shared" si="65"/>
        <v/>
      </c>
    </row>
    <row r="623" spans="1:14">
      <c r="A623" t="str">
        <f t="shared" si="58"/>
        <v/>
      </c>
      <c r="B623" s="3" t="str">
        <f t="shared" si="59"/>
        <v/>
      </c>
      <c r="H623" s="5" t="str">
        <f t="shared" si="60"/>
        <v/>
      </c>
      <c r="I623" s="5" t="str">
        <f t="shared" si="61"/>
        <v/>
      </c>
      <c r="J623" s="5" t="str">
        <f t="shared" si="62"/>
        <v/>
      </c>
      <c r="K623" s="5" t="str">
        <f t="shared" si="63"/>
        <v/>
      </c>
      <c r="L623" s="5" t="str">
        <f t="array" ref="L623">IF(K623="","",IF(-LOOKUP(1,-MID(K623,MIN(FIND(ROW($1:$10)-1,K623&amp;1/17)),ROW($1:$9)))&lt;10,"0"&amp;-LOOKUP(1,-MID(K623,MIN(FIND(ROW($1:$10)-1,K623&amp;1/17)),ROW($1:$9))),-LOOKUP(1,-MID(K623,MIN(FIND(ROW($1:$10)-1,K623&amp;1/17)),ROW($1:$9)))))</f>
        <v/>
      </c>
      <c r="M623" s="5" t="str">
        <f t="shared" si="64"/>
        <v/>
      </c>
      <c r="N623" s="14" t="str">
        <f t="shared" si="65"/>
        <v/>
      </c>
    </row>
    <row r="624" spans="1:14">
      <c r="A624" t="str">
        <f t="shared" si="58"/>
        <v/>
      </c>
      <c r="B624" s="3" t="str">
        <f t="shared" si="59"/>
        <v/>
      </c>
      <c r="H624" s="5" t="str">
        <f t="shared" si="60"/>
        <v/>
      </c>
      <c r="I624" s="5" t="str">
        <f t="shared" si="61"/>
        <v/>
      </c>
      <c r="J624" s="5" t="str">
        <f t="shared" si="62"/>
        <v/>
      </c>
      <c r="K624" s="5" t="str">
        <f t="shared" si="63"/>
        <v/>
      </c>
      <c r="L624" s="5" t="str">
        <f t="array" ref="L624">IF(K624="","",IF(-LOOKUP(1,-MID(K624,MIN(FIND(ROW($1:$10)-1,K624&amp;1/17)),ROW($1:$9)))&lt;10,"0"&amp;-LOOKUP(1,-MID(K624,MIN(FIND(ROW($1:$10)-1,K624&amp;1/17)),ROW($1:$9))),-LOOKUP(1,-MID(K624,MIN(FIND(ROW($1:$10)-1,K624&amp;1/17)),ROW($1:$9)))))</f>
        <v/>
      </c>
      <c r="M624" s="5" t="str">
        <f t="shared" si="64"/>
        <v/>
      </c>
      <c r="N624" s="14" t="str">
        <f t="shared" si="65"/>
        <v/>
      </c>
    </row>
    <row r="625" spans="1:14">
      <c r="A625" t="str">
        <f t="shared" si="58"/>
        <v/>
      </c>
      <c r="B625" s="3" t="str">
        <f t="shared" si="59"/>
        <v/>
      </c>
      <c r="H625" s="5" t="str">
        <f t="shared" si="60"/>
        <v/>
      </c>
      <c r="I625" s="5" t="str">
        <f t="shared" si="61"/>
        <v/>
      </c>
      <c r="J625" s="5" t="str">
        <f t="shared" si="62"/>
        <v/>
      </c>
      <c r="K625" s="5" t="str">
        <f t="shared" si="63"/>
        <v/>
      </c>
      <c r="L625" s="5" t="str">
        <f t="array" ref="L625">IF(K625="","",IF(-LOOKUP(1,-MID(K625,MIN(FIND(ROW($1:$10)-1,K625&amp;1/17)),ROW($1:$9)))&lt;10,"0"&amp;-LOOKUP(1,-MID(K625,MIN(FIND(ROW($1:$10)-1,K625&amp;1/17)),ROW($1:$9))),-LOOKUP(1,-MID(K625,MIN(FIND(ROW($1:$10)-1,K625&amp;1/17)),ROW($1:$9)))))</f>
        <v/>
      </c>
      <c r="M625" s="5" t="str">
        <f t="shared" si="64"/>
        <v/>
      </c>
      <c r="N625" s="14" t="str">
        <f t="shared" si="65"/>
        <v/>
      </c>
    </row>
    <row r="626" spans="1:14">
      <c r="A626" t="str">
        <f t="shared" si="58"/>
        <v/>
      </c>
      <c r="B626" s="3" t="str">
        <f t="shared" si="59"/>
        <v/>
      </c>
      <c r="H626" s="5" t="str">
        <f t="shared" si="60"/>
        <v/>
      </c>
      <c r="I626" s="5" t="str">
        <f t="shared" si="61"/>
        <v/>
      </c>
      <c r="J626" s="5" t="str">
        <f t="shared" si="62"/>
        <v/>
      </c>
      <c r="K626" s="5" t="str">
        <f t="shared" si="63"/>
        <v/>
      </c>
      <c r="L626" s="5" t="str">
        <f t="array" ref="L626">IF(K626="","",IF(-LOOKUP(1,-MID(K626,MIN(FIND(ROW($1:$10)-1,K626&amp;1/17)),ROW($1:$9)))&lt;10,"0"&amp;-LOOKUP(1,-MID(K626,MIN(FIND(ROW($1:$10)-1,K626&amp;1/17)),ROW($1:$9))),-LOOKUP(1,-MID(K626,MIN(FIND(ROW($1:$10)-1,K626&amp;1/17)),ROW($1:$9)))))</f>
        <v/>
      </c>
      <c r="M626" s="5" t="str">
        <f t="shared" si="64"/>
        <v/>
      </c>
      <c r="N626" s="14" t="str">
        <f t="shared" si="65"/>
        <v/>
      </c>
    </row>
    <row r="627" spans="1:14">
      <c r="A627" t="str">
        <f t="shared" si="58"/>
        <v/>
      </c>
      <c r="B627" s="3" t="str">
        <f t="shared" si="59"/>
        <v/>
      </c>
      <c r="H627" s="5" t="str">
        <f t="shared" si="60"/>
        <v/>
      </c>
      <c r="I627" s="5" t="str">
        <f t="shared" si="61"/>
        <v/>
      </c>
      <c r="J627" s="5" t="str">
        <f t="shared" si="62"/>
        <v/>
      </c>
      <c r="K627" s="5" t="str">
        <f t="shared" si="63"/>
        <v/>
      </c>
      <c r="L627" s="5" t="str">
        <f t="array" ref="L627">IF(K627="","",IF(-LOOKUP(1,-MID(K627,MIN(FIND(ROW($1:$10)-1,K627&amp;1/17)),ROW($1:$9)))&lt;10,"0"&amp;-LOOKUP(1,-MID(K627,MIN(FIND(ROW($1:$10)-1,K627&amp;1/17)),ROW($1:$9))),-LOOKUP(1,-MID(K627,MIN(FIND(ROW($1:$10)-1,K627&amp;1/17)),ROW($1:$9)))))</f>
        <v/>
      </c>
      <c r="M627" s="5" t="str">
        <f t="shared" si="64"/>
        <v/>
      </c>
      <c r="N627" s="14" t="str">
        <f t="shared" si="65"/>
        <v/>
      </c>
    </row>
    <row r="628" spans="1:14">
      <c r="A628" t="str">
        <f t="shared" si="58"/>
        <v/>
      </c>
      <c r="B628" s="3" t="str">
        <f t="shared" si="59"/>
        <v/>
      </c>
      <c r="H628" s="5" t="str">
        <f t="shared" si="60"/>
        <v/>
      </c>
      <c r="I628" s="5" t="str">
        <f t="shared" si="61"/>
        <v/>
      </c>
      <c r="J628" s="5" t="str">
        <f t="shared" si="62"/>
        <v/>
      </c>
      <c r="K628" s="5" t="str">
        <f t="shared" si="63"/>
        <v/>
      </c>
      <c r="L628" s="5" t="str">
        <f t="array" ref="L628">IF(K628="","",IF(-LOOKUP(1,-MID(K628,MIN(FIND(ROW($1:$10)-1,K628&amp;1/17)),ROW($1:$9)))&lt;10,"0"&amp;-LOOKUP(1,-MID(K628,MIN(FIND(ROW($1:$10)-1,K628&amp;1/17)),ROW($1:$9))),-LOOKUP(1,-MID(K628,MIN(FIND(ROW($1:$10)-1,K628&amp;1/17)),ROW($1:$9)))))</f>
        <v/>
      </c>
      <c r="M628" s="5" t="str">
        <f t="shared" si="64"/>
        <v/>
      </c>
      <c r="N628" s="14" t="str">
        <f t="shared" si="65"/>
        <v/>
      </c>
    </row>
    <row r="629" spans="1:14">
      <c r="A629" t="str">
        <f t="shared" si="58"/>
        <v/>
      </c>
      <c r="B629" s="3" t="str">
        <f t="shared" si="59"/>
        <v/>
      </c>
      <c r="H629" s="5" t="str">
        <f t="shared" si="60"/>
        <v/>
      </c>
      <c r="I629" s="5" t="str">
        <f t="shared" si="61"/>
        <v/>
      </c>
      <c r="J629" s="5" t="str">
        <f t="shared" si="62"/>
        <v/>
      </c>
      <c r="K629" s="5" t="str">
        <f t="shared" si="63"/>
        <v/>
      </c>
      <c r="L629" s="5" t="str">
        <f t="array" ref="L629">IF(K629="","",IF(-LOOKUP(1,-MID(K629,MIN(FIND(ROW($1:$10)-1,K629&amp;1/17)),ROW($1:$9)))&lt;10,"0"&amp;-LOOKUP(1,-MID(K629,MIN(FIND(ROW($1:$10)-1,K629&amp;1/17)),ROW($1:$9))),-LOOKUP(1,-MID(K629,MIN(FIND(ROW($1:$10)-1,K629&amp;1/17)),ROW($1:$9)))))</f>
        <v/>
      </c>
      <c r="M629" s="5" t="str">
        <f t="shared" si="64"/>
        <v/>
      </c>
      <c r="N629" s="14" t="str">
        <f t="shared" si="65"/>
        <v/>
      </c>
    </row>
    <row r="630" spans="1:14">
      <c r="A630" t="str">
        <f t="shared" si="58"/>
        <v/>
      </c>
      <c r="B630" s="3" t="str">
        <f t="shared" si="59"/>
        <v/>
      </c>
      <c r="H630" s="5" t="str">
        <f t="shared" si="60"/>
        <v/>
      </c>
      <c r="I630" s="5" t="str">
        <f t="shared" si="61"/>
        <v/>
      </c>
      <c r="J630" s="5" t="str">
        <f t="shared" si="62"/>
        <v/>
      </c>
      <c r="K630" s="5" t="str">
        <f t="shared" si="63"/>
        <v/>
      </c>
      <c r="L630" s="5" t="str">
        <f t="array" ref="L630">IF(K630="","",IF(-LOOKUP(1,-MID(K630,MIN(FIND(ROW($1:$10)-1,K630&amp;1/17)),ROW($1:$9)))&lt;10,"0"&amp;-LOOKUP(1,-MID(K630,MIN(FIND(ROW($1:$10)-1,K630&amp;1/17)),ROW($1:$9))),-LOOKUP(1,-MID(K630,MIN(FIND(ROW($1:$10)-1,K630&amp;1/17)),ROW($1:$9)))))</f>
        <v/>
      </c>
      <c r="M630" s="5" t="str">
        <f t="shared" si="64"/>
        <v/>
      </c>
      <c r="N630" s="14" t="str">
        <f t="shared" si="65"/>
        <v/>
      </c>
    </row>
    <row r="631" spans="1:14">
      <c r="A631" t="str">
        <f t="shared" si="58"/>
        <v/>
      </c>
      <c r="B631" s="3" t="str">
        <f t="shared" si="59"/>
        <v/>
      </c>
      <c r="H631" s="5" t="str">
        <f t="shared" si="60"/>
        <v/>
      </c>
      <c r="I631" s="5" t="str">
        <f t="shared" si="61"/>
        <v/>
      </c>
      <c r="J631" s="5" t="str">
        <f t="shared" si="62"/>
        <v/>
      </c>
      <c r="K631" s="5" t="str">
        <f t="shared" si="63"/>
        <v/>
      </c>
      <c r="L631" s="5" t="str">
        <f t="array" ref="L631">IF(K631="","",IF(-LOOKUP(1,-MID(K631,MIN(FIND(ROW($1:$10)-1,K631&amp;1/17)),ROW($1:$9)))&lt;10,"0"&amp;-LOOKUP(1,-MID(K631,MIN(FIND(ROW($1:$10)-1,K631&amp;1/17)),ROW($1:$9))),-LOOKUP(1,-MID(K631,MIN(FIND(ROW($1:$10)-1,K631&amp;1/17)),ROW($1:$9)))))</f>
        <v/>
      </c>
      <c r="M631" s="5" t="str">
        <f t="shared" si="64"/>
        <v/>
      </c>
      <c r="N631" s="14" t="str">
        <f t="shared" si="65"/>
        <v/>
      </c>
    </row>
    <row r="632" spans="1:14">
      <c r="A632" t="str">
        <f t="shared" si="58"/>
        <v/>
      </c>
      <c r="B632" s="3" t="str">
        <f t="shared" si="59"/>
        <v/>
      </c>
      <c r="H632" s="5" t="str">
        <f t="shared" si="60"/>
        <v/>
      </c>
      <c r="I632" s="5" t="str">
        <f t="shared" si="61"/>
        <v/>
      </c>
      <c r="J632" s="5" t="str">
        <f t="shared" si="62"/>
        <v/>
      </c>
      <c r="K632" s="5" t="str">
        <f t="shared" si="63"/>
        <v/>
      </c>
      <c r="L632" s="5" t="str">
        <f t="array" ref="L632">IF(K632="","",IF(-LOOKUP(1,-MID(K632,MIN(FIND(ROW($1:$10)-1,K632&amp;1/17)),ROW($1:$9)))&lt;10,"0"&amp;-LOOKUP(1,-MID(K632,MIN(FIND(ROW($1:$10)-1,K632&amp;1/17)),ROW($1:$9))),-LOOKUP(1,-MID(K632,MIN(FIND(ROW($1:$10)-1,K632&amp;1/17)),ROW($1:$9)))))</f>
        <v/>
      </c>
      <c r="M632" s="5" t="str">
        <f t="shared" si="64"/>
        <v/>
      </c>
      <c r="N632" s="14" t="str">
        <f t="shared" si="65"/>
        <v/>
      </c>
    </row>
    <row r="633" spans="1:14">
      <c r="A633" t="str">
        <f t="shared" si="58"/>
        <v/>
      </c>
      <c r="B633" s="3" t="str">
        <f t="shared" si="59"/>
        <v/>
      </c>
      <c r="H633" s="5" t="str">
        <f t="shared" si="60"/>
        <v/>
      </c>
      <c r="I633" s="5" t="str">
        <f t="shared" si="61"/>
        <v/>
      </c>
      <c r="J633" s="5" t="str">
        <f t="shared" si="62"/>
        <v/>
      </c>
      <c r="K633" s="5" t="str">
        <f t="shared" si="63"/>
        <v/>
      </c>
      <c r="L633" s="5" t="str">
        <f t="array" ref="L633">IF(K633="","",IF(-LOOKUP(1,-MID(K633,MIN(FIND(ROW($1:$10)-1,K633&amp;1/17)),ROW($1:$9)))&lt;10,"0"&amp;-LOOKUP(1,-MID(K633,MIN(FIND(ROW($1:$10)-1,K633&amp;1/17)),ROW($1:$9))),-LOOKUP(1,-MID(K633,MIN(FIND(ROW($1:$10)-1,K633&amp;1/17)),ROW($1:$9)))))</f>
        <v/>
      </c>
      <c r="M633" s="5" t="str">
        <f t="shared" si="64"/>
        <v/>
      </c>
      <c r="N633" s="14" t="str">
        <f t="shared" si="65"/>
        <v/>
      </c>
    </row>
    <row r="634" spans="1:14">
      <c r="A634" t="str">
        <f t="shared" ref="A634:A697" si="66">N634&amp;J634</f>
        <v/>
      </c>
      <c r="B634" s="3" t="str">
        <f t="shared" ref="B634:B697" si="67">N634&amp;J634&amp;H634</f>
        <v/>
      </c>
      <c r="H634" s="5" t="str">
        <f t="shared" ref="H634:H697" si="68">IF(C634="","",RIGHT(RIGHT($C634,LEN($C634)-FIND("-",$C634)),LEN(RIGHT($C634,LEN($C634)-FIND("-",$C634)))-FIND("-",RIGHT($C634,LEN($C634)-FIND("-",$C634)))))</f>
        <v/>
      </c>
      <c r="I634" s="5" t="str">
        <f t="shared" ref="I634:I697" si="69">IF(C634="","",LEFT(RIGHT(C634,LEN(C634)-FIND("-",C634)),FIND("-",RIGHT(C634,LEN(C634)-FIND("-",C634)))-1))</f>
        <v/>
      </c>
      <c r="J634" s="5" t="str">
        <f t="shared" ref="J634:J697" si="70">IF(I634="","",SUBSTITUTE(I634,LOOKUP(1,0/FIND(R$2:R$19,I634),R$2:R$19),VLOOKUP(LOOKUP(1,0/FIND(R$2:R$19,I634),R$2:R$19),R:S,2,FALSE())))</f>
        <v/>
      </c>
      <c r="K634" s="5" t="str">
        <f t="shared" ref="K634:K697" si="71">IF(C634="","",LEFT(C634,FIND("-",C634)-1))</f>
        <v/>
      </c>
      <c r="L634" s="5" t="str">
        <f t="array" ref="L634">IF(K634="","",IF(-LOOKUP(1,-MID(K634,MIN(FIND(ROW($1:$10)-1,K634&amp;1/17)),ROW($1:$9)))&lt;10,"0"&amp;-LOOKUP(1,-MID(K634,MIN(FIND(ROW($1:$10)-1,K634&amp;1/17)),ROW($1:$9))),-LOOKUP(1,-MID(K634,MIN(FIND(ROW($1:$10)-1,K634&amp;1/17)),ROW($1:$9)))))</f>
        <v/>
      </c>
      <c r="M634" s="5" t="str">
        <f t="shared" ref="M634:M697" si="72">IF(K634="","",IFERROR(_xlfn.XLOOKUP(K634,P:P,Q:Q),LOWER(LEFT(K634,1))))</f>
        <v/>
      </c>
      <c r="N634" s="14" t="str">
        <f t="shared" ref="N634:N697" si="73">IF(AND(M634&lt;&gt;"",L634&lt;&gt;""),M634&amp;L634,"")</f>
        <v/>
      </c>
    </row>
    <row r="635" spans="1:14">
      <c r="A635" t="str">
        <f t="shared" si="66"/>
        <v/>
      </c>
      <c r="B635" s="3" t="str">
        <f t="shared" si="67"/>
        <v/>
      </c>
      <c r="H635" s="5" t="str">
        <f t="shared" si="68"/>
        <v/>
      </c>
      <c r="I635" s="5" t="str">
        <f t="shared" si="69"/>
        <v/>
      </c>
      <c r="J635" s="5" t="str">
        <f t="shared" si="70"/>
        <v/>
      </c>
      <c r="K635" s="5" t="str">
        <f t="shared" si="71"/>
        <v/>
      </c>
      <c r="L635" s="5" t="str">
        <f t="array" ref="L635">IF(K635="","",IF(-LOOKUP(1,-MID(K635,MIN(FIND(ROW($1:$10)-1,K635&amp;1/17)),ROW($1:$9)))&lt;10,"0"&amp;-LOOKUP(1,-MID(K635,MIN(FIND(ROW($1:$10)-1,K635&amp;1/17)),ROW($1:$9))),-LOOKUP(1,-MID(K635,MIN(FIND(ROW($1:$10)-1,K635&amp;1/17)),ROW($1:$9)))))</f>
        <v/>
      </c>
      <c r="M635" s="5" t="str">
        <f t="shared" si="72"/>
        <v/>
      </c>
      <c r="N635" s="14" t="str">
        <f t="shared" si="73"/>
        <v/>
      </c>
    </row>
    <row r="636" spans="1:14">
      <c r="A636" t="str">
        <f t="shared" si="66"/>
        <v/>
      </c>
      <c r="B636" s="3" t="str">
        <f t="shared" si="67"/>
        <v/>
      </c>
      <c r="H636" s="5" t="str">
        <f t="shared" si="68"/>
        <v/>
      </c>
      <c r="I636" s="5" t="str">
        <f t="shared" si="69"/>
        <v/>
      </c>
      <c r="J636" s="5" t="str">
        <f t="shared" si="70"/>
        <v/>
      </c>
      <c r="K636" s="5" t="str">
        <f t="shared" si="71"/>
        <v/>
      </c>
      <c r="L636" s="5" t="str">
        <f t="array" ref="L636">IF(K636="","",IF(-LOOKUP(1,-MID(K636,MIN(FIND(ROW($1:$10)-1,K636&amp;1/17)),ROW($1:$9)))&lt;10,"0"&amp;-LOOKUP(1,-MID(K636,MIN(FIND(ROW($1:$10)-1,K636&amp;1/17)),ROW($1:$9))),-LOOKUP(1,-MID(K636,MIN(FIND(ROW($1:$10)-1,K636&amp;1/17)),ROW($1:$9)))))</f>
        <v/>
      </c>
      <c r="M636" s="5" t="str">
        <f t="shared" si="72"/>
        <v/>
      </c>
      <c r="N636" s="14" t="str">
        <f t="shared" si="73"/>
        <v/>
      </c>
    </row>
    <row r="637" spans="1:14">
      <c r="A637" t="str">
        <f t="shared" si="66"/>
        <v/>
      </c>
      <c r="B637" s="3" t="str">
        <f t="shared" si="67"/>
        <v/>
      </c>
      <c r="H637" s="5" t="str">
        <f t="shared" si="68"/>
        <v/>
      </c>
      <c r="I637" s="5" t="str">
        <f t="shared" si="69"/>
        <v/>
      </c>
      <c r="J637" s="5" t="str">
        <f t="shared" si="70"/>
        <v/>
      </c>
      <c r="K637" s="5" t="str">
        <f t="shared" si="71"/>
        <v/>
      </c>
      <c r="L637" s="5" t="str">
        <f t="array" ref="L637">IF(K637="","",IF(-LOOKUP(1,-MID(K637,MIN(FIND(ROW($1:$10)-1,K637&amp;1/17)),ROW($1:$9)))&lt;10,"0"&amp;-LOOKUP(1,-MID(K637,MIN(FIND(ROW($1:$10)-1,K637&amp;1/17)),ROW($1:$9))),-LOOKUP(1,-MID(K637,MIN(FIND(ROW($1:$10)-1,K637&amp;1/17)),ROW($1:$9)))))</f>
        <v/>
      </c>
      <c r="M637" s="5" t="str">
        <f t="shared" si="72"/>
        <v/>
      </c>
      <c r="N637" s="14" t="str">
        <f t="shared" si="73"/>
        <v/>
      </c>
    </row>
    <row r="638" spans="1:14">
      <c r="A638" t="str">
        <f t="shared" si="66"/>
        <v/>
      </c>
      <c r="B638" s="3" t="str">
        <f t="shared" si="67"/>
        <v/>
      </c>
      <c r="H638" s="5" t="str">
        <f t="shared" si="68"/>
        <v/>
      </c>
      <c r="I638" s="5" t="str">
        <f t="shared" si="69"/>
        <v/>
      </c>
      <c r="J638" s="5" t="str">
        <f t="shared" si="70"/>
        <v/>
      </c>
      <c r="K638" s="5" t="str">
        <f t="shared" si="71"/>
        <v/>
      </c>
      <c r="L638" s="5" t="str">
        <f t="array" ref="L638">IF(K638="","",IF(-LOOKUP(1,-MID(K638,MIN(FIND(ROW($1:$10)-1,K638&amp;1/17)),ROW($1:$9)))&lt;10,"0"&amp;-LOOKUP(1,-MID(K638,MIN(FIND(ROW($1:$10)-1,K638&amp;1/17)),ROW($1:$9))),-LOOKUP(1,-MID(K638,MIN(FIND(ROW($1:$10)-1,K638&amp;1/17)),ROW($1:$9)))))</f>
        <v/>
      </c>
      <c r="M638" s="5" t="str">
        <f t="shared" si="72"/>
        <v/>
      </c>
      <c r="N638" s="14" t="str">
        <f t="shared" si="73"/>
        <v/>
      </c>
    </row>
    <row r="639" spans="1:14">
      <c r="A639" t="str">
        <f t="shared" si="66"/>
        <v/>
      </c>
      <c r="B639" s="3" t="str">
        <f t="shared" si="67"/>
        <v/>
      </c>
      <c r="H639" s="5" t="str">
        <f t="shared" si="68"/>
        <v/>
      </c>
      <c r="I639" s="5" t="str">
        <f t="shared" si="69"/>
        <v/>
      </c>
      <c r="J639" s="5" t="str">
        <f t="shared" si="70"/>
        <v/>
      </c>
      <c r="K639" s="5" t="str">
        <f t="shared" si="71"/>
        <v/>
      </c>
      <c r="L639" s="5" t="str">
        <f t="array" ref="L639">IF(K639="","",IF(-LOOKUP(1,-MID(K639,MIN(FIND(ROW($1:$10)-1,K639&amp;1/17)),ROW($1:$9)))&lt;10,"0"&amp;-LOOKUP(1,-MID(K639,MIN(FIND(ROW($1:$10)-1,K639&amp;1/17)),ROW($1:$9))),-LOOKUP(1,-MID(K639,MIN(FIND(ROW($1:$10)-1,K639&amp;1/17)),ROW($1:$9)))))</f>
        <v/>
      </c>
      <c r="M639" s="5" t="str">
        <f t="shared" si="72"/>
        <v/>
      </c>
      <c r="N639" s="14" t="str">
        <f t="shared" si="73"/>
        <v/>
      </c>
    </row>
    <row r="640" spans="1:14">
      <c r="A640" t="str">
        <f t="shared" si="66"/>
        <v/>
      </c>
      <c r="B640" s="3" t="str">
        <f t="shared" si="67"/>
        <v/>
      </c>
      <c r="H640" s="5" t="str">
        <f t="shared" si="68"/>
        <v/>
      </c>
      <c r="I640" s="5" t="str">
        <f t="shared" si="69"/>
        <v/>
      </c>
      <c r="J640" s="5" t="str">
        <f t="shared" si="70"/>
        <v/>
      </c>
      <c r="K640" s="5" t="str">
        <f t="shared" si="71"/>
        <v/>
      </c>
      <c r="L640" s="5" t="str">
        <f t="array" ref="L640">IF(K640="","",IF(-LOOKUP(1,-MID(K640,MIN(FIND(ROW($1:$10)-1,K640&amp;1/17)),ROW($1:$9)))&lt;10,"0"&amp;-LOOKUP(1,-MID(K640,MIN(FIND(ROW($1:$10)-1,K640&amp;1/17)),ROW($1:$9))),-LOOKUP(1,-MID(K640,MIN(FIND(ROW($1:$10)-1,K640&amp;1/17)),ROW($1:$9)))))</f>
        <v/>
      </c>
      <c r="M640" s="5" t="str">
        <f t="shared" si="72"/>
        <v/>
      </c>
      <c r="N640" s="14" t="str">
        <f t="shared" si="73"/>
        <v/>
      </c>
    </row>
    <row r="641" spans="1:14">
      <c r="A641" t="str">
        <f t="shared" si="66"/>
        <v/>
      </c>
      <c r="B641" s="3" t="str">
        <f t="shared" si="67"/>
        <v/>
      </c>
      <c r="H641" s="5" t="str">
        <f t="shared" si="68"/>
        <v/>
      </c>
      <c r="I641" s="5" t="str">
        <f t="shared" si="69"/>
        <v/>
      </c>
      <c r="J641" s="5" t="str">
        <f t="shared" si="70"/>
        <v/>
      </c>
      <c r="K641" s="5" t="str">
        <f t="shared" si="71"/>
        <v/>
      </c>
      <c r="L641" s="5" t="str">
        <f t="array" ref="L641">IF(K641="","",IF(-LOOKUP(1,-MID(K641,MIN(FIND(ROW($1:$10)-1,K641&amp;1/17)),ROW($1:$9)))&lt;10,"0"&amp;-LOOKUP(1,-MID(K641,MIN(FIND(ROW($1:$10)-1,K641&amp;1/17)),ROW($1:$9))),-LOOKUP(1,-MID(K641,MIN(FIND(ROW($1:$10)-1,K641&amp;1/17)),ROW($1:$9)))))</f>
        <v/>
      </c>
      <c r="M641" s="5" t="str">
        <f t="shared" si="72"/>
        <v/>
      </c>
      <c r="N641" s="14" t="str">
        <f t="shared" si="73"/>
        <v/>
      </c>
    </row>
    <row r="642" spans="1:14">
      <c r="A642" t="str">
        <f t="shared" si="66"/>
        <v/>
      </c>
      <c r="B642" s="3" t="str">
        <f t="shared" si="67"/>
        <v/>
      </c>
      <c r="H642" s="5" t="str">
        <f t="shared" si="68"/>
        <v/>
      </c>
      <c r="I642" s="5" t="str">
        <f t="shared" si="69"/>
        <v/>
      </c>
      <c r="J642" s="5" t="str">
        <f t="shared" si="70"/>
        <v/>
      </c>
      <c r="K642" s="5" t="str">
        <f t="shared" si="71"/>
        <v/>
      </c>
      <c r="L642" s="5" t="str">
        <f t="array" ref="L642">IF(K642="","",IF(-LOOKUP(1,-MID(K642,MIN(FIND(ROW($1:$10)-1,K642&amp;1/17)),ROW($1:$9)))&lt;10,"0"&amp;-LOOKUP(1,-MID(K642,MIN(FIND(ROW($1:$10)-1,K642&amp;1/17)),ROW($1:$9))),-LOOKUP(1,-MID(K642,MIN(FIND(ROW($1:$10)-1,K642&amp;1/17)),ROW($1:$9)))))</f>
        <v/>
      </c>
      <c r="M642" s="5" t="str">
        <f t="shared" si="72"/>
        <v/>
      </c>
      <c r="N642" s="14" t="str">
        <f t="shared" si="73"/>
        <v/>
      </c>
    </row>
    <row r="643" spans="1:14">
      <c r="A643" t="str">
        <f t="shared" si="66"/>
        <v/>
      </c>
      <c r="B643" s="3" t="str">
        <f t="shared" si="67"/>
        <v/>
      </c>
      <c r="H643" s="5" t="str">
        <f t="shared" si="68"/>
        <v/>
      </c>
      <c r="I643" s="5" t="str">
        <f t="shared" si="69"/>
        <v/>
      </c>
      <c r="J643" s="5" t="str">
        <f t="shared" si="70"/>
        <v/>
      </c>
      <c r="K643" s="5" t="str">
        <f t="shared" si="71"/>
        <v/>
      </c>
      <c r="L643" s="5" t="str">
        <f t="array" ref="L643">IF(K643="","",IF(-LOOKUP(1,-MID(K643,MIN(FIND(ROW($1:$10)-1,K643&amp;1/17)),ROW($1:$9)))&lt;10,"0"&amp;-LOOKUP(1,-MID(K643,MIN(FIND(ROW($1:$10)-1,K643&amp;1/17)),ROW($1:$9))),-LOOKUP(1,-MID(K643,MIN(FIND(ROW($1:$10)-1,K643&amp;1/17)),ROW($1:$9)))))</f>
        <v/>
      </c>
      <c r="M643" s="5" t="str">
        <f t="shared" si="72"/>
        <v/>
      </c>
      <c r="N643" s="14" t="str">
        <f t="shared" si="73"/>
        <v/>
      </c>
    </row>
    <row r="644" spans="1:14">
      <c r="A644" t="str">
        <f t="shared" si="66"/>
        <v/>
      </c>
      <c r="B644" s="3" t="str">
        <f t="shared" si="67"/>
        <v/>
      </c>
      <c r="H644" s="5" t="str">
        <f t="shared" si="68"/>
        <v/>
      </c>
      <c r="I644" s="5" t="str">
        <f t="shared" si="69"/>
        <v/>
      </c>
      <c r="J644" s="5" t="str">
        <f t="shared" si="70"/>
        <v/>
      </c>
      <c r="K644" s="5" t="str">
        <f t="shared" si="71"/>
        <v/>
      </c>
      <c r="L644" s="5" t="str">
        <f t="array" ref="L644">IF(K644="","",IF(-LOOKUP(1,-MID(K644,MIN(FIND(ROW($1:$10)-1,K644&amp;1/17)),ROW($1:$9)))&lt;10,"0"&amp;-LOOKUP(1,-MID(K644,MIN(FIND(ROW($1:$10)-1,K644&amp;1/17)),ROW($1:$9))),-LOOKUP(1,-MID(K644,MIN(FIND(ROW($1:$10)-1,K644&amp;1/17)),ROW($1:$9)))))</f>
        <v/>
      </c>
      <c r="M644" s="5" t="str">
        <f t="shared" si="72"/>
        <v/>
      </c>
      <c r="N644" s="14" t="str">
        <f t="shared" si="73"/>
        <v/>
      </c>
    </row>
    <row r="645" spans="1:14">
      <c r="A645" t="str">
        <f t="shared" si="66"/>
        <v/>
      </c>
      <c r="B645" s="3" t="str">
        <f t="shared" si="67"/>
        <v/>
      </c>
      <c r="H645" s="5" t="str">
        <f t="shared" si="68"/>
        <v/>
      </c>
      <c r="I645" s="5" t="str">
        <f t="shared" si="69"/>
        <v/>
      </c>
      <c r="J645" s="5" t="str">
        <f t="shared" si="70"/>
        <v/>
      </c>
      <c r="K645" s="5" t="str">
        <f t="shared" si="71"/>
        <v/>
      </c>
      <c r="L645" s="5" t="str">
        <f t="array" ref="L645">IF(K645="","",IF(-LOOKUP(1,-MID(K645,MIN(FIND(ROW($1:$10)-1,K645&amp;1/17)),ROW($1:$9)))&lt;10,"0"&amp;-LOOKUP(1,-MID(K645,MIN(FIND(ROW($1:$10)-1,K645&amp;1/17)),ROW($1:$9))),-LOOKUP(1,-MID(K645,MIN(FIND(ROW($1:$10)-1,K645&amp;1/17)),ROW($1:$9)))))</f>
        <v/>
      </c>
      <c r="M645" s="5" t="str">
        <f t="shared" si="72"/>
        <v/>
      </c>
      <c r="N645" s="14" t="str">
        <f t="shared" si="73"/>
        <v/>
      </c>
    </row>
    <row r="646" spans="1:14">
      <c r="A646" t="str">
        <f t="shared" si="66"/>
        <v/>
      </c>
      <c r="B646" s="3" t="str">
        <f t="shared" si="67"/>
        <v/>
      </c>
      <c r="H646" s="5" t="str">
        <f t="shared" si="68"/>
        <v/>
      </c>
      <c r="I646" s="5" t="str">
        <f t="shared" si="69"/>
        <v/>
      </c>
      <c r="J646" s="5" t="str">
        <f t="shared" si="70"/>
        <v/>
      </c>
      <c r="K646" s="5" t="str">
        <f t="shared" si="71"/>
        <v/>
      </c>
      <c r="L646" s="5" t="str">
        <f t="array" ref="L646">IF(K646="","",IF(-LOOKUP(1,-MID(K646,MIN(FIND(ROW($1:$10)-1,K646&amp;1/17)),ROW($1:$9)))&lt;10,"0"&amp;-LOOKUP(1,-MID(K646,MIN(FIND(ROW($1:$10)-1,K646&amp;1/17)),ROW($1:$9))),-LOOKUP(1,-MID(K646,MIN(FIND(ROW($1:$10)-1,K646&amp;1/17)),ROW($1:$9)))))</f>
        <v/>
      </c>
      <c r="M646" s="5" t="str">
        <f t="shared" si="72"/>
        <v/>
      </c>
      <c r="N646" s="14" t="str">
        <f t="shared" si="73"/>
        <v/>
      </c>
    </row>
    <row r="647" spans="1:14">
      <c r="A647" t="str">
        <f t="shared" si="66"/>
        <v/>
      </c>
      <c r="B647" s="3" t="str">
        <f t="shared" si="67"/>
        <v/>
      </c>
      <c r="H647" s="5" t="str">
        <f t="shared" si="68"/>
        <v/>
      </c>
      <c r="I647" s="5" t="str">
        <f t="shared" si="69"/>
        <v/>
      </c>
      <c r="J647" s="5" t="str">
        <f t="shared" si="70"/>
        <v/>
      </c>
      <c r="K647" s="5" t="str">
        <f t="shared" si="71"/>
        <v/>
      </c>
      <c r="L647" s="5" t="str">
        <f t="array" ref="L647">IF(K647="","",IF(-LOOKUP(1,-MID(K647,MIN(FIND(ROW($1:$10)-1,K647&amp;1/17)),ROW($1:$9)))&lt;10,"0"&amp;-LOOKUP(1,-MID(K647,MIN(FIND(ROW($1:$10)-1,K647&amp;1/17)),ROW($1:$9))),-LOOKUP(1,-MID(K647,MIN(FIND(ROW($1:$10)-1,K647&amp;1/17)),ROW($1:$9)))))</f>
        <v/>
      </c>
      <c r="M647" s="5" t="str">
        <f t="shared" si="72"/>
        <v/>
      </c>
      <c r="N647" s="14" t="str">
        <f t="shared" si="73"/>
        <v/>
      </c>
    </row>
    <row r="648" spans="1:14">
      <c r="A648" t="str">
        <f t="shared" si="66"/>
        <v/>
      </c>
      <c r="B648" s="3" t="str">
        <f t="shared" si="67"/>
        <v/>
      </c>
      <c r="H648" s="5" t="str">
        <f t="shared" si="68"/>
        <v/>
      </c>
      <c r="I648" s="5" t="str">
        <f t="shared" si="69"/>
        <v/>
      </c>
      <c r="J648" s="5" t="str">
        <f t="shared" si="70"/>
        <v/>
      </c>
      <c r="K648" s="5" t="str">
        <f t="shared" si="71"/>
        <v/>
      </c>
      <c r="L648" s="5" t="str">
        <f t="array" ref="L648">IF(K648="","",IF(-LOOKUP(1,-MID(K648,MIN(FIND(ROW($1:$10)-1,K648&amp;1/17)),ROW($1:$9)))&lt;10,"0"&amp;-LOOKUP(1,-MID(K648,MIN(FIND(ROW($1:$10)-1,K648&amp;1/17)),ROW($1:$9))),-LOOKUP(1,-MID(K648,MIN(FIND(ROW($1:$10)-1,K648&amp;1/17)),ROW($1:$9)))))</f>
        <v/>
      </c>
      <c r="M648" s="5" t="str">
        <f t="shared" si="72"/>
        <v/>
      </c>
      <c r="N648" s="14" t="str">
        <f t="shared" si="73"/>
        <v/>
      </c>
    </row>
    <row r="649" spans="1:14">
      <c r="A649" t="str">
        <f t="shared" si="66"/>
        <v/>
      </c>
      <c r="B649" s="3" t="str">
        <f t="shared" si="67"/>
        <v/>
      </c>
      <c r="H649" s="5" t="str">
        <f t="shared" si="68"/>
        <v/>
      </c>
      <c r="I649" s="5" t="str">
        <f t="shared" si="69"/>
        <v/>
      </c>
      <c r="J649" s="5" t="str">
        <f t="shared" si="70"/>
        <v/>
      </c>
      <c r="K649" s="5" t="str">
        <f t="shared" si="71"/>
        <v/>
      </c>
      <c r="L649" s="5" t="str">
        <f t="array" ref="L649">IF(K649="","",IF(-LOOKUP(1,-MID(K649,MIN(FIND(ROW($1:$10)-1,K649&amp;1/17)),ROW($1:$9)))&lt;10,"0"&amp;-LOOKUP(1,-MID(K649,MIN(FIND(ROW($1:$10)-1,K649&amp;1/17)),ROW($1:$9))),-LOOKUP(1,-MID(K649,MIN(FIND(ROW($1:$10)-1,K649&amp;1/17)),ROW($1:$9)))))</f>
        <v/>
      </c>
      <c r="M649" s="5" t="str">
        <f t="shared" si="72"/>
        <v/>
      </c>
      <c r="N649" s="14" t="str">
        <f t="shared" si="73"/>
        <v/>
      </c>
    </row>
    <row r="650" spans="1:14">
      <c r="A650" t="str">
        <f t="shared" si="66"/>
        <v/>
      </c>
      <c r="B650" s="3" t="str">
        <f t="shared" si="67"/>
        <v/>
      </c>
      <c r="H650" s="5" t="str">
        <f t="shared" si="68"/>
        <v/>
      </c>
      <c r="I650" s="5" t="str">
        <f t="shared" si="69"/>
        <v/>
      </c>
      <c r="J650" s="5" t="str">
        <f t="shared" si="70"/>
        <v/>
      </c>
      <c r="K650" s="5" t="str">
        <f t="shared" si="71"/>
        <v/>
      </c>
      <c r="L650" s="5" t="str">
        <f t="array" ref="L650">IF(K650="","",IF(-LOOKUP(1,-MID(K650,MIN(FIND(ROW($1:$10)-1,K650&amp;1/17)),ROW($1:$9)))&lt;10,"0"&amp;-LOOKUP(1,-MID(K650,MIN(FIND(ROW($1:$10)-1,K650&amp;1/17)),ROW($1:$9))),-LOOKUP(1,-MID(K650,MIN(FIND(ROW($1:$10)-1,K650&amp;1/17)),ROW($1:$9)))))</f>
        <v/>
      </c>
      <c r="M650" s="5" t="str">
        <f t="shared" si="72"/>
        <v/>
      </c>
      <c r="N650" s="14" t="str">
        <f t="shared" si="73"/>
        <v/>
      </c>
    </row>
    <row r="651" spans="1:14">
      <c r="A651" t="str">
        <f t="shared" si="66"/>
        <v/>
      </c>
      <c r="B651" s="3" t="str">
        <f t="shared" si="67"/>
        <v/>
      </c>
      <c r="H651" s="5" t="str">
        <f t="shared" si="68"/>
        <v/>
      </c>
      <c r="I651" s="5" t="str">
        <f t="shared" si="69"/>
        <v/>
      </c>
      <c r="J651" s="5" t="str">
        <f t="shared" si="70"/>
        <v/>
      </c>
      <c r="K651" s="5" t="str">
        <f t="shared" si="71"/>
        <v/>
      </c>
      <c r="L651" s="5" t="str">
        <f t="array" ref="L651">IF(K651="","",IF(-LOOKUP(1,-MID(K651,MIN(FIND(ROW($1:$10)-1,K651&amp;1/17)),ROW($1:$9)))&lt;10,"0"&amp;-LOOKUP(1,-MID(K651,MIN(FIND(ROW($1:$10)-1,K651&amp;1/17)),ROW($1:$9))),-LOOKUP(1,-MID(K651,MIN(FIND(ROW($1:$10)-1,K651&amp;1/17)),ROW($1:$9)))))</f>
        <v/>
      </c>
      <c r="M651" s="5" t="str">
        <f t="shared" si="72"/>
        <v/>
      </c>
      <c r="N651" s="14" t="str">
        <f t="shared" si="73"/>
        <v/>
      </c>
    </row>
    <row r="652" spans="1:14">
      <c r="A652" t="str">
        <f t="shared" si="66"/>
        <v/>
      </c>
      <c r="B652" s="3" t="str">
        <f t="shared" si="67"/>
        <v/>
      </c>
      <c r="H652" s="5" t="str">
        <f t="shared" si="68"/>
        <v/>
      </c>
      <c r="I652" s="5" t="str">
        <f t="shared" si="69"/>
        <v/>
      </c>
      <c r="J652" s="5" t="str">
        <f t="shared" si="70"/>
        <v/>
      </c>
      <c r="K652" s="5" t="str">
        <f t="shared" si="71"/>
        <v/>
      </c>
      <c r="L652" s="5" t="str">
        <f t="array" ref="L652">IF(K652="","",IF(-LOOKUP(1,-MID(K652,MIN(FIND(ROW($1:$10)-1,K652&amp;1/17)),ROW($1:$9)))&lt;10,"0"&amp;-LOOKUP(1,-MID(K652,MIN(FIND(ROW($1:$10)-1,K652&amp;1/17)),ROW($1:$9))),-LOOKUP(1,-MID(K652,MIN(FIND(ROW($1:$10)-1,K652&amp;1/17)),ROW($1:$9)))))</f>
        <v/>
      </c>
      <c r="M652" s="5" t="str">
        <f t="shared" si="72"/>
        <v/>
      </c>
      <c r="N652" s="14" t="str">
        <f t="shared" si="73"/>
        <v/>
      </c>
    </row>
    <row r="653" spans="1:14">
      <c r="A653" t="str">
        <f t="shared" si="66"/>
        <v/>
      </c>
      <c r="B653" s="3" t="str">
        <f t="shared" si="67"/>
        <v/>
      </c>
      <c r="H653" s="5" t="str">
        <f t="shared" si="68"/>
        <v/>
      </c>
      <c r="I653" s="5" t="str">
        <f t="shared" si="69"/>
        <v/>
      </c>
      <c r="J653" s="5" t="str">
        <f t="shared" si="70"/>
        <v/>
      </c>
      <c r="K653" s="5" t="str">
        <f t="shared" si="71"/>
        <v/>
      </c>
      <c r="L653" s="5" t="str">
        <f t="array" ref="L653">IF(K653="","",IF(-LOOKUP(1,-MID(K653,MIN(FIND(ROW($1:$10)-1,K653&amp;1/17)),ROW($1:$9)))&lt;10,"0"&amp;-LOOKUP(1,-MID(K653,MIN(FIND(ROW($1:$10)-1,K653&amp;1/17)),ROW($1:$9))),-LOOKUP(1,-MID(K653,MIN(FIND(ROW($1:$10)-1,K653&amp;1/17)),ROW($1:$9)))))</f>
        <v/>
      </c>
      <c r="M653" s="5" t="str">
        <f t="shared" si="72"/>
        <v/>
      </c>
      <c r="N653" s="14" t="str">
        <f t="shared" si="73"/>
        <v/>
      </c>
    </row>
    <row r="654" spans="1:14">
      <c r="A654" t="str">
        <f t="shared" si="66"/>
        <v/>
      </c>
      <c r="B654" s="3" t="str">
        <f t="shared" si="67"/>
        <v/>
      </c>
      <c r="H654" s="5" t="str">
        <f t="shared" si="68"/>
        <v/>
      </c>
      <c r="I654" s="5" t="str">
        <f t="shared" si="69"/>
        <v/>
      </c>
      <c r="J654" s="5" t="str">
        <f t="shared" si="70"/>
        <v/>
      </c>
      <c r="K654" s="5" t="str">
        <f t="shared" si="71"/>
        <v/>
      </c>
      <c r="L654" s="5" t="str">
        <f t="array" ref="L654">IF(K654="","",IF(-LOOKUP(1,-MID(K654,MIN(FIND(ROW($1:$10)-1,K654&amp;1/17)),ROW($1:$9)))&lt;10,"0"&amp;-LOOKUP(1,-MID(K654,MIN(FIND(ROW($1:$10)-1,K654&amp;1/17)),ROW($1:$9))),-LOOKUP(1,-MID(K654,MIN(FIND(ROW($1:$10)-1,K654&amp;1/17)),ROW($1:$9)))))</f>
        <v/>
      </c>
      <c r="M654" s="5" t="str">
        <f t="shared" si="72"/>
        <v/>
      </c>
      <c r="N654" s="14" t="str">
        <f t="shared" si="73"/>
        <v/>
      </c>
    </row>
    <row r="655" spans="1:14">
      <c r="A655" t="str">
        <f t="shared" si="66"/>
        <v/>
      </c>
      <c r="B655" s="3" t="str">
        <f t="shared" si="67"/>
        <v/>
      </c>
      <c r="H655" s="5" t="str">
        <f t="shared" si="68"/>
        <v/>
      </c>
      <c r="I655" s="5" t="str">
        <f t="shared" si="69"/>
        <v/>
      </c>
      <c r="J655" s="5" t="str">
        <f t="shared" si="70"/>
        <v/>
      </c>
      <c r="K655" s="5" t="str">
        <f t="shared" si="71"/>
        <v/>
      </c>
      <c r="L655" s="5" t="str">
        <f t="array" ref="L655">IF(K655="","",IF(-LOOKUP(1,-MID(K655,MIN(FIND(ROW($1:$10)-1,K655&amp;1/17)),ROW($1:$9)))&lt;10,"0"&amp;-LOOKUP(1,-MID(K655,MIN(FIND(ROW($1:$10)-1,K655&amp;1/17)),ROW($1:$9))),-LOOKUP(1,-MID(K655,MIN(FIND(ROW($1:$10)-1,K655&amp;1/17)),ROW($1:$9)))))</f>
        <v/>
      </c>
      <c r="M655" s="5" t="str">
        <f t="shared" si="72"/>
        <v/>
      </c>
      <c r="N655" s="14" t="str">
        <f t="shared" si="73"/>
        <v/>
      </c>
    </row>
    <row r="656" spans="1:14">
      <c r="A656" t="str">
        <f t="shared" si="66"/>
        <v/>
      </c>
      <c r="B656" s="3" t="str">
        <f t="shared" si="67"/>
        <v/>
      </c>
      <c r="H656" s="5" t="str">
        <f t="shared" si="68"/>
        <v/>
      </c>
      <c r="I656" s="5" t="str">
        <f t="shared" si="69"/>
        <v/>
      </c>
      <c r="J656" s="5" t="str">
        <f t="shared" si="70"/>
        <v/>
      </c>
      <c r="K656" s="5" t="str">
        <f t="shared" si="71"/>
        <v/>
      </c>
      <c r="L656" s="5" t="str">
        <f t="array" ref="L656">IF(K656="","",IF(-LOOKUP(1,-MID(K656,MIN(FIND(ROW($1:$10)-1,K656&amp;1/17)),ROW($1:$9)))&lt;10,"0"&amp;-LOOKUP(1,-MID(K656,MIN(FIND(ROW($1:$10)-1,K656&amp;1/17)),ROW($1:$9))),-LOOKUP(1,-MID(K656,MIN(FIND(ROW($1:$10)-1,K656&amp;1/17)),ROW($1:$9)))))</f>
        <v/>
      </c>
      <c r="M656" s="5" t="str">
        <f t="shared" si="72"/>
        <v/>
      </c>
      <c r="N656" s="14" t="str">
        <f t="shared" si="73"/>
        <v/>
      </c>
    </row>
    <row r="657" spans="1:14">
      <c r="A657" t="str">
        <f t="shared" si="66"/>
        <v/>
      </c>
      <c r="B657" s="3" t="str">
        <f t="shared" si="67"/>
        <v/>
      </c>
      <c r="H657" s="5" t="str">
        <f t="shared" si="68"/>
        <v/>
      </c>
      <c r="I657" s="5" t="str">
        <f t="shared" si="69"/>
        <v/>
      </c>
      <c r="J657" s="5" t="str">
        <f t="shared" si="70"/>
        <v/>
      </c>
      <c r="K657" s="5" t="str">
        <f t="shared" si="71"/>
        <v/>
      </c>
      <c r="L657" s="5" t="str">
        <f t="array" ref="L657">IF(K657="","",IF(-LOOKUP(1,-MID(K657,MIN(FIND(ROW($1:$10)-1,K657&amp;1/17)),ROW($1:$9)))&lt;10,"0"&amp;-LOOKUP(1,-MID(K657,MIN(FIND(ROW($1:$10)-1,K657&amp;1/17)),ROW($1:$9))),-LOOKUP(1,-MID(K657,MIN(FIND(ROW($1:$10)-1,K657&amp;1/17)),ROW($1:$9)))))</f>
        <v/>
      </c>
      <c r="M657" s="5" t="str">
        <f t="shared" si="72"/>
        <v/>
      </c>
      <c r="N657" s="14" t="str">
        <f t="shared" si="73"/>
        <v/>
      </c>
    </row>
    <row r="658" spans="1:14">
      <c r="A658" t="str">
        <f t="shared" si="66"/>
        <v/>
      </c>
      <c r="B658" s="3" t="str">
        <f t="shared" si="67"/>
        <v/>
      </c>
      <c r="H658" s="5" t="str">
        <f t="shared" si="68"/>
        <v/>
      </c>
      <c r="I658" s="5" t="str">
        <f t="shared" si="69"/>
        <v/>
      </c>
      <c r="J658" s="5" t="str">
        <f t="shared" si="70"/>
        <v/>
      </c>
      <c r="K658" s="5" t="str">
        <f t="shared" si="71"/>
        <v/>
      </c>
      <c r="L658" s="5" t="str">
        <f t="array" ref="L658">IF(K658="","",IF(-LOOKUP(1,-MID(K658,MIN(FIND(ROW($1:$10)-1,K658&amp;1/17)),ROW($1:$9)))&lt;10,"0"&amp;-LOOKUP(1,-MID(K658,MIN(FIND(ROW($1:$10)-1,K658&amp;1/17)),ROW($1:$9))),-LOOKUP(1,-MID(K658,MIN(FIND(ROW($1:$10)-1,K658&amp;1/17)),ROW($1:$9)))))</f>
        <v/>
      </c>
      <c r="M658" s="5" t="str">
        <f t="shared" si="72"/>
        <v/>
      </c>
      <c r="N658" s="14" t="str">
        <f t="shared" si="73"/>
        <v/>
      </c>
    </row>
    <row r="659" spans="1:14">
      <c r="A659" t="str">
        <f t="shared" si="66"/>
        <v/>
      </c>
      <c r="B659" s="3" t="str">
        <f t="shared" si="67"/>
        <v/>
      </c>
      <c r="H659" s="5" t="str">
        <f t="shared" si="68"/>
        <v/>
      </c>
      <c r="I659" s="5" t="str">
        <f t="shared" si="69"/>
        <v/>
      </c>
      <c r="J659" s="5" t="str">
        <f t="shared" si="70"/>
        <v/>
      </c>
      <c r="K659" s="5" t="str">
        <f t="shared" si="71"/>
        <v/>
      </c>
      <c r="L659" s="5" t="str">
        <f t="array" ref="L659">IF(K659="","",IF(-LOOKUP(1,-MID(K659,MIN(FIND(ROW($1:$10)-1,K659&amp;1/17)),ROW($1:$9)))&lt;10,"0"&amp;-LOOKUP(1,-MID(K659,MIN(FIND(ROW($1:$10)-1,K659&amp;1/17)),ROW($1:$9))),-LOOKUP(1,-MID(K659,MIN(FIND(ROW($1:$10)-1,K659&amp;1/17)),ROW($1:$9)))))</f>
        <v/>
      </c>
      <c r="M659" s="5" t="str">
        <f t="shared" si="72"/>
        <v/>
      </c>
      <c r="N659" s="14" t="str">
        <f t="shared" si="73"/>
        <v/>
      </c>
    </row>
    <row r="660" spans="1:14">
      <c r="A660" t="str">
        <f t="shared" si="66"/>
        <v/>
      </c>
      <c r="B660" s="3" t="str">
        <f t="shared" si="67"/>
        <v/>
      </c>
      <c r="H660" s="5" t="str">
        <f t="shared" si="68"/>
        <v/>
      </c>
      <c r="I660" s="5" t="str">
        <f t="shared" si="69"/>
        <v/>
      </c>
      <c r="J660" s="5" t="str">
        <f t="shared" si="70"/>
        <v/>
      </c>
      <c r="K660" s="5" t="str">
        <f t="shared" si="71"/>
        <v/>
      </c>
      <c r="L660" s="5" t="str">
        <f t="array" ref="L660">IF(K660="","",IF(-LOOKUP(1,-MID(K660,MIN(FIND(ROW($1:$10)-1,K660&amp;1/17)),ROW($1:$9)))&lt;10,"0"&amp;-LOOKUP(1,-MID(K660,MIN(FIND(ROW($1:$10)-1,K660&amp;1/17)),ROW($1:$9))),-LOOKUP(1,-MID(K660,MIN(FIND(ROW($1:$10)-1,K660&amp;1/17)),ROW($1:$9)))))</f>
        <v/>
      </c>
      <c r="M660" s="5" t="str">
        <f t="shared" si="72"/>
        <v/>
      </c>
      <c r="N660" s="14" t="str">
        <f t="shared" si="73"/>
        <v/>
      </c>
    </row>
    <row r="661" spans="1:14">
      <c r="A661" t="str">
        <f t="shared" si="66"/>
        <v/>
      </c>
      <c r="B661" s="3" t="str">
        <f t="shared" si="67"/>
        <v/>
      </c>
      <c r="H661" s="5" t="str">
        <f t="shared" si="68"/>
        <v/>
      </c>
      <c r="I661" s="5" t="str">
        <f t="shared" si="69"/>
        <v/>
      </c>
      <c r="J661" s="5" t="str">
        <f t="shared" si="70"/>
        <v/>
      </c>
      <c r="K661" s="5" t="str">
        <f t="shared" si="71"/>
        <v/>
      </c>
      <c r="L661" s="5" t="str">
        <f t="array" ref="L661">IF(K661="","",IF(-LOOKUP(1,-MID(K661,MIN(FIND(ROW($1:$10)-1,K661&amp;1/17)),ROW($1:$9)))&lt;10,"0"&amp;-LOOKUP(1,-MID(K661,MIN(FIND(ROW($1:$10)-1,K661&amp;1/17)),ROW($1:$9))),-LOOKUP(1,-MID(K661,MIN(FIND(ROW($1:$10)-1,K661&amp;1/17)),ROW($1:$9)))))</f>
        <v/>
      </c>
      <c r="M661" s="5" t="str">
        <f t="shared" si="72"/>
        <v/>
      </c>
      <c r="N661" s="14" t="str">
        <f t="shared" si="73"/>
        <v/>
      </c>
    </row>
    <row r="662" spans="1:14">
      <c r="A662" t="str">
        <f t="shared" si="66"/>
        <v/>
      </c>
      <c r="B662" s="3" t="str">
        <f t="shared" si="67"/>
        <v/>
      </c>
      <c r="H662" s="5" t="str">
        <f t="shared" si="68"/>
        <v/>
      </c>
      <c r="I662" s="5" t="str">
        <f t="shared" si="69"/>
        <v/>
      </c>
      <c r="J662" s="5" t="str">
        <f t="shared" si="70"/>
        <v/>
      </c>
      <c r="K662" s="5" t="str">
        <f t="shared" si="71"/>
        <v/>
      </c>
      <c r="L662" s="5" t="str">
        <f t="array" ref="L662">IF(K662="","",IF(-LOOKUP(1,-MID(K662,MIN(FIND(ROW($1:$10)-1,K662&amp;1/17)),ROW($1:$9)))&lt;10,"0"&amp;-LOOKUP(1,-MID(K662,MIN(FIND(ROW($1:$10)-1,K662&amp;1/17)),ROW($1:$9))),-LOOKUP(1,-MID(K662,MIN(FIND(ROW($1:$10)-1,K662&amp;1/17)),ROW($1:$9)))))</f>
        <v/>
      </c>
      <c r="M662" s="5" t="str">
        <f t="shared" si="72"/>
        <v/>
      </c>
      <c r="N662" s="14" t="str">
        <f t="shared" si="73"/>
        <v/>
      </c>
    </row>
    <row r="663" spans="1:14">
      <c r="A663" t="str">
        <f t="shared" si="66"/>
        <v/>
      </c>
      <c r="B663" s="3" t="str">
        <f t="shared" si="67"/>
        <v/>
      </c>
      <c r="H663" s="5" t="str">
        <f t="shared" si="68"/>
        <v/>
      </c>
      <c r="I663" s="5" t="str">
        <f t="shared" si="69"/>
        <v/>
      </c>
      <c r="J663" s="5" t="str">
        <f t="shared" si="70"/>
        <v/>
      </c>
      <c r="K663" s="5" t="str">
        <f t="shared" si="71"/>
        <v/>
      </c>
      <c r="L663" s="5" t="str">
        <f t="array" ref="L663">IF(K663="","",IF(-LOOKUP(1,-MID(K663,MIN(FIND(ROW($1:$10)-1,K663&amp;1/17)),ROW($1:$9)))&lt;10,"0"&amp;-LOOKUP(1,-MID(K663,MIN(FIND(ROW($1:$10)-1,K663&amp;1/17)),ROW($1:$9))),-LOOKUP(1,-MID(K663,MIN(FIND(ROW($1:$10)-1,K663&amp;1/17)),ROW($1:$9)))))</f>
        <v/>
      </c>
      <c r="M663" s="5" t="str">
        <f t="shared" si="72"/>
        <v/>
      </c>
      <c r="N663" s="14" t="str">
        <f t="shared" si="73"/>
        <v/>
      </c>
    </row>
    <row r="664" spans="1:14">
      <c r="A664" t="str">
        <f t="shared" si="66"/>
        <v/>
      </c>
      <c r="B664" s="3" t="str">
        <f t="shared" si="67"/>
        <v/>
      </c>
      <c r="H664" s="5" t="str">
        <f t="shared" si="68"/>
        <v/>
      </c>
      <c r="I664" s="5" t="str">
        <f t="shared" si="69"/>
        <v/>
      </c>
      <c r="J664" s="5" t="str">
        <f t="shared" si="70"/>
        <v/>
      </c>
      <c r="K664" s="5" t="str">
        <f t="shared" si="71"/>
        <v/>
      </c>
      <c r="L664" s="5" t="str">
        <f t="array" ref="L664">IF(K664="","",IF(-LOOKUP(1,-MID(K664,MIN(FIND(ROW($1:$10)-1,K664&amp;1/17)),ROW($1:$9)))&lt;10,"0"&amp;-LOOKUP(1,-MID(K664,MIN(FIND(ROW($1:$10)-1,K664&amp;1/17)),ROW($1:$9))),-LOOKUP(1,-MID(K664,MIN(FIND(ROW($1:$10)-1,K664&amp;1/17)),ROW($1:$9)))))</f>
        <v/>
      </c>
      <c r="M664" s="5" t="str">
        <f t="shared" si="72"/>
        <v/>
      </c>
      <c r="N664" s="14" t="str">
        <f t="shared" si="73"/>
        <v/>
      </c>
    </row>
    <row r="665" spans="1:14">
      <c r="A665" t="str">
        <f t="shared" si="66"/>
        <v/>
      </c>
      <c r="B665" s="3" t="str">
        <f t="shared" si="67"/>
        <v/>
      </c>
      <c r="H665" s="5" t="str">
        <f t="shared" si="68"/>
        <v/>
      </c>
      <c r="I665" s="5" t="str">
        <f t="shared" si="69"/>
        <v/>
      </c>
      <c r="J665" s="5" t="str">
        <f t="shared" si="70"/>
        <v/>
      </c>
      <c r="K665" s="5" t="str">
        <f t="shared" si="71"/>
        <v/>
      </c>
      <c r="L665" s="5" t="str">
        <f t="array" ref="L665">IF(K665="","",IF(-LOOKUP(1,-MID(K665,MIN(FIND(ROW($1:$10)-1,K665&amp;1/17)),ROW($1:$9)))&lt;10,"0"&amp;-LOOKUP(1,-MID(K665,MIN(FIND(ROW($1:$10)-1,K665&amp;1/17)),ROW($1:$9))),-LOOKUP(1,-MID(K665,MIN(FIND(ROW($1:$10)-1,K665&amp;1/17)),ROW($1:$9)))))</f>
        <v/>
      </c>
      <c r="M665" s="5" t="str">
        <f t="shared" si="72"/>
        <v/>
      </c>
      <c r="N665" s="14" t="str">
        <f t="shared" si="73"/>
        <v/>
      </c>
    </row>
    <row r="666" spans="1:14">
      <c r="A666" t="str">
        <f t="shared" si="66"/>
        <v/>
      </c>
      <c r="B666" s="3" t="str">
        <f t="shared" si="67"/>
        <v/>
      </c>
      <c r="H666" s="5" t="str">
        <f t="shared" si="68"/>
        <v/>
      </c>
      <c r="I666" s="5" t="str">
        <f t="shared" si="69"/>
        <v/>
      </c>
      <c r="J666" s="5" t="str">
        <f t="shared" si="70"/>
        <v/>
      </c>
      <c r="K666" s="5" t="str">
        <f t="shared" si="71"/>
        <v/>
      </c>
      <c r="L666" s="5" t="str">
        <f t="array" ref="L666">IF(K666="","",IF(-LOOKUP(1,-MID(K666,MIN(FIND(ROW($1:$10)-1,K666&amp;1/17)),ROW($1:$9)))&lt;10,"0"&amp;-LOOKUP(1,-MID(K666,MIN(FIND(ROW($1:$10)-1,K666&amp;1/17)),ROW($1:$9))),-LOOKUP(1,-MID(K666,MIN(FIND(ROW($1:$10)-1,K666&amp;1/17)),ROW($1:$9)))))</f>
        <v/>
      </c>
      <c r="M666" s="5" t="str">
        <f t="shared" si="72"/>
        <v/>
      </c>
      <c r="N666" s="14" t="str">
        <f t="shared" si="73"/>
        <v/>
      </c>
    </row>
    <row r="667" spans="1:14">
      <c r="A667" t="str">
        <f t="shared" si="66"/>
        <v/>
      </c>
      <c r="B667" s="3" t="str">
        <f t="shared" si="67"/>
        <v/>
      </c>
      <c r="H667" s="5" t="str">
        <f t="shared" si="68"/>
        <v/>
      </c>
      <c r="I667" s="5" t="str">
        <f t="shared" si="69"/>
        <v/>
      </c>
      <c r="J667" s="5" t="str">
        <f t="shared" si="70"/>
        <v/>
      </c>
      <c r="K667" s="5" t="str">
        <f t="shared" si="71"/>
        <v/>
      </c>
      <c r="L667" s="5" t="str">
        <f t="array" ref="L667">IF(K667="","",IF(-LOOKUP(1,-MID(K667,MIN(FIND(ROW($1:$10)-1,K667&amp;1/17)),ROW($1:$9)))&lt;10,"0"&amp;-LOOKUP(1,-MID(K667,MIN(FIND(ROW($1:$10)-1,K667&amp;1/17)),ROW($1:$9))),-LOOKUP(1,-MID(K667,MIN(FIND(ROW($1:$10)-1,K667&amp;1/17)),ROW($1:$9)))))</f>
        <v/>
      </c>
      <c r="M667" s="5" t="str">
        <f t="shared" si="72"/>
        <v/>
      </c>
      <c r="N667" s="14" t="str">
        <f t="shared" si="73"/>
        <v/>
      </c>
    </row>
    <row r="668" spans="1:14">
      <c r="A668" t="str">
        <f t="shared" si="66"/>
        <v/>
      </c>
      <c r="B668" s="3" t="str">
        <f t="shared" si="67"/>
        <v/>
      </c>
      <c r="H668" s="5" t="str">
        <f t="shared" si="68"/>
        <v/>
      </c>
      <c r="I668" s="5" t="str">
        <f t="shared" si="69"/>
        <v/>
      </c>
      <c r="J668" s="5" t="str">
        <f t="shared" si="70"/>
        <v/>
      </c>
      <c r="K668" s="5" t="str">
        <f t="shared" si="71"/>
        <v/>
      </c>
      <c r="L668" s="5" t="str">
        <f t="array" ref="L668">IF(K668="","",IF(-LOOKUP(1,-MID(K668,MIN(FIND(ROW($1:$10)-1,K668&amp;1/17)),ROW($1:$9)))&lt;10,"0"&amp;-LOOKUP(1,-MID(K668,MIN(FIND(ROW($1:$10)-1,K668&amp;1/17)),ROW($1:$9))),-LOOKUP(1,-MID(K668,MIN(FIND(ROW($1:$10)-1,K668&amp;1/17)),ROW($1:$9)))))</f>
        <v/>
      </c>
      <c r="M668" s="5" t="str">
        <f t="shared" si="72"/>
        <v/>
      </c>
      <c r="N668" s="14" t="str">
        <f t="shared" si="73"/>
        <v/>
      </c>
    </row>
    <row r="669" spans="1:14">
      <c r="A669" t="str">
        <f t="shared" si="66"/>
        <v/>
      </c>
      <c r="B669" s="3" t="str">
        <f t="shared" si="67"/>
        <v/>
      </c>
      <c r="H669" s="5" t="str">
        <f t="shared" si="68"/>
        <v/>
      </c>
      <c r="I669" s="5" t="str">
        <f t="shared" si="69"/>
        <v/>
      </c>
      <c r="J669" s="5" t="str">
        <f t="shared" si="70"/>
        <v/>
      </c>
      <c r="K669" s="5" t="str">
        <f t="shared" si="71"/>
        <v/>
      </c>
      <c r="L669" s="5" t="str">
        <f t="array" ref="L669">IF(K669="","",IF(-LOOKUP(1,-MID(K669,MIN(FIND(ROW($1:$10)-1,K669&amp;1/17)),ROW($1:$9)))&lt;10,"0"&amp;-LOOKUP(1,-MID(K669,MIN(FIND(ROW($1:$10)-1,K669&amp;1/17)),ROW($1:$9))),-LOOKUP(1,-MID(K669,MIN(FIND(ROW($1:$10)-1,K669&amp;1/17)),ROW($1:$9)))))</f>
        <v/>
      </c>
      <c r="M669" s="5" t="str">
        <f t="shared" si="72"/>
        <v/>
      </c>
      <c r="N669" s="14" t="str">
        <f t="shared" si="73"/>
        <v/>
      </c>
    </row>
    <row r="670" spans="1:14">
      <c r="A670" t="str">
        <f t="shared" si="66"/>
        <v/>
      </c>
      <c r="B670" s="3" t="str">
        <f t="shared" si="67"/>
        <v/>
      </c>
      <c r="H670" s="5" t="str">
        <f t="shared" si="68"/>
        <v/>
      </c>
      <c r="I670" s="5" t="str">
        <f t="shared" si="69"/>
        <v/>
      </c>
      <c r="J670" s="5" t="str">
        <f t="shared" si="70"/>
        <v/>
      </c>
      <c r="K670" s="5" t="str">
        <f t="shared" si="71"/>
        <v/>
      </c>
      <c r="L670" s="5" t="str">
        <f t="array" ref="L670">IF(K670="","",IF(-LOOKUP(1,-MID(K670,MIN(FIND(ROW($1:$10)-1,K670&amp;1/17)),ROW($1:$9)))&lt;10,"0"&amp;-LOOKUP(1,-MID(K670,MIN(FIND(ROW($1:$10)-1,K670&amp;1/17)),ROW($1:$9))),-LOOKUP(1,-MID(K670,MIN(FIND(ROW($1:$10)-1,K670&amp;1/17)),ROW($1:$9)))))</f>
        <v/>
      </c>
      <c r="M670" s="5" t="str">
        <f t="shared" si="72"/>
        <v/>
      </c>
      <c r="N670" s="14" t="str">
        <f t="shared" si="73"/>
        <v/>
      </c>
    </row>
    <row r="671" spans="1:14">
      <c r="A671" t="str">
        <f t="shared" si="66"/>
        <v/>
      </c>
      <c r="B671" s="3" t="str">
        <f t="shared" si="67"/>
        <v/>
      </c>
      <c r="H671" s="5" t="str">
        <f t="shared" si="68"/>
        <v/>
      </c>
      <c r="I671" s="5" t="str">
        <f t="shared" si="69"/>
        <v/>
      </c>
      <c r="J671" s="5" t="str">
        <f t="shared" si="70"/>
        <v/>
      </c>
      <c r="K671" s="5" t="str">
        <f t="shared" si="71"/>
        <v/>
      </c>
      <c r="L671" s="5" t="str">
        <f t="array" ref="L671">IF(K671="","",IF(-LOOKUP(1,-MID(K671,MIN(FIND(ROW($1:$10)-1,K671&amp;1/17)),ROW($1:$9)))&lt;10,"0"&amp;-LOOKUP(1,-MID(K671,MIN(FIND(ROW($1:$10)-1,K671&amp;1/17)),ROW($1:$9))),-LOOKUP(1,-MID(K671,MIN(FIND(ROW($1:$10)-1,K671&amp;1/17)),ROW($1:$9)))))</f>
        <v/>
      </c>
      <c r="M671" s="5" t="str">
        <f t="shared" si="72"/>
        <v/>
      </c>
      <c r="N671" s="14" t="str">
        <f t="shared" si="73"/>
        <v/>
      </c>
    </row>
    <row r="672" spans="1:14">
      <c r="A672" t="str">
        <f t="shared" si="66"/>
        <v/>
      </c>
      <c r="B672" s="3" t="str">
        <f t="shared" si="67"/>
        <v/>
      </c>
      <c r="H672" s="5" t="str">
        <f t="shared" si="68"/>
        <v/>
      </c>
      <c r="I672" s="5" t="str">
        <f t="shared" si="69"/>
        <v/>
      </c>
      <c r="J672" s="5" t="str">
        <f t="shared" si="70"/>
        <v/>
      </c>
      <c r="K672" s="5" t="str">
        <f t="shared" si="71"/>
        <v/>
      </c>
      <c r="L672" s="5" t="str">
        <f t="array" ref="L672">IF(K672="","",IF(-LOOKUP(1,-MID(K672,MIN(FIND(ROW($1:$10)-1,K672&amp;1/17)),ROW($1:$9)))&lt;10,"0"&amp;-LOOKUP(1,-MID(K672,MIN(FIND(ROW($1:$10)-1,K672&amp;1/17)),ROW($1:$9))),-LOOKUP(1,-MID(K672,MIN(FIND(ROW($1:$10)-1,K672&amp;1/17)),ROW($1:$9)))))</f>
        <v/>
      </c>
      <c r="M672" s="5" t="str">
        <f t="shared" si="72"/>
        <v/>
      </c>
      <c r="N672" s="14" t="str">
        <f t="shared" si="73"/>
        <v/>
      </c>
    </row>
    <row r="673" spans="1:14">
      <c r="A673" t="str">
        <f t="shared" si="66"/>
        <v/>
      </c>
      <c r="B673" s="3" t="str">
        <f t="shared" si="67"/>
        <v/>
      </c>
      <c r="H673" s="5" t="str">
        <f t="shared" si="68"/>
        <v/>
      </c>
      <c r="I673" s="5" t="str">
        <f t="shared" si="69"/>
        <v/>
      </c>
      <c r="J673" s="5" t="str">
        <f t="shared" si="70"/>
        <v/>
      </c>
      <c r="K673" s="5" t="str">
        <f t="shared" si="71"/>
        <v/>
      </c>
      <c r="L673" s="5" t="str">
        <f t="array" ref="L673">IF(K673="","",IF(-LOOKUP(1,-MID(K673,MIN(FIND(ROW($1:$10)-1,K673&amp;1/17)),ROW($1:$9)))&lt;10,"0"&amp;-LOOKUP(1,-MID(K673,MIN(FIND(ROW($1:$10)-1,K673&amp;1/17)),ROW($1:$9))),-LOOKUP(1,-MID(K673,MIN(FIND(ROW($1:$10)-1,K673&amp;1/17)),ROW($1:$9)))))</f>
        <v/>
      </c>
      <c r="M673" s="5" t="str">
        <f t="shared" si="72"/>
        <v/>
      </c>
      <c r="N673" s="14" t="str">
        <f t="shared" si="73"/>
        <v/>
      </c>
    </row>
    <row r="674" spans="1:14">
      <c r="A674" t="str">
        <f t="shared" si="66"/>
        <v/>
      </c>
      <c r="B674" s="3" t="str">
        <f t="shared" si="67"/>
        <v/>
      </c>
      <c r="H674" s="5" t="str">
        <f t="shared" si="68"/>
        <v/>
      </c>
      <c r="I674" s="5" t="str">
        <f t="shared" si="69"/>
        <v/>
      </c>
      <c r="J674" s="5" t="str">
        <f t="shared" si="70"/>
        <v/>
      </c>
      <c r="K674" s="5" t="str">
        <f t="shared" si="71"/>
        <v/>
      </c>
      <c r="L674" s="5" t="str">
        <f t="array" ref="L674">IF(K674="","",IF(-LOOKUP(1,-MID(K674,MIN(FIND(ROW($1:$10)-1,K674&amp;1/17)),ROW($1:$9)))&lt;10,"0"&amp;-LOOKUP(1,-MID(K674,MIN(FIND(ROW($1:$10)-1,K674&amp;1/17)),ROW($1:$9))),-LOOKUP(1,-MID(K674,MIN(FIND(ROW($1:$10)-1,K674&amp;1/17)),ROW($1:$9)))))</f>
        <v/>
      </c>
      <c r="M674" s="5" t="str">
        <f t="shared" si="72"/>
        <v/>
      </c>
      <c r="N674" s="14" t="str">
        <f t="shared" si="73"/>
        <v/>
      </c>
    </row>
    <row r="675" spans="1:14">
      <c r="A675" t="str">
        <f t="shared" si="66"/>
        <v/>
      </c>
      <c r="B675" s="3" t="str">
        <f t="shared" si="67"/>
        <v/>
      </c>
      <c r="H675" s="5" t="str">
        <f t="shared" si="68"/>
        <v/>
      </c>
      <c r="I675" s="5" t="str">
        <f t="shared" si="69"/>
        <v/>
      </c>
      <c r="J675" s="5" t="str">
        <f t="shared" si="70"/>
        <v/>
      </c>
      <c r="K675" s="5" t="str">
        <f t="shared" si="71"/>
        <v/>
      </c>
      <c r="L675" s="5" t="str">
        <f t="array" ref="L675">IF(K675="","",IF(-LOOKUP(1,-MID(K675,MIN(FIND(ROW($1:$10)-1,K675&amp;1/17)),ROW($1:$9)))&lt;10,"0"&amp;-LOOKUP(1,-MID(K675,MIN(FIND(ROW($1:$10)-1,K675&amp;1/17)),ROW($1:$9))),-LOOKUP(1,-MID(K675,MIN(FIND(ROW($1:$10)-1,K675&amp;1/17)),ROW($1:$9)))))</f>
        <v/>
      </c>
      <c r="M675" s="5" t="str">
        <f t="shared" si="72"/>
        <v/>
      </c>
      <c r="N675" s="14" t="str">
        <f t="shared" si="73"/>
        <v/>
      </c>
    </row>
    <row r="676" spans="1:14">
      <c r="A676" t="str">
        <f t="shared" si="66"/>
        <v/>
      </c>
      <c r="B676" s="3" t="str">
        <f t="shared" si="67"/>
        <v/>
      </c>
      <c r="H676" s="5" t="str">
        <f t="shared" si="68"/>
        <v/>
      </c>
      <c r="I676" s="5" t="str">
        <f t="shared" si="69"/>
        <v/>
      </c>
      <c r="J676" s="5" t="str">
        <f t="shared" si="70"/>
        <v/>
      </c>
      <c r="K676" s="5" t="str">
        <f t="shared" si="71"/>
        <v/>
      </c>
      <c r="L676" s="5" t="str">
        <f t="array" ref="L676">IF(K676="","",IF(-LOOKUP(1,-MID(K676,MIN(FIND(ROW($1:$10)-1,K676&amp;1/17)),ROW($1:$9)))&lt;10,"0"&amp;-LOOKUP(1,-MID(K676,MIN(FIND(ROW($1:$10)-1,K676&amp;1/17)),ROW($1:$9))),-LOOKUP(1,-MID(K676,MIN(FIND(ROW($1:$10)-1,K676&amp;1/17)),ROW($1:$9)))))</f>
        <v/>
      </c>
      <c r="M676" s="5" t="str">
        <f t="shared" si="72"/>
        <v/>
      </c>
      <c r="N676" s="14" t="str">
        <f t="shared" si="73"/>
        <v/>
      </c>
    </row>
    <row r="677" spans="1:14">
      <c r="A677" t="str">
        <f t="shared" si="66"/>
        <v/>
      </c>
      <c r="B677" s="3" t="str">
        <f t="shared" si="67"/>
        <v/>
      </c>
      <c r="H677" s="5" t="str">
        <f t="shared" si="68"/>
        <v/>
      </c>
      <c r="I677" s="5" t="str">
        <f t="shared" si="69"/>
        <v/>
      </c>
      <c r="J677" s="5" t="str">
        <f t="shared" si="70"/>
        <v/>
      </c>
      <c r="K677" s="5" t="str">
        <f t="shared" si="71"/>
        <v/>
      </c>
      <c r="L677" s="5" t="str">
        <f t="array" ref="L677">IF(K677="","",IF(-LOOKUP(1,-MID(K677,MIN(FIND(ROW($1:$10)-1,K677&amp;1/17)),ROW($1:$9)))&lt;10,"0"&amp;-LOOKUP(1,-MID(K677,MIN(FIND(ROW($1:$10)-1,K677&amp;1/17)),ROW($1:$9))),-LOOKUP(1,-MID(K677,MIN(FIND(ROW($1:$10)-1,K677&amp;1/17)),ROW($1:$9)))))</f>
        <v/>
      </c>
      <c r="M677" s="5" t="str">
        <f t="shared" si="72"/>
        <v/>
      </c>
      <c r="N677" s="14" t="str">
        <f t="shared" si="73"/>
        <v/>
      </c>
    </row>
    <row r="678" spans="1:14">
      <c r="A678" t="str">
        <f t="shared" si="66"/>
        <v/>
      </c>
      <c r="B678" s="3" t="str">
        <f t="shared" si="67"/>
        <v/>
      </c>
      <c r="H678" s="5" t="str">
        <f t="shared" si="68"/>
        <v/>
      </c>
      <c r="I678" s="5" t="str">
        <f t="shared" si="69"/>
        <v/>
      </c>
      <c r="J678" s="5" t="str">
        <f t="shared" si="70"/>
        <v/>
      </c>
      <c r="K678" s="5" t="str">
        <f t="shared" si="71"/>
        <v/>
      </c>
      <c r="L678" s="5" t="str">
        <f t="array" ref="L678">IF(K678="","",IF(-LOOKUP(1,-MID(K678,MIN(FIND(ROW($1:$10)-1,K678&amp;1/17)),ROW($1:$9)))&lt;10,"0"&amp;-LOOKUP(1,-MID(K678,MIN(FIND(ROW($1:$10)-1,K678&amp;1/17)),ROW($1:$9))),-LOOKUP(1,-MID(K678,MIN(FIND(ROW($1:$10)-1,K678&amp;1/17)),ROW($1:$9)))))</f>
        <v/>
      </c>
      <c r="M678" s="5" t="str">
        <f t="shared" si="72"/>
        <v/>
      </c>
      <c r="N678" s="14" t="str">
        <f t="shared" si="73"/>
        <v/>
      </c>
    </row>
    <row r="679" spans="1:14">
      <c r="A679" t="str">
        <f t="shared" si="66"/>
        <v/>
      </c>
      <c r="B679" s="3" t="str">
        <f t="shared" si="67"/>
        <v/>
      </c>
      <c r="H679" s="5" t="str">
        <f t="shared" si="68"/>
        <v/>
      </c>
      <c r="I679" s="5" t="str">
        <f t="shared" si="69"/>
        <v/>
      </c>
      <c r="J679" s="5" t="str">
        <f t="shared" si="70"/>
        <v/>
      </c>
      <c r="K679" s="5" t="str">
        <f t="shared" si="71"/>
        <v/>
      </c>
      <c r="L679" s="5" t="str">
        <f t="array" ref="L679">IF(K679="","",IF(-LOOKUP(1,-MID(K679,MIN(FIND(ROW($1:$10)-1,K679&amp;1/17)),ROW($1:$9)))&lt;10,"0"&amp;-LOOKUP(1,-MID(K679,MIN(FIND(ROW($1:$10)-1,K679&amp;1/17)),ROW($1:$9))),-LOOKUP(1,-MID(K679,MIN(FIND(ROW($1:$10)-1,K679&amp;1/17)),ROW($1:$9)))))</f>
        <v/>
      </c>
      <c r="M679" s="5" t="str">
        <f t="shared" si="72"/>
        <v/>
      </c>
      <c r="N679" s="14" t="str">
        <f t="shared" si="73"/>
        <v/>
      </c>
    </row>
    <row r="680" spans="1:14">
      <c r="A680" t="str">
        <f t="shared" si="66"/>
        <v/>
      </c>
      <c r="B680" s="3" t="str">
        <f t="shared" si="67"/>
        <v/>
      </c>
      <c r="H680" s="5" t="str">
        <f t="shared" si="68"/>
        <v/>
      </c>
      <c r="I680" s="5" t="str">
        <f t="shared" si="69"/>
        <v/>
      </c>
      <c r="J680" s="5" t="str">
        <f t="shared" si="70"/>
        <v/>
      </c>
      <c r="K680" s="5" t="str">
        <f t="shared" si="71"/>
        <v/>
      </c>
      <c r="L680" s="5" t="str">
        <f t="array" ref="L680">IF(K680="","",IF(-LOOKUP(1,-MID(K680,MIN(FIND(ROW($1:$10)-1,K680&amp;1/17)),ROW($1:$9)))&lt;10,"0"&amp;-LOOKUP(1,-MID(K680,MIN(FIND(ROW($1:$10)-1,K680&amp;1/17)),ROW($1:$9))),-LOOKUP(1,-MID(K680,MIN(FIND(ROW($1:$10)-1,K680&amp;1/17)),ROW($1:$9)))))</f>
        <v/>
      </c>
      <c r="M680" s="5" t="str">
        <f t="shared" si="72"/>
        <v/>
      </c>
      <c r="N680" s="14" t="str">
        <f t="shared" si="73"/>
        <v/>
      </c>
    </row>
    <row r="681" spans="1:14">
      <c r="A681" t="str">
        <f t="shared" si="66"/>
        <v/>
      </c>
      <c r="B681" s="3" t="str">
        <f t="shared" si="67"/>
        <v/>
      </c>
      <c r="H681" s="5" t="str">
        <f t="shared" si="68"/>
        <v/>
      </c>
      <c r="I681" s="5" t="str">
        <f t="shared" si="69"/>
        <v/>
      </c>
      <c r="J681" s="5" t="str">
        <f t="shared" si="70"/>
        <v/>
      </c>
      <c r="K681" s="5" t="str">
        <f t="shared" si="71"/>
        <v/>
      </c>
      <c r="L681" s="5" t="str">
        <f t="array" ref="L681">IF(K681="","",IF(-LOOKUP(1,-MID(K681,MIN(FIND(ROW($1:$10)-1,K681&amp;1/17)),ROW($1:$9)))&lt;10,"0"&amp;-LOOKUP(1,-MID(K681,MIN(FIND(ROW($1:$10)-1,K681&amp;1/17)),ROW($1:$9))),-LOOKUP(1,-MID(K681,MIN(FIND(ROW($1:$10)-1,K681&amp;1/17)),ROW($1:$9)))))</f>
        <v/>
      </c>
      <c r="M681" s="5" t="str">
        <f t="shared" si="72"/>
        <v/>
      </c>
      <c r="N681" s="14" t="str">
        <f t="shared" si="73"/>
        <v/>
      </c>
    </row>
    <row r="682" spans="1:14">
      <c r="A682" t="str">
        <f t="shared" si="66"/>
        <v/>
      </c>
      <c r="B682" s="3" t="str">
        <f t="shared" si="67"/>
        <v/>
      </c>
      <c r="H682" s="5" t="str">
        <f t="shared" si="68"/>
        <v/>
      </c>
      <c r="I682" s="5" t="str">
        <f t="shared" si="69"/>
        <v/>
      </c>
      <c r="J682" s="5" t="str">
        <f t="shared" si="70"/>
        <v/>
      </c>
      <c r="K682" s="5" t="str">
        <f t="shared" si="71"/>
        <v/>
      </c>
      <c r="L682" s="5" t="str">
        <f t="array" ref="L682">IF(K682="","",IF(-LOOKUP(1,-MID(K682,MIN(FIND(ROW($1:$10)-1,K682&amp;1/17)),ROW($1:$9)))&lt;10,"0"&amp;-LOOKUP(1,-MID(K682,MIN(FIND(ROW($1:$10)-1,K682&amp;1/17)),ROW($1:$9))),-LOOKUP(1,-MID(K682,MIN(FIND(ROW($1:$10)-1,K682&amp;1/17)),ROW($1:$9)))))</f>
        <v/>
      </c>
      <c r="M682" s="5" t="str">
        <f t="shared" si="72"/>
        <v/>
      </c>
      <c r="N682" s="14" t="str">
        <f t="shared" si="73"/>
        <v/>
      </c>
    </row>
    <row r="683" spans="1:14">
      <c r="A683" t="str">
        <f t="shared" si="66"/>
        <v/>
      </c>
      <c r="B683" s="3" t="str">
        <f t="shared" si="67"/>
        <v/>
      </c>
      <c r="H683" s="5" t="str">
        <f t="shared" si="68"/>
        <v/>
      </c>
      <c r="I683" s="5" t="str">
        <f t="shared" si="69"/>
        <v/>
      </c>
      <c r="J683" s="5" t="str">
        <f t="shared" si="70"/>
        <v/>
      </c>
      <c r="K683" s="5" t="str">
        <f t="shared" si="71"/>
        <v/>
      </c>
      <c r="L683" s="5" t="str">
        <f t="array" ref="L683">IF(K683="","",IF(-LOOKUP(1,-MID(K683,MIN(FIND(ROW($1:$10)-1,K683&amp;1/17)),ROW($1:$9)))&lt;10,"0"&amp;-LOOKUP(1,-MID(K683,MIN(FIND(ROW($1:$10)-1,K683&amp;1/17)),ROW($1:$9))),-LOOKUP(1,-MID(K683,MIN(FIND(ROW($1:$10)-1,K683&amp;1/17)),ROW($1:$9)))))</f>
        <v/>
      </c>
      <c r="M683" s="5" t="str">
        <f t="shared" si="72"/>
        <v/>
      </c>
      <c r="N683" s="14" t="str">
        <f t="shared" si="73"/>
        <v/>
      </c>
    </row>
    <row r="684" spans="1:14">
      <c r="A684" t="str">
        <f t="shared" si="66"/>
        <v/>
      </c>
      <c r="B684" s="3" t="str">
        <f t="shared" si="67"/>
        <v/>
      </c>
      <c r="H684" s="5" t="str">
        <f t="shared" si="68"/>
        <v/>
      </c>
      <c r="I684" s="5" t="str">
        <f t="shared" si="69"/>
        <v/>
      </c>
      <c r="J684" s="5" t="str">
        <f t="shared" si="70"/>
        <v/>
      </c>
      <c r="K684" s="5" t="str">
        <f t="shared" si="71"/>
        <v/>
      </c>
      <c r="L684" s="5" t="str">
        <f t="array" ref="L684">IF(K684="","",IF(-LOOKUP(1,-MID(K684,MIN(FIND(ROW($1:$10)-1,K684&amp;1/17)),ROW($1:$9)))&lt;10,"0"&amp;-LOOKUP(1,-MID(K684,MIN(FIND(ROW($1:$10)-1,K684&amp;1/17)),ROW($1:$9))),-LOOKUP(1,-MID(K684,MIN(FIND(ROW($1:$10)-1,K684&amp;1/17)),ROW($1:$9)))))</f>
        <v/>
      </c>
      <c r="M684" s="5" t="str">
        <f t="shared" si="72"/>
        <v/>
      </c>
      <c r="N684" s="14" t="str">
        <f t="shared" si="73"/>
        <v/>
      </c>
    </row>
    <row r="685" spans="1:14">
      <c r="A685" t="str">
        <f t="shared" si="66"/>
        <v/>
      </c>
      <c r="B685" s="3" t="str">
        <f t="shared" si="67"/>
        <v/>
      </c>
      <c r="H685" s="5" t="str">
        <f t="shared" si="68"/>
        <v/>
      </c>
      <c r="I685" s="5" t="str">
        <f t="shared" si="69"/>
        <v/>
      </c>
      <c r="J685" s="5" t="str">
        <f t="shared" si="70"/>
        <v/>
      </c>
      <c r="K685" s="5" t="str">
        <f t="shared" si="71"/>
        <v/>
      </c>
      <c r="L685" s="5" t="str">
        <f t="array" ref="L685">IF(K685="","",IF(-LOOKUP(1,-MID(K685,MIN(FIND(ROW($1:$10)-1,K685&amp;1/17)),ROW($1:$9)))&lt;10,"0"&amp;-LOOKUP(1,-MID(K685,MIN(FIND(ROW($1:$10)-1,K685&amp;1/17)),ROW($1:$9))),-LOOKUP(1,-MID(K685,MIN(FIND(ROW($1:$10)-1,K685&amp;1/17)),ROW($1:$9)))))</f>
        <v/>
      </c>
      <c r="M685" s="5" t="str">
        <f t="shared" si="72"/>
        <v/>
      </c>
      <c r="N685" s="14" t="str">
        <f t="shared" si="73"/>
        <v/>
      </c>
    </row>
    <row r="686" spans="1:14">
      <c r="A686" t="str">
        <f t="shared" si="66"/>
        <v/>
      </c>
      <c r="B686" s="3" t="str">
        <f t="shared" si="67"/>
        <v/>
      </c>
      <c r="H686" s="5" t="str">
        <f t="shared" si="68"/>
        <v/>
      </c>
      <c r="I686" s="5" t="str">
        <f t="shared" si="69"/>
        <v/>
      </c>
      <c r="J686" s="5" t="str">
        <f t="shared" si="70"/>
        <v/>
      </c>
      <c r="K686" s="5" t="str">
        <f t="shared" si="71"/>
        <v/>
      </c>
      <c r="L686" s="5" t="str">
        <f t="array" ref="L686">IF(K686="","",IF(-LOOKUP(1,-MID(K686,MIN(FIND(ROW($1:$10)-1,K686&amp;1/17)),ROW($1:$9)))&lt;10,"0"&amp;-LOOKUP(1,-MID(K686,MIN(FIND(ROW($1:$10)-1,K686&amp;1/17)),ROW($1:$9))),-LOOKUP(1,-MID(K686,MIN(FIND(ROW($1:$10)-1,K686&amp;1/17)),ROW($1:$9)))))</f>
        <v/>
      </c>
      <c r="M686" s="5" t="str">
        <f t="shared" si="72"/>
        <v/>
      </c>
      <c r="N686" s="14" t="str">
        <f t="shared" si="73"/>
        <v/>
      </c>
    </row>
    <row r="687" spans="1:14">
      <c r="A687" t="str">
        <f t="shared" si="66"/>
        <v/>
      </c>
      <c r="B687" s="3" t="str">
        <f t="shared" si="67"/>
        <v/>
      </c>
      <c r="H687" s="5" t="str">
        <f t="shared" si="68"/>
        <v/>
      </c>
      <c r="I687" s="5" t="str">
        <f t="shared" si="69"/>
        <v/>
      </c>
      <c r="J687" s="5" t="str">
        <f t="shared" si="70"/>
        <v/>
      </c>
      <c r="K687" s="5" t="str">
        <f t="shared" si="71"/>
        <v/>
      </c>
      <c r="L687" s="5" t="str">
        <f t="array" ref="L687">IF(K687="","",IF(-LOOKUP(1,-MID(K687,MIN(FIND(ROW($1:$10)-1,K687&amp;1/17)),ROW($1:$9)))&lt;10,"0"&amp;-LOOKUP(1,-MID(K687,MIN(FIND(ROW($1:$10)-1,K687&amp;1/17)),ROW($1:$9))),-LOOKUP(1,-MID(K687,MIN(FIND(ROW($1:$10)-1,K687&amp;1/17)),ROW($1:$9)))))</f>
        <v/>
      </c>
      <c r="M687" s="5" t="str">
        <f t="shared" si="72"/>
        <v/>
      </c>
      <c r="N687" s="14" t="str">
        <f t="shared" si="73"/>
        <v/>
      </c>
    </row>
    <row r="688" spans="1:14">
      <c r="A688" t="str">
        <f t="shared" si="66"/>
        <v/>
      </c>
      <c r="B688" s="3" t="str">
        <f t="shared" si="67"/>
        <v/>
      </c>
      <c r="H688" s="5" t="str">
        <f t="shared" si="68"/>
        <v/>
      </c>
      <c r="I688" s="5" t="str">
        <f t="shared" si="69"/>
        <v/>
      </c>
      <c r="J688" s="5" t="str">
        <f t="shared" si="70"/>
        <v/>
      </c>
      <c r="K688" s="5" t="str">
        <f t="shared" si="71"/>
        <v/>
      </c>
      <c r="L688" s="5" t="str">
        <f t="array" ref="L688">IF(K688="","",IF(-LOOKUP(1,-MID(K688,MIN(FIND(ROW($1:$10)-1,K688&amp;1/17)),ROW($1:$9)))&lt;10,"0"&amp;-LOOKUP(1,-MID(K688,MIN(FIND(ROW($1:$10)-1,K688&amp;1/17)),ROW($1:$9))),-LOOKUP(1,-MID(K688,MIN(FIND(ROW($1:$10)-1,K688&amp;1/17)),ROW($1:$9)))))</f>
        <v/>
      </c>
      <c r="M688" s="5" t="str">
        <f t="shared" si="72"/>
        <v/>
      </c>
      <c r="N688" s="14" t="str">
        <f t="shared" si="73"/>
        <v/>
      </c>
    </row>
    <row r="689" spans="1:14">
      <c r="A689" t="str">
        <f t="shared" si="66"/>
        <v/>
      </c>
      <c r="B689" s="3" t="str">
        <f t="shared" si="67"/>
        <v/>
      </c>
      <c r="H689" s="5" t="str">
        <f t="shared" si="68"/>
        <v/>
      </c>
      <c r="I689" s="5" t="str">
        <f t="shared" si="69"/>
        <v/>
      </c>
      <c r="J689" s="5" t="str">
        <f t="shared" si="70"/>
        <v/>
      </c>
      <c r="K689" s="5" t="str">
        <f t="shared" si="71"/>
        <v/>
      </c>
      <c r="L689" s="5" t="str">
        <f t="array" ref="L689">IF(K689="","",IF(-LOOKUP(1,-MID(K689,MIN(FIND(ROW($1:$10)-1,K689&amp;1/17)),ROW($1:$9)))&lt;10,"0"&amp;-LOOKUP(1,-MID(K689,MIN(FIND(ROW($1:$10)-1,K689&amp;1/17)),ROW($1:$9))),-LOOKUP(1,-MID(K689,MIN(FIND(ROW($1:$10)-1,K689&amp;1/17)),ROW($1:$9)))))</f>
        <v/>
      </c>
      <c r="M689" s="5" t="str">
        <f t="shared" si="72"/>
        <v/>
      </c>
      <c r="N689" s="14" t="str">
        <f t="shared" si="73"/>
        <v/>
      </c>
    </row>
    <row r="690" spans="1:14">
      <c r="A690" t="str">
        <f t="shared" si="66"/>
        <v/>
      </c>
      <c r="B690" s="3" t="str">
        <f t="shared" si="67"/>
        <v/>
      </c>
      <c r="H690" s="5" t="str">
        <f t="shared" si="68"/>
        <v/>
      </c>
      <c r="I690" s="5" t="str">
        <f t="shared" si="69"/>
        <v/>
      </c>
      <c r="J690" s="5" t="str">
        <f t="shared" si="70"/>
        <v/>
      </c>
      <c r="K690" s="5" t="str">
        <f t="shared" si="71"/>
        <v/>
      </c>
      <c r="L690" s="5" t="str">
        <f t="array" ref="L690">IF(K690="","",IF(-LOOKUP(1,-MID(K690,MIN(FIND(ROW($1:$10)-1,K690&amp;1/17)),ROW($1:$9)))&lt;10,"0"&amp;-LOOKUP(1,-MID(K690,MIN(FIND(ROW($1:$10)-1,K690&amp;1/17)),ROW($1:$9))),-LOOKUP(1,-MID(K690,MIN(FIND(ROW($1:$10)-1,K690&amp;1/17)),ROW($1:$9)))))</f>
        <v/>
      </c>
      <c r="M690" s="5" t="str">
        <f t="shared" si="72"/>
        <v/>
      </c>
      <c r="N690" s="14" t="str">
        <f t="shared" si="73"/>
        <v/>
      </c>
    </row>
    <row r="691" spans="1:14">
      <c r="A691" t="str">
        <f t="shared" si="66"/>
        <v/>
      </c>
      <c r="B691" s="3" t="str">
        <f t="shared" si="67"/>
        <v/>
      </c>
      <c r="H691" s="5" t="str">
        <f t="shared" si="68"/>
        <v/>
      </c>
      <c r="I691" s="5" t="str">
        <f t="shared" si="69"/>
        <v/>
      </c>
      <c r="J691" s="5" t="str">
        <f t="shared" si="70"/>
        <v/>
      </c>
      <c r="K691" s="5" t="str">
        <f t="shared" si="71"/>
        <v/>
      </c>
      <c r="L691" s="5" t="str">
        <f t="array" ref="L691">IF(K691="","",IF(-LOOKUP(1,-MID(K691,MIN(FIND(ROW($1:$10)-1,K691&amp;1/17)),ROW($1:$9)))&lt;10,"0"&amp;-LOOKUP(1,-MID(K691,MIN(FIND(ROW($1:$10)-1,K691&amp;1/17)),ROW($1:$9))),-LOOKUP(1,-MID(K691,MIN(FIND(ROW($1:$10)-1,K691&amp;1/17)),ROW($1:$9)))))</f>
        <v/>
      </c>
      <c r="M691" s="5" t="str">
        <f t="shared" si="72"/>
        <v/>
      </c>
      <c r="N691" s="14" t="str">
        <f t="shared" si="73"/>
        <v/>
      </c>
    </row>
    <row r="692" spans="1:14">
      <c r="A692" t="str">
        <f t="shared" si="66"/>
        <v/>
      </c>
      <c r="B692" s="3" t="str">
        <f t="shared" si="67"/>
        <v/>
      </c>
      <c r="H692" s="5" t="str">
        <f t="shared" si="68"/>
        <v/>
      </c>
      <c r="I692" s="5" t="str">
        <f t="shared" si="69"/>
        <v/>
      </c>
      <c r="J692" s="5" t="str">
        <f t="shared" si="70"/>
        <v/>
      </c>
      <c r="K692" s="5" t="str">
        <f t="shared" si="71"/>
        <v/>
      </c>
      <c r="L692" s="5" t="str">
        <f t="array" ref="L692">IF(K692="","",IF(-LOOKUP(1,-MID(K692,MIN(FIND(ROW($1:$10)-1,K692&amp;1/17)),ROW($1:$9)))&lt;10,"0"&amp;-LOOKUP(1,-MID(K692,MIN(FIND(ROW($1:$10)-1,K692&amp;1/17)),ROW($1:$9))),-LOOKUP(1,-MID(K692,MIN(FIND(ROW($1:$10)-1,K692&amp;1/17)),ROW($1:$9)))))</f>
        <v/>
      </c>
      <c r="M692" s="5" t="str">
        <f t="shared" si="72"/>
        <v/>
      </c>
      <c r="N692" s="14" t="str">
        <f t="shared" si="73"/>
        <v/>
      </c>
    </row>
    <row r="693" spans="1:14">
      <c r="A693" t="str">
        <f t="shared" si="66"/>
        <v/>
      </c>
      <c r="B693" s="3" t="str">
        <f t="shared" si="67"/>
        <v/>
      </c>
      <c r="H693" s="5" t="str">
        <f t="shared" si="68"/>
        <v/>
      </c>
      <c r="I693" s="5" t="str">
        <f t="shared" si="69"/>
        <v/>
      </c>
      <c r="J693" s="5" t="str">
        <f t="shared" si="70"/>
        <v/>
      </c>
      <c r="K693" s="5" t="str">
        <f t="shared" si="71"/>
        <v/>
      </c>
      <c r="L693" s="5" t="str">
        <f t="array" ref="L693">IF(K693="","",IF(-LOOKUP(1,-MID(K693,MIN(FIND(ROW($1:$10)-1,K693&amp;1/17)),ROW($1:$9)))&lt;10,"0"&amp;-LOOKUP(1,-MID(K693,MIN(FIND(ROW($1:$10)-1,K693&amp;1/17)),ROW($1:$9))),-LOOKUP(1,-MID(K693,MIN(FIND(ROW($1:$10)-1,K693&amp;1/17)),ROW($1:$9)))))</f>
        <v/>
      </c>
      <c r="M693" s="5" t="str">
        <f t="shared" si="72"/>
        <v/>
      </c>
      <c r="N693" s="14" t="str">
        <f t="shared" si="73"/>
        <v/>
      </c>
    </row>
    <row r="694" spans="1:14">
      <c r="A694" t="str">
        <f t="shared" si="66"/>
        <v/>
      </c>
      <c r="B694" s="3" t="str">
        <f t="shared" si="67"/>
        <v/>
      </c>
      <c r="H694" s="5" t="str">
        <f t="shared" si="68"/>
        <v/>
      </c>
      <c r="I694" s="5" t="str">
        <f t="shared" si="69"/>
        <v/>
      </c>
      <c r="J694" s="5" t="str">
        <f t="shared" si="70"/>
        <v/>
      </c>
      <c r="K694" s="5" t="str">
        <f t="shared" si="71"/>
        <v/>
      </c>
      <c r="L694" s="5" t="str">
        <f t="array" ref="L694">IF(K694="","",IF(-LOOKUP(1,-MID(K694,MIN(FIND(ROW($1:$10)-1,K694&amp;1/17)),ROW($1:$9)))&lt;10,"0"&amp;-LOOKUP(1,-MID(K694,MIN(FIND(ROW($1:$10)-1,K694&amp;1/17)),ROW($1:$9))),-LOOKUP(1,-MID(K694,MIN(FIND(ROW($1:$10)-1,K694&amp;1/17)),ROW($1:$9)))))</f>
        <v/>
      </c>
      <c r="M694" s="5" t="str">
        <f t="shared" si="72"/>
        <v/>
      </c>
      <c r="N694" s="14" t="str">
        <f t="shared" si="73"/>
        <v/>
      </c>
    </row>
    <row r="695" spans="1:14">
      <c r="A695" t="str">
        <f t="shared" si="66"/>
        <v/>
      </c>
      <c r="B695" s="3" t="str">
        <f t="shared" si="67"/>
        <v/>
      </c>
      <c r="H695" s="5" t="str">
        <f t="shared" si="68"/>
        <v/>
      </c>
      <c r="I695" s="5" t="str">
        <f t="shared" si="69"/>
        <v/>
      </c>
      <c r="J695" s="5" t="str">
        <f t="shared" si="70"/>
        <v/>
      </c>
      <c r="K695" s="5" t="str">
        <f t="shared" si="71"/>
        <v/>
      </c>
      <c r="L695" s="5" t="str">
        <f t="array" ref="L695">IF(K695="","",IF(-LOOKUP(1,-MID(K695,MIN(FIND(ROW($1:$10)-1,K695&amp;1/17)),ROW($1:$9)))&lt;10,"0"&amp;-LOOKUP(1,-MID(K695,MIN(FIND(ROW($1:$10)-1,K695&amp;1/17)),ROW($1:$9))),-LOOKUP(1,-MID(K695,MIN(FIND(ROW($1:$10)-1,K695&amp;1/17)),ROW($1:$9)))))</f>
        <v/>
      </c>
      <c r="M695" s="5" t="str">
        <f t="shared" si="72"/>
        <v/>
      </c>
      <c r="N695" s="14" t="str">
        <f t="shared" si="73"/>
        <v/>
      </c>
    </row>
    <row r="696" spans="1:14">
      <c r="A696" t="str">
        <f t="shared" si="66"/>
        <v/>
      </c>
      <c r="B696" s="3" t="str">
        <f t="shared" si="67"/>
        <v/>
      </c>
      <c r="H696" s="5" t="str">
        <f t="shared" si="68"/>
        <v/>
      </c>
      <c r="I696" s="5" t="str">
        <f t="shared" si="69"/>
        <v/>
      </c>
      <c r="J696" s="5" t="str">
        <f t="shared" si="70"/>
        <v/>
      </c>
      <c r="K696" s="5" t="str">
        <f t="shared" si="71"/>
        <v/>
      </c>
      <c r="L696" s="5" t="str">
        <f t="array" ref="L696">IF(K696="","",IF(-LOOKUP(1,-MID(K696,MIN(FIND(ROW($1:$10)-1,K696&amp;1/17)),ROW($1:$9)))&lt;10,"0"&amp;-LOOKUP(1,-MID(K696,MIN(FIND(ROW($1:$10)-1,K696&amp;1/17)),ROW($1:$9))),-LOOKUP(1,-MID(K696,MIN(FIND(ROW($1:$10)-1,K696&amp;1/17)),ROW($1:$9)))))</f>
        <v/>
      </c>
      <c r="M696" s="5" t="str">
        <f t="shared" si="72"/>
        <v/>
      </c>
      <c r="N696" s="14" t="str">
        <f t="shared" si="73"/>
        <v/>
      </c>
    </row>
    <row r="697" spans="1:14">
      <c r="A697" t="str">
        <f t="shared" si="66"/>
        <v/>
      </c>
      <c r="B697" s="3" t="str">
        <f t="shared" si="67"/>
        <v/>
      </c>
      <c r="H697" s="5" t="str">
        <f t="shared" si="68"/>
        <v/>
      </c>
      <c r="I697" s="5" t="str">
        <f t="shared" si="69"/>
        <v/>
      </c>
      <c r="J697" s="5" t="str">
        <f t="shared" si="70"/>
        <v/>
      </c>
      <c r="K697" s="5" t="str">
        <f t="shared" si="71"/>
        <v/>
      </c>
      <c r="L697" s="5" t="str">
        <f t="array" ref="L697">IF(K697="","",IF(-LOOKUP(1,-MID(K697,MIN(FIND(ROW($1:$10)-1,K697&amp;1/17)),ROW($1:$9)))&lt;10,"0"&amp;-LOOKUP(1,-MID(K697,MIN(FIND(ROW($1:$10)-1,K697&amp;1/17)),ROW($1:$9))),-LOOKUP(1,-MID(K697,MIN(FIND(ROW($1:$10)-1,K697&amp;1/17)),ROW($1:$9)))))</f>
        <v/>
      </c>
      <c r="M697" s="5" t="str">
        <f t="shared" si="72"/>
        <v/>
      </c>
      <c r="N697" s="14" t="str">
        <f t="shared" si="73"/>
        <v/>
      </c>
    </row>
    <row r="698" spans="1:14">
      <c r="A698" t="str">
        <f t="shared" ref="A698:A761" si="74">N698&amp;J698</f>
        <v/>
      </c>
      <c r="B698" s="3" t="str">
        <f t="shared" ref="B698:B761" si="75">N698&amp;J698&amp;H698</f>
        <v/>
      </c>
      <c r="H698" s="5" t="str">
        <f t="shared" ref="H698:H761" si="76">IF(C698="","",RIGHT(RIGHT($C698,LEN($C698)-FIND("-",$C698)),LEN(RIGHT($C698,LEN($C698)-FIND("-",$C698)))-FIND("-",RIGHT($C698,LEN($C698)-FIND("-",$C698)))))</f>
        <v/>
      </c>
      <c r="I698" s="5" t="str">
        <f t="shared" ref="I698:I761" si="77">IF(C698="","",LEFT(RIGHT(C698,LEN(C698)-FIND("-",C698)),FIND("-",RIGHT(C698,LEN(C698)-FIND("-",C698)))-1))</f>
        <v/>
      </c>
      <c r="J698" s="5" t="str">
        <f t="shared" ref="J698:J761" si="78">IF(I698="","",SUBSTITUTE(I698,LOOKUP(1,0/FIND(R$2:R$19,I698),R$2:R$19),VLOOKUP(LOOKUP(1,0/FIND(R$2:R$19,I698),R$2:R$19),R:S,2,FALSE())))</f>
        <v/>
      </c>
      <c r="K698" s="5" t="str">
        <f t="shared" ref="K698:K761" si="79">IF(C698="","",LEFT(C698,FIND("-",C698)-1))</f>
        <v/>
      </c>
      <c r="L698" s="5" t="str">
        <f t="array" ref="L698">IF(K698="","",IF(-LOOKUP(1,-MID(K698,MIN(FIND(ROW($1:$10)-1,K698&amp;1/17)),ROW($1:$9)))&lt;10,"0"&amp;-LOOKUP(1,-MID(K698,MIN(FIND(ROW($1:$10)-1,K698&amp;1/17)),ROW($1:$9))),-LOOKUP(1,-MID(K698,MIN(FIND(ROW($1:$10)-1,K698&amp;1/17)),ROW($1:$9)))))</f>
        <v/>
      </c>
      <c r="M698" s="5" t="str">
        <f t="shared" ref="M698:M761" si="80">IF(K698="","",IFERROR(_xlfn.XLOOKUP(K698,P:P,Q:Q),LOWER(LEFT(K698,1))))</f>
        <v/>
      </c>
      <c r="N698" s="14" t="str">
        <f t="shared" ref="N698:N761" si="81">IF(AND(M698&lt;&gt;"",L698&lt;&gt;""),M698&amp;L698,"")</f>
        <v/>
      </c>
    </row>
    <row r="699" spans="1:14">
      <c r="A699" t="str">
        <f t="shared" si="74"/>
        <v/>
      </c>
      <c r="B699" s="3" t="str">
        <f t="shared" si="75"/>
        <v/>
      </c>
      <c r="H699" s="5" t="str">
        <f t="shared" si="76"/>
        <v/>
      </c>
      <c r="I699" s="5" t="str">
        <f t="shared" si="77"/>
        <v/>
      </c>
      <c r="J699" s="5" t="str">
        <f t="shared" si="78"/>
        <v/>
      </c>
      <c r="K699" s="5" t="str">
        <f t="shared" si="79"/>
        <v/>
      </c>
      <c r="L699" s="5" t="str">
        <f t="array" ref="L699">IF(K699="","",IF(-LOOKUP(1,-MID(K699,MIN(FIND(ROW($1:$10)-1,K699&amp;1/17)),ROW($1:$9)))&lt;10,"0"&amp;-LOOKUP(1,-MID(K699,MIN(FIND(ROW($1:$10)-1,K699&amp;1/17)),ROW($1:$9))),-LOOKUP(1,-MID(K699,MIN(FIND(ROW($1:$10)-1,K699&amp;1/17)),ROW($1:$9)))))</f>
        <v/>
      </c>
      <c r="M699" s="5" t="str">
        <f t="shared" si="80"/>
        <v/>
      </c>
      <c r="N699" s="14" t="str">
        <f t="shared" si="81"/>
        <v/>
      </c>
    </row>
    <row r="700" spans="1:14">
      <c r="A700" t="str">
        <f t="shared" si="74"/>
        <v/>
      </c>
      <c r="B700" s="3" t="str">
        <f t="shared" si="75"/>
        <v/>
      </c>
      <c r="H700" s="5" t="str">
        <f t="shared" si="76"/>
        <v/>
      </c>
      <c r="I700" s="5" t="str">
        <f t="shared" si="77"/>
        <v/>
      </c>
      <c r="J700" s="5" t="str">
        <f t="shared" si="78"/>
        <v/>
      </c>
      <c r="K700" s="5" t="str">
        <f t="shared" si="79"/>
        <v/>
      </c>
      <c r="L700" s="5" t="str">
        <f t="array" ref="L700">IF(K700="","",IF(-LOOKUP(1,-MID(K700,MIN(FIND(ROW($1:$10)-1,K700&amp;1/17)),ROW($1:$9)))&lt;10,"0"&amp;-LOOKUP(1,-MID(K700,MIN(FIND(ROW($1:$10)-1,K700&amp;1/17)),ROW($1:$9))),-LOOKUP(1,-MID(K700,MIN(FIND(ROW($1:$10)-1,K700&amp;1/17)),ROW($1:$9)))))</f>
        <v/>
      </c>
      <c r="M700" s="5" t="str">
        <f t="shared" si="80"/>
        <v/>
      </c>
      <c r="N700" s="14" t="str">
        <f t="shared" si="81"/>
        <v/>
      </c>
    </row>
    <row r="701" spans="1:14">
      <c r="A701" t="str">
        <f t="shared" si="74"/>
        <v/>
      </c>
      <c r="B701" s="3" t="str">
        <f t="shared" si="75"/>
        <v/>
      </c>
      <c r="H701" s="5" t="str">
        <f t="shared" si="76"/>
        <v/>
      </c>
      <c r="I701" s="5" t="str">
        <f t="shared" si="77"/>
        <v/>
      </c>
      <c r="J701" s="5" t="str">
        <f t="shared" si="78"/>
        <v/>
      </c>
      <c r="K701" s="5" t="str">
        <f t="shared" si="79"/>
        <v/>
      </c>
      <c r="L701" s="5" t="str">
        <f t="array" ref="L701">IF(K701="","",IF(-LOOKUP(1,-MID(K701,MIN(FIND(ROW($1:$10)-1,K701&amp;1/17)),ROW($1:$9)))&lt;10,"0"&amp;-LOOKUP(1,-MID(K701,MIN(FIND(ROW($1:$10)-1,K701&amp;1/17)),ROW($1:$9))),-LOOKUP(1,-MID(K701,MIN(FIND(ROW($1:$10)-1,K701&amp;1/17)),ROW($1:$9)))))</f>
        <v/>
      </c>
      <c r="M701" s="5" t="str">
        <f t="shared" si="80"/>
        <v/>
      </c>
      <c r="N701" s="14" t="str">
        <f t="shared" si="81"/>
        <v/>
      </c>
    </row>
    <row r="702" spans="1:14">
      <c r="A702" t="str">
        <f t="shared" si="74"/>
        <v/>
      </c>
      <c r="B702" s="3" t="str">
        <f t="shared" si="75"/>
        <v/>
      </c>
      <c r="H702" s="5" t="str">
        <f t="shared" si="76"/>
        <v/>
      </c>
      <c r="I702" s="5" t="str">
        <f t="shared" si="77"/>
        <v/>
      </c>
      <c r="J702" s="5" t="str">
        <f t="shared" si="78"/>
        <v/>
      </c>
      <c r="K702" s="5" t="str">
        <f t="shared" si="79"/>
        <v/>
      </c>
      <c r="L702" s="5" t="str">
        <f t="array" ref="L702">IF(K702="","",IF(-LOOKUP(1,-MID(K702,MIN(FIND(ROW($1:$10)-1,K702&amp;1/17)),ROW($1:$9)))&lt;10,"0"&amp;-LOOKUP(1,-MID(K702,MIN(FIND(ROW($1:$10)-1,K702&amp;1/17)),ROW($1:$9))),-LOOKUP(1,-MID(K702,MIN(FIND(ROW($1:$10)-1,K702&amp;1/17)),ROW($1:$9)))))</f>
        <v/>
      </c>
      <c r="M702" s="5" t="str">
        <f t="shared" si="80"/>
        <v/>
      </c>
      <c r="N702" s="14" t="str">
        <f t="shared" si="81"/>
        <v/>
      </c>
    </row>
    <row r="703" spans="1:14">
      <c r="A703" t="str">
        <f t="shared" si="74"/>
        <v/>
      </c>
      <c r="B703" s="3" t="str">
        <f t="shared" si="75"/>
        <v/>
      </c>
      <c r="H703" s="5" t="str">
        <f t="shared" si="76"/>
        <v/>
      </c>
      <c r="I703" s="5" t="str">
        <f t="shared" si="77"/>
        <v/>
      </c>
      <c r="J703" s="5" t="str">
        <f t="shared" si="78"/>
        <v/>
      </c>
      <c r="K703" s="5" t="str">
        <f t="shared" si="79"/>
        <v/>
      </c>
      <c r="L703" s="5" t="str">
        <f t="array" ref="L703">IF(K703="","",IF(-LOOKUP(1,-MID(K703,MIN(FIND(ROW($1:$10)-1,K703&amp;1/17)),ROW($1:$9)))&lt;10,"0"&amp;-LOOKUP(1,-MID(K703,MIN(FIND(ROW($1:$10)-1,K703&amp;1/17)),ROW($1:$9))),-LOOKUP(1,-MID(K703,MIN(FIND(ROW($1:$10)-1,K703&amp;1/17)),ROW($1:$9)))))</f>
        <v/>
      </c>
      <c r="M703" s="5" t="str">
        <f t="shared" si="80"/>
        <v/>
      </c>
      <c r="N703" s="14" t="str">
        <f t="shared" si="81"/>
        <v/>
      </c>
    </row>
    <row r="704" spans="1:14">
      <c r="A704" t="str">
        <f t="shared" si="74"/>
        <v/>
      </c>
      <c r="B704" s="3" t="str">
        <f t="shared" si="75"/>
        <v/>
      </c>
      <c r="H704" s="5" t="str">
        <f t="shared" si="76"/>
        <v/>
      </c>
      <c r="I704" s="5" t="str">
        <f t="shared" si="77"/>
        <v/>
      </c>
      <c r="J704" s="5" t="str">
        <f t="shared" si="78"/>
        <v/>
      </c>
      <c r="K704" s="5" t="str">
        <f t="shared" si="79"/>
        <v/>
      </c>
      <c r="L704" s="5" t="str">
        <f t="array" ref="L704">IF(K704="","",IF(-LOOKUP(1,-MID(K704,MIN(FIND(ROW($1:$10)-1,K704&amp;1/17)),ROW($1:$9)))&lt;10,"0"&amp;-LOOKUP(1,-MID(K704,MIN(FIND(ROW($1:$10)-1,K704&amp;1/17)),ROW($1:$9))),-LOOKUP(1,-MID(K704,MIN(FIND(ROW($1:$10)-1,K704&amp;1/17)),ROW($1:$9)))))</f>
        <v/>
      </c>
      <c r="M704" s="5" t="str">
        <f t="shared" si="80"/>
        <v/>
      </c>
      <c r="N704" s="14" t="str">
        <f t="shared" si="81"/>
        <v/>
      </c>
    </row>
    <row r="705" spans="1:14">
      <c r="A705" t="str">
        <f t="shared" si="74"/>
        <v/>
      </c>
      <c r="B705" s="3" t="str">
        <f t="shared" si="75"/>
        <v/>
      </c>
      <c r="H705" s="5" t="str">
        <f t="shared" si="76"/>
        <v/>
      </c>
      <c r="I705" s="5" t="str">
        <f t="shared" si="77"/>
        <v/>
      </c>
      <c r="J705" s="5" t="str">
        <f t="shared" si="78"/>
        <v/>
      </c>
      <c r="K705" s="5" t="str">
        <f t="shared" si="79"/>
        <v/>
      </c>
      <c r="L705" s="5" t="str">
        <f t="array" ref="L705">IF(K705="","",IF(-LOOKUP(1,-MID(K705,MIN(FIND(ROW($1:$10)-1,K705&amp;1/17)),ROW($1:$9)))&lt;10,"0"&amp;-LOOKUP(1,-MID(K705,MIN(FIND(ROW($1:$10)-1,K705&amp;1/17)),ROW($1:$9))),-LOOKUP(1,-MID(K705,MIN(FIND(ROW($1:$10)-1,K705&amp;1/17)),ROW($1:$9)))))</f>
        <v/>
      </c>
      <c r="M705" s="5" t="str">
        <f t="shared" si="80"/>
        <v/>
      </c>
      <c r="N705" s="14" t="str">
        <f t="shared" si="81"/>
        <v/>
      </c>
    </row>
    <row r="706" spans="1:14">
      <c r="A706" t="str">
        <f t="shared" si="74"/>
        <v/>
      </c>
      <c r="B706" s="3" t="str">
        <f t="shared" si="75"/>
        <v/>
      </c>
      <c r="H706" s="5" t="str">
        <f t="shared" si="76"/>
        <v/>
      </c>
      <c r="I706" s="5" t="str">
        <f t="shared" si="77"/>
        <v/>
      </c>
      <c r="J706" s="5" t="str">
        <f t="shared" si="78"/>
        <v/>
      </c>
      <c r="K706" s="5" t="str">
        <f t="shared" si="79"/>
        <v/>
      </c>
      <c r="L706" s="5" t="str">
        <f t="array" ref="L706">IF(K706="","",IF(-LOOKUP(1,-MID(K706,MIN(FIND(ROW($1:$10)-1,K706&amp;1/17)),ROW($1:$9)))&lt;10,"0"&amp;-LOOKUP(1,-MID(K706,MIN(FIND(ROW($1:$10)-1,K706&amp;1/17)),ROW($1:$9))),-LOOKUP(1,-MID(K706,MIN(FIND(ROW($1:$10)-1,K706&amp;1/17)),ROW($1:$9)))))</f>
        <v/>
      </c>
      <c r="M706" s="5" t="str">
        <f t="shared" si="80"/>
        <v/>
      </c>
      <c r="N706" s="14" t="str">
        <f t="shared" si="81"/>
        <v/>
      </c>
    </row>
    <row r="707" spans="1:14">
      <c r="A707" t="str">
        <f t="shared" si="74"/>
        <v/>
      </c>
      <c r="B707" s="3" t="str">
        <f t="shared" si="75"/>
        <v/>
      </c>
      <c r="H707" s="5" t="str">
        <f t="shared" si="76"/>
        <v/>
      </c>
      <c r="I707" s="5" t="str">
        <f t="shared" si="77"/>
        <v/>
      </c>
      <c r="J707" s="5" t="str">
        <f t="shared" si="78"/>
        <v/>
      </c>
      <c r="K707" s="5" t="str">
        <f t="shared" si="79"/>
        <v/>
      </c>
      <c r="L707" s="5" t="str">
        <f t="array" ref="L707">IF(K707="","",IF(-LOOKUP(1,-MID(K707,MIN(FIND(ROW($1:$10)-1,K707&amp;1/17)),ROW($1:$9)))&lt;10,"0"&amp;-LOOKUP(1,-MID(K707,MIN(FIND(ROW($1:$10)-1,K707&amp;1/17)),ROW($1:$9))),-LOOKUP(1,-MID(K707,MIN(FIND(ROW($1:$10)-1,K707&amp;1/17)),ROW($1:$9)))))</f>
        <v/>
      </c>
      <c r="M707" s="5" t="str">
        <f t="shared" si="80"/>
        <v/>
      </c>
      <c r="N707" s="14" t="str">
        <f t="shared" si="81"/>
        <v/>
      </c>
    </row>
    <row r="708" spans="1:14">
      <c r="A708" t="str">
        <f t="shared" si="74"/>
        <v/>
      </c>
      <c r="B708" s="3" t="str">
        <f t="shared" si="75"/>
        <v/>
      </c>
      <c r="H708" s="5" t="str">
        <f t="shared" si="76"/>
        <v/>
      </c>
      <c r="I708" s="5" t="str">
        <f t="shared" si="77"/>
        <v/>
      </c>
      <c r="J708" s="5" t="str">
        <f t="shared" si="78"/>
        <v/>
      </c>
      <c r="K708" s="5" t="str">
        <f t="shared" si="79"/>
        <v/>
      </c>
      <c r="L708" s="5" t="str">
        <f t="array" ref="L708">IF(K708="","",IF(-LOOKUP(1,-MID(K708,MIN(FIND(ROW($1:$10)-1,K708&amp;1/17)),ROW($1:$9)))&lt;10,"0"&amp;-LOOKUP(1,-MID(K708,MIN(FIND(ROW($1:$10)-1,K708&amp;1/17)),ROW($1:$9))),-LOOKUP(1,-MID(K708,MIN(FIND(ROW($1:$10)-1,K708&amp;1/17)),ROW($1:$9)))))</f>
        <v/>
      </c>
      <c r="M708" s="5" t="str">
        <f t="shared" si="80"/>
        <v/>
      </c>
      <c r="N708" s="14" t="str">
        <f t="shared" si="81"/>
        <v/>
      </c>
    </row>
    <row r="709" spans="1:14">
      <c r="A709" t="str">
        <f t="shared" si="74"/>
        <v/>
      </c>
      <c r="B709" s="3" t="str">
        <f t="shared" si="75"/>
        <v/>
      </c>
      <c r="H709" s="5" t="str">
        <f t="shared" si="76"/>
        <v/>
      </c>
      <c r="I709" s="5" t="str">
        <f t="shared" si="77"/>
        <v/>
      </c>
      <c r="J709" s="5" t="str">
        <f t="shared" si="78"/>
        <v/>
      </c>
      <c r="K709" s="5" t="str">
        <f t="shared" si="79"/>
        <v/>
      </c>
      <c r="L709" s="5" t="str">
        <f t="array" ref="L709">IF(K709="","",IF(-LOOKUP(1,-MID(K709,MIN(FIND(ROW($1:$10)-1,K709&amp;1/17)),ROW($1:$9)))&lt;10,"0"&amp;-LOOKUP(1,-MID(K709,MIN(FIND(ROW($1:$10)-1,K709&amp;1/17)),ROW($1:$9))),-LOOKUP(1,-MID(K709,MIN(FIND(ROW($1:$10)-1,K709&amp;1/17)),ROW($1:$9)))))</f>
        <v/>
      </c>
      <c r="M709" s="5" t="str">
        <f t="shared" si="80"/>
        <v/>
      </c>
      <c r="N709" s="14" t="str">
        <f t="shared" si="81"/>
        <v/>
      </c>
    </row>
    <row r="710" spans="1:14">
      <c r="A710" t="str">
        <f t="shared" si="74"/>
        <v/>
      </c>
      <c r="B710" s="3" t="str">
        <f t="shared" si="75"/>
        <v/>
      </c>
      <c r="H710" s="5" t="str">
        <f t="shared" si="76"/>
        <v/>
      </c>
      <c r="I710" s="5" t="str">
        <f t="shared" si="77"/>
        <v/>
      </c>
      <c r="J710" s="5" t="str">
        <f t="shared" si="78"/>
        <v/>
      </c>
      <c r="K710" s="5" t="str">
        <f t="shared" si="79"/>
        <v/>
      </c>
      <c r="L710" s="5" t="str">
        <f t="array" ref="L710">IF(K710="","",IF(-LOOKUP(1,-MID(K710,MIN(FIND(ROW($1:$10)-1,K710&amp;1/17)),ROW($1:$9)))&lt;10,"0"&amp;-LOOKUP(1,-MID(K710,MIN(FIND(ROW($1:$10)-1,K710&amp;1/17)),ROW($1:$9))),-LOOKUP(1,-MID(K710,MIN(FIND(ROW($1:$10)-1,K710&amp;1/17)),ROW($1:$9)))))</f>
        <v/>
      </c>
      <c r="M710" s="5" t="str">
        <f t="shared" si="80"/>
        <v/>
      </c>
      <c r="N710" s="14" t="str">
        <f t="shared" si="81"/>
        <v/>
      </c>
    </row>
    <row r="711" spans="1:14">
      <c r="A711" t="str">
        <f t="shared" si="74"/>
        <v/>
      </c>
      <c r="B711" s="3" t="str">
        <f t="shared" si="75"/>
        <v/>
      </c>
      <c r="H711" s="5" t="str">
        <f t="shared" si="76"/>
        <v/>
      </c>
      <c r="I711" s="5" t="str">
        <f t="shared" si="77"/>
        <v/>
      </c>
      <c r="J711" s="5" t="str">
        <f t="shared" si="78"/>
        <v/>
      </c>
      <c r="K711" s="5" t="str">
        <f t="shared" si="79"/>
        <v/>
      </c>
      <c r="L711" s="5" t="str">
        <f t="array" ref="L711">IF(K711="","",IF(-LOOKUP(1,-MID(K711,MIN(FIND(ROW($1:$10)-1,K711&amp;1/17)),ROW($1:$9)))&lt;10,"0"&amp;-LOOKUP(1,-MID(K711,MIN(FIND(ROW($1:$10)-1,K711&amp;1/17)),ROW($1:$9))),-LOOKUP(1,-MID(K711,MIN(FIND(ROW($1:$10)-1,K711&amp;1/17)),ROW($1:$9)))))</f>
        <v/>
      </c>
      <c r="M711" s="5" t="str">
        <f t="shared" si="80"/>
        <v/>
      </c>
      <c r="N711" s="14" t="str">
        <f t="shared" si="81"/>
        <v/>
      </c>
    </row>
    <row r="712" spans="1:14">
      <c r="A712" t="str">
        <f t="shared" si="74"/>
        <v/>
      </c>
      <c r="B712" s="3" t="str">
        <f t="shared" si="75"/>
        <v/>
      </c>
      <c r="H712" s="5" t="str">
        <f t="shared" si="76"/>
        <v/>
      </c>
      <c r="I712" s="5" t="str">
        <f t="shared" si="77"/>
        <v/>
      </c>
      <c r="J712" s="5" t="str">
        <f t="shared" si="78"/>
        <v/>
      </c>
      <c r="K712" s="5" t="str">
        <f t="shared" si="79"/>
        <v/>
      </c>
      <c r="L712" s="5" t="str">
        <f t="array" ref="L712">IF(K712="","",IF(-LOOKUP(1,-MID(K712,MIN(FIND(ROW($1:$10)-1,K712&amp;1/17)),ROW($1:$9)))&lt;10,"0"&amp;-LOOKUP(1,-MID(K712,MIN(FIND(ROW($1:$10)-1,K712&amp;1/17)),ROW($1:$9))),-LOOKUP(1,-MID(K712,MIN(FIND(ROW($1:$10)-1,K712&amp;1/17)),ROW($1:$9)))))</f>
        <v/>
      </c>
      <c r="M712" s="5" t="str">
        <f t="shared" si="80"/>
        <v/>
      </c>
      <c r="N712" s="14" t="str">
        <f t="shared" si="81"/>
        <v/>
      </c>
    </row>
    <row r="713" spans="1:14">
      <c r="A713" t="str">
        <f t="shared" si="74"/>
        <v/>
      </c>
      <c r="B713" s="3" t="str">
        <f t="shared" si="75"/>
        <v/>
      </c>
      <c r="H713" s="5" t="str">
        <f t="shared" si="76"/>
        <v/>
      </c>
      <c r="I713" s="5" t="str">
        <f t="shared" si="77"/>
        <v/>
      </c>
      <c r="J713" s="5" t="str">
        <f t="shared" si="78"/>
        <v/>
      </c>
      <c r="K713" s="5" t="str">
        <f t="shared" si="79"/>
        <v/>
      </c>
      <c r="L713" s="5" t="str">
        <f t="array" ref="L713">IF(K713="","",IF(-LOOKUP(1,-MID(K713,MIN(FIND(ROW($1:$10)-1,K713&amp;1/17)),ROW($1:$9)))&lt;10,"0"&amp;-LOOKUP(1,-MID(K713,MIN(FIND(ROW($1:$10)-1,K713&amp;1/17)),ROW($1:$9))),-LOOKUP(1,-MID(K713,MIN(FIND(ROW($1:$10)-1,K713&amp;1/17)),ROW($1:$9)))))</f>
        <v/>
      </c>
      <c r="M713" s="5" t="str">
        <f t="shared" si="80"/>
        <v/>
      </c>
      <c r="N713" s="14" t="str">
        <f t="shared" si="81"/>
        <v/>
      </c>
    </row>
    <row r="714" spans="1:14">
      <c r="A714" t="str">
        <f t="shared" si="74"/>
        <v/>
      </c>
      <c r="B714" s="3" t="str">
        <f t="shared" si="75"/>
        <v/>
      </c>
      <c r="H714" s="5" t="str">
        <f t="shared" si="76"/>
        <v/>
      </c>
      <c r="I714" s="5" t="str">
        <f t="shared" si="77"/>
        <v/>
      </c>
      <c r="J714" s="5" t="str">
        <f t="shared" si="78"/>
        <v/>
      </c>
      <c r="K714" s="5" t="str">
        <f t="shared" si="79"/>
        <v/>
      </c>
      <c r="L714" s="5" t="str">
        <f t="array" ref="L714">IF(K714="","",IF(-LOOKUP(1,-MID(K714,MIN(FIND(ROW($1:$10)-1,K714&amp;1/17)),ROW($1:$9)))&lt;10,"0"&amp;-LOOKUP(1,-MID(K714,MIN(FIND(ROW($1:$10)-1,K714&amp;1/17)),ROW($1:$9))),-LOOKUP(1,-MID(K714,MIN(FIND(ROW($1:$10)-1,K714&amp;1/17)),ROW($1:$9)))))</f>
        <v/>
      </c>
      <c r="M714" s="5" t="str">
        <f t="shared" si="80"/>
        <v/>
      </c>
      <c r="N714" s="14" t="str">
        <f t="shared" si="81"/>
        <v/>
      </c>
    </row>
    <row r="715" spans="1:14">
      <c r="A715" t="str">
        <f t="shared" si="74"/>
        <v/>
      </c>
      <c r="B715" s="3" t="str">
        <f t="shared" si="75"/>
        <v/>
      </c>
      <c r="H715" s="5" t="str">
        <f t="shared" si="76"/>
        <v/>
      </c>
      <c r="I715" s="5" t="str">
        <f t="shared" si="77"/>
        <v/>
      </c>
      <c r="J715" s="5" t="str">
        <f t="shared" si="78"/>
        <v/>
      </c>
      <c r="K715" s="5" t="str">
        <f t="shared" si="79"/>
        <v/>
      </c>
      <c r="L715" s="5" t="str">
        <f t="array" ref="L715">IF(K715="","",IF(-LOOKUP(1,-MID(K715,MIN(FIND(ROW($1:$10)-1,K715&amp;1/17)),ROW($1:$9)))&lt;10,"0"&amp;-LOOKUP(1,-MID(K715,MIN(FIND(ROW($1:$10)-1,K715&amp;1/17)),ROW($1:$9))),-LOOKUP(1,-MID(K715,MIN(FIND(ROW($1:$10)-1,K715&amp;1/17)),ROW($1:$9)))))</f>
        <v/>
      </c>
      <c r="M715" s="5" t="str">
        <f t="shared" si="80"/>
        <v/>
      </c>
      <c r="N715" s="14" t="str">
        <f t="shared" si="81"/>
        <v/>
      </c>
    </row>
    <row r="716" spans="1:14">
      <c r="A716" t="str">
        <f t="shared" si="74"/>
        <v/>
      </c>
      <c r="B716" s="3" t="str">
        <f t="shared" si="75"/>
        <v/>
      </c>
      <c r="H716" s="5" t="str">
        <f t="shared" si="76"/>
        <v/>
      </c>
      <c r="I716" s="5" t="str">
        <f t="shared" si="77"/>
        <v/>
      </c>
      <c r="J716" s="5" t="str">
        <f t="shared" si="78"/>
        <v/>
      </c>
      <c r="K716" s="5" t="str">
        <f t="shared" si="79"/>
        <v/>
      </c>
      <c r="L716" s="5" t="str">
        <f t="array" ref="L716">IF(K716="","",IF(-LOOKUP(1,-MID(K716,MIN(FIND(ROW($1:$10)-1,K716&amp;1/17)),ROW($1:$9)))&lt;10,"0"&amp;-LOOKUP(1,-MID(K716,MIN(FIND(ROW($1:$10)-1,K716&amp;1/17)),ROW($1:$9))),-LOOKUP(1,-MID(K716,MIN(FIND(ROW($1:$10)-1,K716&amp;1/17)),ROW($1:$9)))))</f>
        <v/>
      </c>
      <c r="M716" s="5" t="str">
        <f t="shared" si="80"/>
        <v/>
      </c>
      <c r="N716" s="14" t="str">
        <f t="shared" si="81"/>
        <v/>
      </c>
    </row>
    <row r="717" spans="1:14">
      <c r="A717" t="str">
        <f t="shared" si="74"/>
        <v/>
      </c>
      <c r="B717" s="3" t="str">
        <f t="shared" si="75"/>
        <v/>
      </c>
      <c r="H717" s="5" t="str">
        <f t="shared" si="76"/>
        <v/>
      </c>
      <c r="I717" s="5" t="str">
        <f t="shared" si="77"/>
        <v/>
      </c>
      <c r="J717" s="5" t="str">
        <f t="shared" si="78"/>
        <v/>
      </c>
      <c r="K717" s="5" t="str">
        <f t="shared" si="79"/>
        <v/>
      </c>
      <c r="L717" s="5" t="str">
        <f t="array" ref="L717">IF(K717="","",IF(-LOOKUP(1,-MID(K717,MIN(FIND(ROW($1:$10)-1,K717&amp;1/17)),ROW($1:$9)))&lt;10,"0"&amp;-LOOKUP(1,-MID(K717,MIN(FIND(ROW($1:$10)-1,K717&amp;1/17)),ROW($1:$9))),-LOOKUP(1,-MID(K717,MIN(FIND(ROW($1:$10)-1,K717&amp;1/17)),ROW($1:$9)))))</f>
        <v/>
      </c>
      <c r="M717" s="5" t="str">
        <f t="shared" si="80"/>
        <v/>
      </c>
      <c r="N717" s="14" t="str">
        <f t="shared" si="81"/>
        <v/>
      </c>
    </row>
    <row r="718" spans="1:14">
      <c r="A718" t="str">
        <f t="shared" si="74"/>
        <v/>
      </c>
      <c r="B718" s="3" t="str">
        <f t="shared" si="75"/>
        <v/>
      </c>
      <c r="H718" s="5" t="str">
        <f t="shared" si="76"/>
        <v/>
      </c>
      <c r="I718" s="5" t="str">
        <f t="shared" si="77"/>
        <v/>
      </c>
      <c r="J718" s="5" t="str">
        <f t="shared" si="78"/>
        <v/>
      </c>
      <c r="K718" s="5" t="str">
        <f t="shared" si="79"/>
        <v/>
      </c>
      <c r="L718" s="5" t="str">
        <f t="array" ref="L718">IF(K718="","",IF(-LOOKUP(1,-MID(K718,MIN(FIND(ROW($1:$10)-1,K718&amp;1/17)),ROW($1:$9)))&lt;10,"0"&amp;-LOOKUP(1,-MID(K718,MIN(FIND(ROW($1:$10)-1,K718&amp;1/17)),ROW($1:$9))),-LOOKUP(1,-MID(K718,MIN(FIND(ROW($1:$10)-1,K718&amp;1/17)),ROW($1:$9)))))</f>
        <v/>
      </c>
      <c r="M718" s="5" t="str">
        <f t="shared" si="80"/>
        <v/>
      </c>
      <c r="N718" s="14" t="str">
        <f t="shared" si="81"/>
        <v/>
      </c>
    </row>
    <row r="719" spans="1:14">
      <c r="A719" t="str">
        <f t="shared" si="74"/>
        <v/>
      </c>
      <c r="B719" s="3" t="str">
        <f t="shared" si="75"/>
        <v/>
      </c>
      <c r="H719" s="5" t="str">
        <f t="shared" si="76"/>
        <v/>
      </c>
      <c r="I719" s="5" t="str">
        <f t="shared" si="77"/>
        <v/>
      </c>
      <c r="J719" s="5" t="str">
        <f t="shared" si="78"/>
        <v/>
      </c>
      <c r="K719" s="5" t="str">
        <f t="shared" si="79"/>
        <v/>
      </c>
      <c r="L719" s="5" t="str">
        <f t="array" ref="L719">IF(K719="","",IF(-LOOKUP(1,-MID(K719,MIN(FIND(ROW($1:$10)-1,K719&amp;1/17)),ROW($1:$9)))&lt;10,"0"&amp;-LOOKUP(1,-MID(K719,MIN(FIND(ROW($1:$10)-1,K719&amp;1/17)),ROW($1:$9))),-LOOKUP(1,-MID(K719,MIN(FIND(ROW($1:$10)-1,K719&amp;1/17)),ROW($1:$9)))))</f>
        <v/>
      </c>
      <c r="M719" s="5" t="str">
        <f t="shared" si="80"/>
        <v/>
      </c>
      <c r="N719" s="14" t="str">
        <f t="shared" si="81"/>
        <v/>
      </c>
    </row>
    <row r="720" spans="1:14">
      <c r="A720" t="str">
        <f t="shared" si="74"/>
        <v/>
      </c>
      <c r="B720" s="3" t="str">
        <f t="shared" si="75"/>
        <v/>
      </c>
      <c r="H720" s="5" t="str">
        <f t="shared" si="76"/>
        <v/>
      </c>
      <c r="I720" s="5" t="str">
        <f t="shared" si="77"/>
        <v/>
      </c>
      <c r="J720" s="5" t="str">
        <f t="shared" si="78"/>
        <v/>
      </c>
      <c r="K720" s="5" t="str">
        <f t="shared" si="79"/>
        <v/>
      </c>
      <c r="L720" s="5" t="str">
        <f t="array" ref="L720">IF(K720="","",IF(-LOOKUP(1,-MID(K720,MIN(FIND(ROW($1:$10)-1,K720&amp;1/17)),ROW($1:$9)))&lt;10,"0"&amp;-LOOKUP(1,-MID(K720,MIN(FIND(ROW($1:$10)-1,K720&amp;1/17)),ROW($1:$9))),-LOOKUP(1,-MID(K720,MIN(FIND(ROW($1:$10)-1,K720&amp;1/17)),ROW($1:$9)))))</f>
        <v/>
      </c>
      <c r="M720" s="5" t="str">
        <f t="shared" si="80"/>
        <v/>
      </c>
      <c r="N720" s="14" t="str">
        <f t="shared" si="81"/>
        <v/>
      </c>
    </row>
    <row r="721" spans="1:14">
      <c r="A721" t="str">
        <f t="shared" si="74"/>
        <v/>
      </c>
      <c r="B721" s="3" t="str">
        <f t="shared" si="75"/>
        <v/>
      </c>
      <c r="H721" s="5" t="str">
        <f t="shared" si="76"/>
        <v/>
      </c>
      <c r="I721" s="5" t="str">
        <f t="shared" si="77"/>
        <v/>
      </c>
      <c r="J721" s="5" t="str">
        <f t="shared" si="78"/>
        <v/>
      </c>
      <c r="K721" s="5" t="str">
        <f t="shared" si="79"/>
        <v/>
      </c>
      <c r="L721" s="5" t="str">
        <f t="array" ref="L721">IF(K721="","",IF(-LOOKUP(1,-MID(K721,MIN(FIND(ROW($1:$10)-1,K721&amp;1/17)),ROW($1:$9)))&lt;10,"0"&amp;-LOOKUP(1,-MID(K721,MIN(FIND(ROW($1:$10)-1,K721&amp;1/17)),ROW($1:$9))),-LOOKUP(1,-MID(K721,MIN(FIND(ROW($1:$10)-1,K721&amp;1/17)),ROW($1:$9)))))</f>
        <v/>
      </c>
      <c r="M721" s="5" t="str">
        <f t="shared" si="80"/>
        <v/>
      </c>
      <c r="N721" s="14" t="str">
        <f t="shared" si="81"/>
        <v/>
      </c>
    </row>
    <row r="722" spans="1:14">
      <c r="A722" t="str">
        <f t="shared" si="74"/>
        <v/>
      </c>
      <c r="B722" s="3" t="str">
        <f t="shared" si="75"/>
        <v/>
      </c>
      <c r="H722" s="5" t="str">
        <f t="shared" si="76"/>
        <v/>
      </c>
      <c r="I722" s="5" t="str">
        <f t="shared" si="77"/>
        <v/>
      </c>
      <c r="J722" s="5" t="str">
        <f t="shared" si="78"/>
        <v/>
      </c>
      <c r="K722" s="5" t="str">
        <f t="shared" si="79"/>
        <v/>
      </c>
      <c r="L722" s="5" t="str">
        <f t="array" ref="L722">IF(K722="","",IF(-LOOKUP(1,-MID(K722,MIN(FIND(ROW($1:$10)-1,K722&amp;1/17)),ROW($1:$9)))&lt;10,"0"&amp;-LOOKUP(1,-MID(K722,MIN(FIND(ROW($1:$10)-1,K722&amp;1/17)),ROW($1:$9))),-LOOKUP(1,-MID(K722,MIN(FIND(ROW($1:$10)-1,K722&amp;1/17)),ROW($1:$9)))))</f>
        <v/>
      </c>
      <c r="M722" s="5" t="str">
        <f t="shared" si="80"/>
        <v/>
      </c>
      <c r="N722" s="14" t="str">
        <f t="shared" si="81"/>
        <v/>
      </c>
    </row>
    <row r="723" spans="1:14">
      <c r="A723" t="str">
        <f t="shared" si="74"/>
        <v/>
      </c>
      <c r="B723" s="3" t="str">
        <f t="shared" si="75"/>
        <v/>
      </c>
      <c r="H723" s="5" t="str">
        <f t="shared" si="76"/>
        <v/>
      </c>
      <c r="I723" s="5" t="str">
        <f t="shared" si="77"/>
        <v/>
      </c>
      <c r="J723" s="5" t="str">
        <f t="shared" si="78"/>
        <v/>
      </c>
      <c r="K723" s="5" t="str">
        <f t="shared" si="79"/>
        <v/>
      </c>
      <c r="L723" s="5" t="str">
        <f t="array" ref="L723">IF(K723="","",IF(-LOOKUP(1,-MID(K723,MIN(FIND(ROW($1:$10)-1,K723&amp;1/17)),ROW($1:$9)))&lt;10,"0"&amp;-LOOKUP(1,-MID(K723,MIN(FIND(ROW($1:$10)-1,K723&amp;1/17)),ROW($1:$9))),-LOOKUP(1,-MID(K723,MIN(FIND(ROW($1:$10)-1,K723&amp;1/17)),ROW($1:$9)))))</f>
        <v/>
      </c>
      <c r="M723" s="5" t="str">
        <f t="shared" si="80"/>
        <v/>
      </c>
      <c r="N723" s="14" t="str">
        <f t="shared" si="81"/>
        <v/>
      </c>
    </row>
    <row r="724" spans="1:14">
      <c r="A724" t="str">
        <f t="shared" si="74"/>
        <v/>
      </c>
      <c r="B724" s="3" t="str">
        <f t="shared" si="75"/>
        <v/>
      </c>
      <c r="H724" s="5" t="str">
        <f t="shared" si="76"/>
        <v/>
      </c>
      <c r="I724" s="5" t="str">
        <f t="shared" si="77"/>
        <v/>
      </c>
      <c r="J724" s="5" t="str">
        <f t="shared" si="78"/>
        <v/>
      </c>
      <c r="K724" s="5" t="str">
        <f t="shared" si="79"/>
        <v/>
      </c>
      <c r="L724" s="5" t="str">
        <f t="array" ref="L724">IF(K724="","",IF(-LOOKUP(1,-MID(K724,MIN(FIND(ROW($1:$10)-1,K724&amp;1/17)),ROW($1:$9)))&lt;10,"0"&amp;-LOOKUP(1,-MID(K724,MIN(FIND(ROW($1:$10)-1,K724&amp;1/17)),ROW($1:$9))),-LOOKUP(1,-MID(K724,MIN(FIND(ROW($1:$10)-1,K724&amp;1/17)),ROW($1:$9)))))</f>
        <v/>
      </c>
      <c r="M724" s="5" t="str">
        <f t="shared" si="80"/>
        <v/>
      </c>
      <c r="N724" s="14" t="str">
        <f t="shared" si="81"/>
        <v/>
      </c>
    </row>
    <row r="725" spans="1:14">
      <c r="A725" t="str">
        <f t="shared" si="74"/>
        <v/>
      </c>
      <c r="B725" s="3" t="str">
        <f t="shared" si="75"/>
        <v/>
      </c>
      <c r="H725" s="5" t="str">
        <f t="shared" si="76"/>
        <v/>
      </c>
      <c r="I725" s="5" t="str">
        <f t="shared" si="77"/>
        <v/>
      </c>
      <c r="J725" s="5" t="str">
        <f t="shared" si="78"/>
        <v/>
      </c>
      <c r="K725" s="5" t="str">
        <f t="shared" si="79"/>
        <v/>
      </c>
      <c r="L725" s="5" t="str">
        <f t="array" ref="L725">IF(K725="","",IF(-LOOKUP(1,-MID(K725,MIN(FIND(ROW($1:$10)-1,K725&amp;1/17)),ROW($1:$9)))&lt;10,"0"&amp;-LOOKUP(1,-MID(K725,MIN(FIND(ROW($1:$10)-1,K725&amp;1/17)),ROW($1:$9))),-LOOKUP(1,-MID(K725,MIN(FIND(ROW($1:$10)-1,K725&amp;1/17)),ROW($1:$9)))))</f>
        <v/>
      </c>
      <c r="M725" s="5" t="str">
        <f t="shared" si="80"/>
        <v/>
      </c>
      <c r="N725" s="14" t="str">
        <f t="shared" si="81"/>
        <v/>
      </c>
    </row>
    <row r="726" spans="1:14">
      <c r="A726" t="str">
        <f t="shared" si="74"/>
        <v/>
      </c>
      <c r="B726" s="3" t="str">
        <f t="shared" si="75"/>
        <v/>
      </c>
      <c r="H726" s="5" t="str">
        <f t="shared" si="76"/>
        <v/>
      </c>
      <c r="I726" s="5" t="str">
        <f t="shared" si="77"/>
        <v/>
      </c>
      <c r="J726" s="5" t="str">
        <f t="shared" si="78"/>
        <v/>
      </c>
      <c r="K726" s="5" t="str">
        <f t="shared" si="79"/>
        <v/>
      </c>
      <c r="L726" s="5" t="str">
        <f t="array" ref="L726">IF(K726="","",IF(-LOOKUP(1,-MID(K726,MIN(FIND(ROW($1:$10)-1,K726&amp;1/17)),ROW($1:$9)))&lt;10,"0"&amp;-LOOKUP(1,-MID(K726,MIN(FIND(ROW($1:$10)-1,K726&amp;1/17)),ROW($1:$9))),-LOOKUP(1,-MID(K726,MIN(FIND(ROW($1:$10)-1,K726&amp;1/17)),ROW($1:$9)))))</f>
        <v/>
      </c>
      <c r="M726" s="5" t="str">
        <f t="shared" si="80"/>
        <v/>
      </c>
      <c r="N726" s="14" t="str">
        <f t="shared" si="81"/>
        <v/>
      </c>
    </row>
    <row r="727" spans="1:14">
      <c r="A727" t="str">
        <f t="shared" si="74"/>
        <v/>
      </c>
      <c r="B727" s="3" t="str">
        <f t="shared" si="75"/>
        <v/>
      </c>
      <c r="H727" s="5" t="str">
        <f t="shared" si="76"/>
        <v/>
      </c>
      <c r="I727" s="5" t="str">
        <f t="shared" si="77"/>
        <v/>
      </c>
      <c r="J727" s="5" t="str">
        <f t="shared" si="78"/>
        <v/>
      </c>
      <c r="K727" s="5" t="str">
        <f t="shared" si="79"/>
        <v/>
      </c>
      <c r="L727" s="5" t="str">
        <f t="array" ref="L727">IF(K727="","",IF(-LOOKUP(1,-MID(K727,MIN(FIND(ROW($1:$10)-1,K727&amp;1/17)),ROW($1:$9)))&lt;10,"0"&amp;-LOOKUP(1,-MID(K727,MIN(FIND(ROW($1:$10)-1,K727&amp;1/17)),ROW($1:$9))),-LOOKUP(1,-MID(K727,MIN(FIND(ROW($1:$10)-1,K727&amp;1/17)),ROW($1:$9)))))</f>
        <v/>
      </c>
      <c r="M727" s="5" t="str">
        <f t="shared" si="80"/>
        <v/>
      </c>
      <c r="N727" s="14" t="str">
        <f t="shared" si="81"/>
        <v/>
      </c>
    </row>
    <row r="728" spans="1:14">
      <c r="A728" t="str">
        <f t="shared" si="74"/>
        <v/>
      </c>
      <c r="B728" s="3" t="str">
        <f t="shared" si="75"/>
        <v/>
      </c>
      <c r="H728" s="5" t="str">
        <f t="shared" si="76"/>
        <v/>
      </c>
      <c r="I728" s="5" t="str">
        <f t="shared" si="77"/>
        <v/>
      </c>
      <c r="J728" s="5" t="str">
        <f t="shared" si="78"/>
        <v/>
      </c>
      <c r="K728" s="5" t="str">
        <f t="shared" si="79"/>
        <v/>
      </c>
      <c r="L728" s="5" t="str">
        <f t="array" ref="L728">IF(K728="","",IF(-LOOKUP(1,-MID(K728,MIN(FIND(ROW($1:$10)-1,K728&amp;1/17)),ROW($1:$9)))&lt;10,"0"&amp;-LOOKUP(1,-MID(K728,MIN(FIND(ROW($1:$10)-1,K728&amp;1/17)),ROW($1:$9))),-LOOKUP(1,-MID(K728,MIN(FIND(ROW($1:$10)-1,K728&amp;1/17)),ROW($1:$9)))))</f>
        <v/>
      </c>
      <c r="M728" s="5" t="str">
        <f t="shared" si="80"/>
        <v/>
      </c>
      <c r="N728" s="14" t="str">
        <f t="shared" si="81"/>
        <v/>
      </c>
    </row>
    <row r="729" spans="1:14">
      <c r="A729" t="str">
        <f t="shared" si="74"/>
        <v/>
      </c>
      <c r="B729" s="3" t="str">
        <f t="shared" si="75"/>
        <v/>
      </c>
      <c r="H729" s="5" t="str">
        <f t="shared" si="76"/>
        <v/>
      </c>
      <c r="I729" s="5" t="str">
        <f t="shared" si="77"/>
        <v/>
      </c>
      <c r="J729" s="5" t="str">
        <f t="shared" si="78"/>
        <v/>
      </c>
      <c r="K729" s="5" t="str">
        <f t="shared" si="79"/>
        <v/>
      </c>
      <c r="L729" s="5" t="str">
        <f t="array" ref="L729">IF(K729="","",IF(-LOOKUP(1,-MID(K729,MIN(FIND(ROW($1:$10)-1,K729&amp;1/17)),ROW($1:$9)))&lt;10,"0"&amp;-LOOKUP(1,-MID(K729,MIN(FIND(ROW($1:$10)-1,K729&amp;1/17)),ROW($1:$9))),-LOOKUP(1,-MID(K729,MIN(FIND(ROW($1:$10)-1,K729&amp;1/17)),ROW($1:$9)))))</f>
        <v/>
      </c>
      <c r="M729" s="5" t="str">
        <f t="shared" si="80"/>
        <v/>
      </c>
      <c r="N729" s="14" t="str">
        <f t="shared" si="81"/>
        <v/>
      </c>
    </row>
    <row r="730" spans="1:14">
      <c r="A730" t="str">
        <f t="shared" si="74"/>
        <v/>
      </c>
      <c r="B730" s="3" t="str">
        <f t="shared" si="75"/>
        <v/>
      </c>
      <c r="H730" s="5" t="str">
        <f t="shared" si="76"/>
        <v/>
      </c>
      <c r="I730" s="5" t="str">
        <f t="shared" si="77"/>
        <v/>
      </c>
      <c r="J730" s="5" t="str">
        <f t="shared" si="78"/>
        <v/>
      </c>
      <c r="K730" s="5" t="str">
        <f t="shared" si="79"/>
        <v/>
      </c>
      <c r="L730" s="5" t="str">
        <f t="array" ref="L730">IF(K730="","",IF(-LOOKUP(1,-MID(K730,MIN(FIND(ROW($1:$10)-1,K730&amp;1/17)),ROW($1:$9)))&lt;10,"0"&amp;-LOOKUP(1,-MID(K730,MIN(FIND(ROW($1:$10)-1,K730&amp;1/17)),ROW($1:$9))),-LOOKUP(1,-MID(K730,MIN(FIND(ROW($1:$10)-1,K730&amp;1/17)),ROW($1:$9)))))</f>
        <v/>
      </c>
      <c r="M730" s="5" t="str">
        <f t="shared" si="80"/>
        <v/>
      </c>
      <c r="N730" s="14" t="str">
        <f t="shared" si="81"/>
        <v/>
      </c>
    </row>
    <row r="731" spans="1:14">
      <c r="A731" t="str">
        <f t="shared" si="74"/>
        <v/>
      </c>
      <c r="B731" s="3" t="str">
        <f t="shared" si="75"/>
        <v/>
      </c>
      <c r="H731" s="5" t="str">
        <f t="shared" si="76"/>
        <v/>
      </c>
      <c r="I731" s="5" t="str">
        <f t="shared" si="77"/>
        <v/>
      </c>
      <c r="J731" s="5" t="str">
        <f t="shared" si="78"/>
        <v/>
      </c>
      <c r="K731" s="5" t="str">
        <f t="shared" si="79"/>
        <v/>
      </c>
      <c r="L731" s="5" t="str">
        <f t="array" ref="L731">IF(K731="","",IF(-LOOKUP(1,-MID(K731,MIN(FIND(ROW($1:$10)-1,K731&amp;1/17)),ROW($1:$9)))&lt;10,"0"&amp;-LOOKUP(1,-MID(K731,MIN(FIND(ROW($1:$10)-1,K731&amp;1/17)),ROW($1:$9))),-LOOKUP(1,-MID(K731,MIN(FIND(ROW($1:$10)-1,K731&amp;1/17)),ROW($1:$9)))))</f>
        <v/>
      </c>
      <c r="M731" s="5" t="str">
        <f t="shared" si="80"/>
        <v/>
      </c>
      <c r="N731" s="14" t="str">
        <f t="shared" si="81"/>
        <v/>
      </c>
    </row>
    <row r="732" spans="1:14">
      <c r="A732" t="str">
        <f t="shared" si="74"/>
        <v/>
      </c>
      <c r="B732" s="3" t="str">
        <f t="shared" si="75"/>
        <v/>
      </c>
      <c r="H732" s="5" t="str">
        <f t="shared" si="76"/>
        <v/>
      </c>
      <c r="I732" s="5" t="str">
        <f t="shared" si="77"/>
        <v/>
      </c>
      <c r="J732" s="5" t="str">
        <f t="shared" si="78"/>
        <v/>
      </c>
      <c r="K732" s="5" t="str">
        <f t="shared" si="79"/>
        <v/>
      </c>
      <c r="L732" s="5" t="str">
        <f t="array" ref="L732">IF(K732="","",IF(-LOOKUP(1,-MID(K732,MIN(FIND(ROW($1:$10)-1,K732&amp;1/17)),ROW($1:$9)))&lt;10,"0"&amp;-LOOKUP(1,-MID(K732,MIN(FIND(ROW($1:$10)-1,K732&amp;1/17)),ROW($1:$9))),-LOOKUP(1,-MID(K732,MIN(FIND(ROW($1:$10)-1,K732&amp;1/17)),ROW($1:$9)))))</f>
        <v/>
      </c>
      <c r="M732" s="5" t="str">
        <f t="shared" si="80"/>
        <v/>
      </c>
      <c r="N732" s="14" t="str">
        <f t="shared" si="81"/>
        <v/>
      </c>
    </row>
    <row r="733" spans="1:14">
      <c r="A733" t="str">
        <f t="shared" si="74"/>
        <v/>
      </c>
      <c r="B733" s="3" t="str">
        <f t="shared" si="75"/>
        <v/>
      </c>
      <c r="H733" s="5" t="str">
        <f t="shared" si="76"/>
        <v/>
      </c>
      <c r="I733" s="5" t="str">
        <f t="shared" si="77"/>
        <v/>
      </c>
      <c r="J733" s="5" t="str">
        <f t="shared" si="78"/>
        <v/>
      </c>
      <c r="K733" s="5" t="str">
        <f t="shared" si="79"/>
        <v/>
      </c>
      <c r="L733" s="5" t="str">
        <f t="array" ref="L733">IF(K733="","",IF(-LOOKUP(1,-MID(K733,MIN(FIND(ROW($1:$10)-1,K733&amp;1/17)),ROW($1:$9)))&lt;10,"0"&amp;-LOOKUP(1,-MID(K733,MIN(FIND(ROW($1:$10)-1,K733&amp;1/17)),ROW($1:$9))),-LOOKUP(1,-MID(K733,MIN(FIND(ROW($1:$10)-1,K733&amp;1/17)),ROW($1:$9)))))</f>
        <v/>
      </c>
      <c r="M733" s="5" t="str">
        <f t="shared" si="80"/>
        <v/>
      </c>
      <c r="N733" s="14" t="str">
        <f t="shared" si="81"/>
        <v/>
      </c>
    </row>
    <row r="734" spans="1:14">
      <c r="A734" t="str">
        <f t="shared" si="74"/>
        <v/>
      </c>
      <c r="B734" s="3" t="str">
        <f t="shared" si="75"/>
        <v/>
      </c>
      <c r="H734" s="5" t="str">
        <f t="shared" si="76"/>
        <v/>
      </c>
      <c r="I734" s="5" t="str">
        <f t="shared" si="77"/>
        <v/>
      </c>
      <c r="J734" s="5" t="str">
        <f t="shared" si="78"/>
        <v/>
      </c>
      <c r="K734" s="5" t="str">
        <f t="shared" si="79"/>
        <v/>
      </c>
      <c r="L734" s="5" t="str">
        <f t="array" ref="L734">IF(K734="","",IF(-LOOKUP(1,-MID(K734,MIN(FIND(ROW($1:$10)-1,K734&amp;1/17)),ROW($1:$9)))&lt;10,"0"&amp;-LOOKUP(1,-MID(K734,MIN(FIND(ROW($1:$10)-1,K734&amp;1/17)),ROW($1:$9))),-LOOKUP(1,-MID(K734,MIN(FIND(ROW($1:$10)-1,K734&amp;1/17)),ROW($1:$9)))))</f>
        <v/>
      </c>
      <c r="M734" s="5" t="str">
        <f t="shared" si="80"/>
        <v/>
      </c>
      <c r="N734" s="14" t="str">
        <f t="shared" si="81"/>
        <v/>
      </c>
    </row>
    <row r="735" spans="1:14">
      <c r="A735" t="str">
        <f t="shared" si="74"/>
        <v/>
      </c>
      <c r="B735" s="3" t="str">
        <f t="shared" si="75"/>
        <v/>
      </c>
      <c r="H735" s="5" t="str">
        <f t="shared" si="76"/>
        <v/>
      </c>
      <c r="I735" s="5" t="str">
        <f t="shared" si="77"/>
        <v/>
      </c>
      <c r="J735" s="5" t="str">
        <f t="shared" si="78"/>
        <v/>
      </c>
      <c r="K735" s="5" t="str">
        <f t="shared" si="79"/>
        <v/>
      </c>
      <c r="L735" s="5" t="str">
        <f t="array" ref="L735">IF(K735="","",IF(-LOOKUP(1,-MID(K735,MIN(FIND(ROW($1:$10)-1,K735&amp;1/17)),ROW($1:$9)))&lt;10,"0"&amp;-LOOKUP(1,-MID(K735,MIN(FIND(ROW($1:$10)-1,K735&amp;1/17)),ROW($1:$9))),-LOOKUP(1,-MID(K735,MIN(FIND(ROW($1:$10)-1,K735&amp;1/17)),ROW($1:$9)))))</f>
        <v/>
      </c>
      <c r="M735" s="5" t="str">
        <f t="shared" si="80"/>
        <v/>
      </c>
      <c r="N735" s="14" t="str">
        <f t="shared" si="81"/>
        <v/>
      </c>
    </row>
    <row r="736" spans="1:14">
      <c r="A736" t="str">
        <f t="shared" si="74"/>
        <v/>
      </c>
      <c r="B736" s="3" t="str">
        <f t="shared" si="75"/>
        <v/>
      </c>
      <c r="H736" s="5" t="str">
        <f t="shared" si="76"/>
        <v/>
      </c>
      <c r="I736" s="5" t="str">
        <f t="shared" si="77"/>
        <v/>
      </c>
      <c r="J736" s="5" t="str">
        <f t="shared" si="78"/>
        <v/>
      </c>
      <c r="K736" s="5" t="str">
        <f t="shared" si="79"/>
        <v/>
      </c>
      <c r="L736" s="5" t="str">
        <f t="array" ref="L736">IF(K736="","",IF(-LOOKUP(1,-MID(K736,MIN(FIND(ROW($1:$10)-1,K736&amp;1/17)),ROW($1:$9)))&lt;10,"0"&amp;-LOOKUP(1,-MID(K736,MIN(FIND(ROW($1:$10)-1,K736&amp;1/17)),ROW($1:$9))),-LOOKUP(1,-MID(K736,MIN(FIND(ROW($1:$10)-1,K736&amp;1/17)),ROW($1:$9)))))</f>
        <v/>
      </c>
      <c r="M736" s="5" t="str">
        <f t="shared" si="80"/>
        <v/>
      </c>
      <c r="N736" s="14" t="str">
        <f t="shared" si="81"/>
        <v/>
      </c>
    </row>
    <row r="737" spans="1:14">
      <c r="A737" t="str">
        <f t="shared" si="74"/>
        <v/>
      </c>
      <c r="B737" s="3" t="str">
        <f t="shared" si="75"/>
        <v/>
      </c>
      <c r="H737" s="5" t="str">
        <f t="shared" si="76"/>
        <v/>
      </c>
      <c r="I737" s="5" t="str">
        <f t="shared" si="77"/>
        <v/>
      </c>
      <c r="J737" s="5" t="str">
        <f t="shared" si="78"/>
        <v/>
      </c>
      <c r="K737" s="5" t="str">
        <f t="shared" si="79"/>
        <v/>
      </c>
      <c r="L737" s="5" t="str">
        <f t="array" ref="L737">IF(K737="","",IF(-LOOKUP(1,-MID(K737,MIN(FIND(ROW($1:$10)-1,K737&amp;1/17)),ROW($1:$9)))&lt;10,"0"&amp;-LOOKUP(1,-MID(K737,MIN(FIND(ROW($1:$10)-1,K737&amp;1/17)),ROW($1:$9))),-LOOKUP(1,-MID(K737,MIN(FIND(ROW($1:$10)-1,K737&amp;1/17)),ROW($1:$9)))))</f>
        <v/>
      </c>
      <c r="M737" s="5" t="str">
        <f t="shared" si="80"/>
        <v/>
      </c>
      <c r="N737" s="14" t="str">
        <f t="shared" si="81"/>
        <v/>
      </c>
    </row>
    <row r="738" spans="1:14">
      <c r="A738" t="str">
        <f t="shared" si="74"/>
        <v/>
      </c>
      <c r="B738" s="3" t="str">
        <f t="shared" si="75"/>
        <v/>
      </c>
      <c r="H738" s="5" t="str">
        <f t="shared" si="76"/>
        <v/>
      </c>
      <c r="I738" s="5" t="str">
        <f t="shared" si="77"/>
        <v/>
      </c>
      <c r="J738" s="5" t="str">
        <f t="shared" si="78"/>
        <v/>
      </c>
      <c r="K738" s="5" t="str">
        <f t="shared" si="79"/>
        <v/>
      </c>
      <c r="L738" s="5" t="str">
        <f t="array" ref="L738">IF(K738="","",IF(-LOOKUP(1,-MID(K738,MIN(FIND(ROW($1:$10)-1,K738&amp;1/17)),ROW($1:$9)))&lt;10,"0"&amp;-LOOKUP(1,-MID(K738,MIN(FIND(ROW($1:$10)-1,K738&amp;1/17)),ROW($1:$9))),-LOOKUP(1,-MID(K738,MIN(FIND(ROW($1:$10)-1,K738&amp;1/17)),ROW($1:$9)))))</f>
        <v/>
      </c>
      <c r="M738" s="5" t="str">
        <f t="shared" si="80"/>
        <v/>
      </c>
      <c r="N738" s="14" t="str">
        <f t="shared" si="81"/>
        <v/>
      </c>
    </row>
    <row r="739" spans="1:14">
      <c r="A739" t="str">
        <f t="shared" si="74"/>
        <v/>
      </c>
      <c r="B739" s="3" t="str">
        <f t="shared" si="75"/>
        <v/>
      </c>
      <c r="H739" s="5" t="str">
        <f t="shared" si="76"/>
        <v/>
      </c>
      <c r="I739" s="5" t="str">
        <f t="shared" si="77"/>
        <v/>
      </c>
      <c r="J739" s="5" t="str">
        <f t="shared" si="78"/>
        <v/>
      </c>
      <c r="K739" s="5" t="str">
        <f t="shared" si="79"/>
        <v/>
      </c>
      <c r="L739" s="5" t="str">
        <f t="array" ref="L739">IF(K739="","",IF(-LOOKUP(1,-MID(K739,MIN(FIND(ROW($1:$10)-1,K739&amp;1/17)),ROW($1:$9)))&lt;10,"0"&amp;-LOOKUP(1,-MID(K739,MIN(FIND(ROW($1:$10)-1,K739&amp;1/17)),ROW($1:$9))),-LOOKUP(1,-MID(K739,MIN(FIND(ROW($1:$10)-1,K739&amp;1/17)),ROW($1:$9)))))</f>
        <v/>
      </c>
      <c r="M739" s="5" t="str">
        <f t="shared" si="80"/>
        <v/>
      </c>
      <c r="N739" s="14" t="str">
        <f t="shared" si="81"/>
        <v/>
      </c>
    </row>
    <row r="740" spans="1:14">
      <c r="A740" t="str">
        <f t="shared" si="74"/>
        <v/>
      </c>
      <c r="B740" s="3" t="str">
        <f t="shared" si="75"/>
        <v/>
      </c>
      <c r="H740" s="5" t="str">
        <f t="shared" si="76"/>
        <v/>
      </c>
      <c r="I740" s="5" t="str">
        <f t="shared" si="77"/>
        <v/>
      </c>
      <c r="J740" s="5" t="str">
        <f t="shared" si="78"/>
        <v/>
      </c>
      <c r="K740" s="5" t="str">
        <f t="shared" si="79"/>
        <v/>
      </c>
      <c r="L740" s="5" t="str">
        <f t="array" ref="L740">IF(K740="","",IF(-LOOKUP(1,-MID(K740,MIN(FIND(ROW($1:$10)-1,K740&amp;1/17)),ROW($1:$9)))&lt;10,"0"&amp;-LOOKUP(1,-MID(K740,MIN(FIND(ROW($1:$10)-1,K740&amp;1/17)),ROW($1:$9))),-LOOKUP(1,-MID(K740,MIN(FIND(ROW($1:$10)-1,K740&amp;1/17)),ROW($1:$9)))))</f>
        <v/>
      </c>
      <c r="M740" s="5" t="str">
        <f t="shared" si="80"/>
        <v/>
      </c>
      <c r="N740" s="14" t="str">
        <f t="shared" si="81"/>
        <v/>
      </c>
    </row>
    <row r="741" spans="1:14">
      <c r="A741" t="str">
        <f t="shared" si="74"/>
        <v/>
      </c>
      <c r="B741" s="3" t="str">
        <f t="shared" si="75"/>
        <v/>
      </c>
      <c r="H741" s="5" t="str">
        <f t="shared" si="76"/>
        <v/>
      </c>
      <c r="I741" s="5" t="str">
        <f t="shared" si="77"/>
        <v/>
      </c>
      <c r="J741" s="5" t="str">
        <f t="shared" si="78"/>
        <v/>
      </c>
      <c r="K741" s="5" t="str">
        <f t="shared" si="79"/>
        <v/>
      </c>
      <c r="L741" s="5" t="str">
        <f t="array" ref="L741">IF(K741="","",IF(-LOOKUP(1,-MID(K741,MIN(FIND(ROW($1:$10)-1,K741&amp;1/17)),ROW($1:$9)))&lt;10,"0"&amp;-LOOKUP(1,-MID(K741,MIN(FIND(ROW($1:$10)-1,K741&amp;1/17)),ROW($1:$9))),-LOOKUP(1,-MID(K741,MIN(FIND(ROW($1:$10)-1,K741&amp;1/17)),ROW($1:$9)))))</f>
        <v/>
      </c>
      <c r="M741" s="5" t="str">
        <f t="shared" si="80"/>
        <v/>
      </c>
      <c r="N741" s="14" t="str">
        <f t="shared" si="81"/>
        <v/>
      </c>
    </row>
    <row r="742" spans="1:14">
      <c r="A742" t="str">
        <f t="shared" si="74"/>
        <v/>
      </c>
      <c r="B742" s="3" t="str">
        <f t="shared" si="75"/>
        <v/>
      </c>
      <c r="H742" s="5" t="str">
        <f t="shared" si="76"/>
        <v/>
      </c>
      <c r="I742" s="5" t="str">
        <f t="shared" si="77"/>
        <v/>
      </c>
      <c r="J742" s="5" t="str">
        <f t="shared" si="78"/>
        <v/>
      </c>
      <c r="K742" s="5" t="str">
        <f t="shared" si="79"/>
        <v/>
      </c>
      <c r="L742" s="5" t="str">
        <f t="array" ref="L742">IF(K742="","",IF(-LOOKUP(1,-MID(K742,MIN(FIND(ROW($1:$10)-1,K742&amp;1/17)),ROW($1:$9)))&lt;10,"0"&amp;-LOOKUP(1,-MID(K742,MIN(FIND(ROW($1:$10)-1,K742&amp;1/17)),ROW($1:$9))),-LOOKUP(1,-MID(K742,MIN(FIND(ROW($1:$10)-1,K742&amp;1/17)),ROW($1:$9)))))</f>
        <v/>
      </c>
      <c r="M742" s="5" t="str">
        <f t="shared" si="80"/>
        <v/>
      </c>
      <c r="N742" s="14" t="str">
        <f t="shared" si="81"/>
        <v/>
      </c>
    </row>
    <row r="743" spans="1:14">
      <c r="A743" t="str">
        <f t="shared" si="74"/>
        <v/>
      </c>
      <c r="B743" s="3" t="str">
        <f t="shared" si="75"/>
        <v/>
      </c>
      <c r="H743" s="5" t="str">
        <f t="shared" si="76"/>
        <v/>
      </c>
      <c r="I743" s="5" t="str">
        <f t="shared" si="77"/>
        <v/>
      </c>
      <c r="J743" s="5" t="str">
        <f t="shared" si="78"/>
        <v/>
      </c>
      <c r="K743" s="5" t="str">
        <f t="shared" si="79"/>
        <v/>
      </c>
      <c r="L743" s="5" t="str">
        <f t="array" ref="L743">IF(K743="","",IF(-LOOKUP(1,-MID(K743,MIN(FIND(ROW($1:$10)-1,K743&amp;1/17)),ROW($1:$9)))&lt;10,"0"&amp;-LOOKUP(1,-MID(K743,MIN(FIND(ROW($1:$10)-1,K743&amp;1/17)),ROW($1:$9))),-LOOKUP(1,-MID(K743,MIN(FIND(ROW($1:$10)-1,K743&amp;1/17)),ROW($1:$9)))))</f>
        <v/>
      </c>
      <c r="M743" s="5" t="str">
        <f t="shared" si="80"/>
        <v/>
      </c>
      <c r="N743" s="14" t="str">
        <f t="shared" si="81"/>
        <v/>
      </c>
    </row>
    <row r="744" spans="1:14">
      <c r="A744" t="str">
        <f t="shared" si="74"/>
        <v/>
      </c>
      <c r="B744" s="3" t="str">
        <f t="shared" si="75"/>
        <v/>
      </c>
      <c r="H744" s="5" t="str">
        <f t="shared" si="76"/>
        <v/>
      </c>
      <c r="I744" s="5" t="str">
        <f t="shared" si="77"/>
        <v/>
      </c>
      <c r="J744" s="5" t="str">
        <f t="shared" si="78"/>
        <v/>
      </c>
      <c r="K744" s="5" t="str">
        <f t="shared" si="79"/>
        <v/>
      </c>
      <c r="L744" s="5" t="str">
        <f t="array" ref="L744">IF(K744="","",IF(-LOOKUP(1,-MID(K744,MIN(FIND(ROW($1:$10)-1,K744&amp;1/17)),ROW($1:$9)))&lt;10,"0"&amp;-LOOKUP(1,-MID(K744,MIN(FIND(ROW($1:$10)-1,K744&amp;1/17)),ROW($1:$9))),-LOOKUP(1,-MID(K744,MIN(FIND(ROW($1:$10)-1,K744&amp;1/17)),ROW($1:$9)))))</f>
        <v/>
      </c>
      <c r="M744" s="5" t="str">
        <f t="shared" si="80"/>
        <v/>
      </c>
      <c r="N744" s="14" t="str">
        <f t="shared" si="81"/>
        <v/>
      </c>
    </row>
    <row r="745" spans="1:14">
      <c r="A745" t="str">
        <f t="shared" si="74"/>
        <v/>
      </c>
      <c r="B745" s="3" t="str">
        <f t="shared" si="75"/>
        <v/>
      </c>
      <c r="H745" s="5" t="str">
        <f t="shared" si="76"/>
        <v/>
      </c>
      <c r="I745" s="5" t="str">
        <f t="shared" si="77"/>
        <v/>
      </c>
      <c r="J745" s="5" t="str">
        <f t="shared" si="78"/>
        <v/>
      </c>
      <c r="K745" s="5" t="str">
        <f t="shared" si="79"/>
        <v/>
      </c>
      <c r="L745" s="5" t="str">
        <f t="array" ref="L745">IF(K745="","",IF(-LOOKUP(1,-MID(K745,MIN(FIND(ROW($1:$10)-1,K745&amp;1/17)),ROW($1:$9)))&lt;10,"0"&amp;-LOOKUP(1,-MID(K745,MIN(FIND(ROW($1:$10)-1,K745&amp;1/17)),ROW($1:$9))),-LOOKUP(1,-MID(K745,MIN(FIND(ROW($1:$10)-1,K745&amp;1/17)),ROW($1:$9)))))</f>
        <v/>
      </c>
      <c r="M745" s="5" t="str">
        <f t="shared" si="80"/>
        <v/>
      </c>
      <c r="N745" s="14" t="str">
        <f t="shared" si="81"/>
        <v/>
      </c>
    </row>
    <row r="746" spans="1:14">
      <c r="A746" t="str">
        <f t="shared" si="74"/>
        <v/>
      </c>
      <c r="B746" s="3" t="str">
        <f t="shared" si="75"/>
        <v/>
      </c>
      <c r="H746" s="5" t="str">
        <f t="shared" si="76"/>
        <v/>
      </c>
      <c r="I746" s="5" t="str">
        <f t="shared" si="77"/>
        <v/>
      </c>
      <c r="J746" s="5" t="str">
        <f t="shared" si="78"/>
        <v/>
      </c>
      <c r="K746" s="5" t="str">
        <f t="shared" si="79"/>
        <v/>
      </c>
      <c r="L746" s="5" t="str">
        <f t="array" ref="L746">IF(K746="","",IF(-LOOKUP(1,-MID(K746,MIN(FIND(ROW($1:$10)-1,K746&amp;1/17)),ROW($1:$9)))&lt;10,"0"&amp;-LOOKUP(1,-MID(K746,MIN(FIND(ROW($1:$10)-1,K746&amp;1/17)),ROW($1:$9))),-LOOKUP(1,-MID(K746,MIN(FIND(ROW($1:$10)-1,K746&amp;1/17)),ROW($1:$9)))))</f>
        <v/>
      </c>
      <c r="M746" s="5" t="str">
        <f t="shared" si="80"/>
        <v/>
      </c>
      <c r="N746" s="14" t="str">
        <f t="shared" si="81"/>
        <v/>
      </c>
    </row>
    <row r="747" spans="1:14">
      <c r="A747" t="str">
        <f t="shared" si="74"/>
        <v/>
      </c>
      <c r="B747" s="3" t="str">
        <f t="shared" si="75"/>
        <v/>
      </c>
      <c r="H747" s="5" t="str">
        <f t="shared" si="76"/>
        <v/>
      </c>
      <c r="I747" s="5" t="str">
        <f t="shared" si="77"/>
        <v/>
      </c>
      <c r="J747" s="5" t="str">
        <f t="shared" si="78"/>
        <v/>
      </c>
      <c r="K747" s="5" t="str">
        <f t="shared" si="79"/>
        <v/>
      </c>
      <c r="L747" s="5" t="str">
        <f t="array" ref="L747">IF(K747="","",IF(-LOOKUP(1,-MID(K747,MIN(FIND(ROW($1:$10)-1,K747&amp;1/17)),ROW($1:$9)))&lt;10,"0"&amp;-LOOKUP(1,-MID(K747,MIN(FIND(ROW($1:$10)-1,K747&amp;1/17)),ROW($1:$9))),-LOOKUP(1,-MID(K747,MIN(FIND(ROW($1:$10)-1,K747&amp;1/17)),ROW($1:$9)))))</f>
        <v/>
      </c>
      <c r="M747" s="5" t="str">
        <f t="shared" si="80"/>
        <v/>
      </c>
      <c r="N747" s="14" t="str">
        <f t="shared" si="81"/>
        <v/>
      </c>
    </row>
    <row r="748" spans="1:14">
      <c r="A748" t="str">
        <f t="shared" si="74"/>
        <v/>
      </c>
      <c r="B748" s="3" t="str">
        <f t="shared" si="75"/>
        <v/>
      </c>
      <c r="H748" s="5" t="str">
        <f t="shared" si="76"/>
        <v/>
      </c>
      <c r="I748" s="5" t="str">
        <f t="shared" si="77"/>
        <v/>
      </c>
      <c r="J748" s="5" t="str">
        <f t="shared" si="78"/>
        <v/>
      </c>
      <c r="K748" s="5" t="str">
        <f t="shared" si="79"/>
        <v/>
      </c>
      <c r="L748" s="5" t="str">
        <f t="array" ref="L748">IF(K748="","",IF(-LOOKUP(1,-MID(K748,MIN(FIND(ROW($1:$10)-1,K748&amp;1/17)),ROW($1:$9)))&lt;10,"0"&amp;-LOOKUP(1,-MID(K748,MIN(FIND(ROW($1:$10)-1,K748&amp;1/17)),ROW($1:$9))),-LOOKUP(1,-MID(K748,MIN(FIND(ROW($1:$10)-1,K748&amp;1/17)),ROW($1:$9)))))</f>
        <v/>
      </c>
      <c r="M748" s="5" t="str">
        <f t="shared" si="80"/>
        <v/>
      </c>
      <c r="N748" s="14" t="str">
        <f t="shared" si="81"/>
        <v/>
      </c>
    </row>
    <row r="749" spans="1:14">
      <c r="A749" t="str">
        <f t="shared" si="74"/>
        <v/>
      </c>
      <c r="B749" s="3" t="str">
        <f t="shared" si="75"/>
        <v/>
      </c>
      <c r="H749" s="5" t="str">
        <f t="shared" si="76"/>
        <v/>
      </c>
      <c r="I749" s="5" t="str">
        <f t="shared" si="77"/>
        <v/>
      </c>
      <c r="J749" s="5" t="str">
        <f t="shared" si="78"/>
        <v/>
      </c>
      <c r="K749" s="5" t="str">
        <f t="shared" si="79"/>
        <v/>
      </c>
      <c r="L749" s="5" t="str">
        <f t="array" ref="L749">IF(K749="","",IF(-LOOKUP(1,-MID(K749,MIN(FIND(ROW($1:$10)-1,K749&amp;1/17)),ROW($1:$9)))&lt;10,"0"&amp;-LOOKUP(1,-MID(K749,MIN(FIND(ROW($1:$10)-1,K749&amp;1/17)),ROW($1:$9))),-LOOKUP(1,-MID(K749,MIN(FIND(ROW($1:$10)-1,K749&amp;1/17)),ROW($1:$9)))))</f>
        <v/>
      </c>
      <c r="M749" s="5" t="str">
        <f t="shared" si="80"/>
        <v/>
      </c>
      <c r="N749" s="14" t="str">
        <f t="shared" si="81"/>
        <v/>
      </c>
    </row>
    <row r="750" spans="1:14">
      <c r="A750" t="str">
        <f t="shared" si="74"/>
        <v/>
      </c>
      <c r="B750" s="3" t="str">
        <f t="shared" si="75"/>
        <v/>
      </c>
      <c r="H750" s="5" t="str">
        <f t="shared" si="76"/>
        <v/>
      </c>
      <c r="I750" s="5" t="str">
        <f t="shared" si="77"/>
        <v/>
      </c>
      <c r="J750" s="5" t="str">
        <f t="shared" si="78"/>
        <v/>
      </c>
      <c r="K750" s="5" t="str">
        <f t="shared" si="79"/>
        <v/>
      </c>
      <c r="L750" s="5" t="str">
        <f t="array" ref="L750">IF(K750="","",IF(-LOOKUP(1,-MID(K750,MIN(FIND(ROW($1:$10)-1,K750&amp;1/17)),ROW($1:$9)))&lt;10,"0"&amp;-LOOKUP(1,-MID(K750,MIN(FIND(ROW($1:$10)-1,K750&amp;1/17)),ROW($1:$9))),-LOOKUP(1,-MID(K750,MIN(FIND(ROW($1:$10)-1,K750&amp;1/17)),ROW($1:$9)))))</f>
        <v/>
      </c>
      <c r="M750" s="5" t="str">
        <f t="shared" si="80"/>
        <v/>
      </c>
      <c r="N750" s="14" t="str">
        <f t="shared" si="81"/>
        <v/>
      </c>
    </row>
    <row r="751" spans="1:14">
      <c r="A751" t="str">
        <f t="shared" si="74"/>
        <v/>
      </c>
      <c r="B751" s="3" t="str">
        <f t="shared" si="75"/>
        <v/>
      </c>
      <c r="H751" s="5" t="str">
        <f t="shared" si="76"/>
        <v/>
      </c>
      <c r="I751" s="5" t="str">
        <f t="shared" si="77"/>
        <v/>
      </c>
      <c r="J751" s="5" t="str">
        <f t="shared" si="78"/>
        <v/>
      </c>
      <c r="K751" s="5" t="str">
        <f t="shared" si="79"/>
        <v/>
      </c>
      <c r="L751" s="5" t="str">
        <f t="array" ref="L751">IF(K751="","",IF(-LOOKUP(1,-MID(K751,MIN(FIND(ROW($1:$10)-1,K751&amp;1/17)),ROW($1:$9)))&lt;10,"0"&amp;-LOOKUP(1,-MID(K751,MIN(FIND(ROW($1:$10)-1,K751&amp;1/17)),ROW($1:$9))),-LOOKUP(1,-MID(K751,MIN(FIND(ROW($1:$10)-1,K751&amp;1/17)),ROW($1:$9)))))</f>
        <v/>
      </c>
      <c r="M751" s="5" t="str">
        <f t="shared" si="80"/>
        <v/>
      </c>
      <c r="N751" s="14" t="str">
        <f t="shared" si="81"/>
        <v/>
      </c>
    </row>
    <row r="752" spans="1:14">
      <c r="A752" t="str">
        <f t="shared" si="74"/>
        <v/>
      </c>
      <c r="B752" s="3" t="str">
        <f t="shared" si="75"/>
        <v/>
      </c>
      <c r="H752" s="5" t="str">
        <f t="shared" si="76"/>
        <v/>
      </c>
      <c r="I752" s="5" t="str">
        <f t="shared" si="77"/>
        <v/>
      </c>
      <c r="J752" s="5" t="str">
        <f t="shared" si="78"/>
        <v/>
      </c>
      <c r="K752" s="5" t="str">
        <f t="shared" si="79"/>
        <v/>
      </c>
      <c r="L752" s="5" t="str">
        <f t="array" ref="L752">IF(K752="","",IF(-LOOKUP(1,-MID(K752,MIN(FIND(ROW($1:$10)-1,K752&amp;1/17)),ROW($1:$9)))&lt;10,"0"&amp;-LOOKUP(1,-MID(K752,MIN(FIND(ROW($1:$10)-1,K752&amp;1/17)),ROW($1:$9))),-LOOKUP(1,-MID(K752,MIN(FIND(ROW($1:$10)-1,K752&amp;1/17)),ROW($1:$9)))))</f>
        <v/>
      </c>
      <c r="M752" s="5" t="str">
        <f t="shared" si="80"/>
        <v/>
      </c>
      <c r="N752" s="14" t="str">
        <f t="shared" si="81"/>
        <v/>
      </c>
    </row>
    <row r="753" spans="1:14">
      <c r="A753" t="str">
        <f t="shared" si="74"/>
        <v/>
      </c>
      <c r="B753" s="3" t="str">
        <f t="shared" si="75"/>
        <v/>
      </c>
      <c r="H753" s="5" t="str">
        <f t="shared" si="76"/>
        <v/>
      </c>
      <c r="I753" s="5" t="str">
        <f t="shared" si="77"/>
        <v/>
      </c>
      <c r="J753" s="5" t="str">
        <f t="shared" si="78"/>
        <v/>
      </c>
      <c r="K753" s="5" t="str">
        <f t="shared" si="79"/>
        <v/>
      </c>
      <c r="L753" s="5" t="str">
        <f t="array" ref="L753">IF(K753="","",IF(-LOOKUP(1,-MID(K753,MIN(FIND(ROW($1:$10)-1,K753&amp;1/17)),ROW($1:$9)))&lt;10,"0"&amp;-LOOKUP(1,-MID(K753,MIN(FIND(ROW($1:$10)-1,K753&amp;1/17)),ROW($1:$9))),-LOOKUP(1,-MID(K753,MIN(FIND(ROW($1:$10)-1,K753&amp;1/17)),ROW($1:$9)))))</f>
        <v/>
      </c>
      <c r="M753" s="5" t="str">
        <f t="shared" si="80"/>
        <v/>
      </c>
      <c r="N753" s="14" t="str">
        <f t="shared" si="81"/>
        <v/>
      </c>
    </row>
    <row r="754" spans="1:14">
      <c r="A754" t="str">
        <f t="shared" si="74"/>
        <v/>
      </c>
      <c r="B754" s="3" t="str">
        <f t="shared" si="75"/>
        <v/>
      </c>
      <c r="H754" s="5" t="str">
        <f t="shared" si="76"/>
        <v/>
      </c>
      <c r="I754" s="5" t="str">
        <f t="shared" si="77"/>
        <v/>
      </c>
      <c r="J754" s="5" t="str">
        <f t="shared" si="78"/>
        <v/>
      </c>
      <c r="K754" s="5" t="str">
        <f t="shared" si="79"/>
        <v/>
      </c>
      <c r="L754" s="5" t="str">
        <f t="array" ref="L754">IF(K754="","",IF(-LOOKUP(1,-MID(K754,MIN(FIND(ROW($1:$10)-1,K754&amp;1/17)),ROW($1:$9)))&lt;10,"0"&amp;-LOOKUP(1,-MID(K754,MIN(FIND(ROW($1:$10)-1,K754&amp;1/17)),ROW($1:$9))),-LOOKUP(1,-MID(K754,MIN(FIND(ROW($1:$10)-1,K754&amp;1/17)),ROW($1:$9)))))</f>
        <v/>
      </c>
      <c r="M754" s="5" t="str">
        <f t="shared" si="80"/>
        <v/>
      </c>
      <c r="N754" s="14" t="str">
        <f t="shared" si="81"/>
        <v/>
      </c>
    </row>
    <row r="755" spans="1:14">
      <c r="A755" t="str">
        <f t="shared" si="74"/>
        <v/>
      </c>
      <c r="B755" s="3" t="str">
        <f t="shared" si="75"/>
        <v/>
      </c>
      <c r="H755" s="5" t="str">
        <f t="shared" si="76"/>
        <v/>
      </c>
      <c r="I755" s="5" t="str">
        <f t="shared" si="77"/>
        <v/>
      </c>
      <c r="J755" s="5" t="str">
        <f t="shared" si="78"/>
        <v/>
      </c>
      <c r="K755" s="5" t="str">
        <f t="shared" si="79"/>
        <v/>
      </c>
      <c r="L755" s="5" t="str">
        <f t="array" ref="L755">IF(K755="","",IF(-LOOKUP(1,-MID(K755,MIN(FIND(ROW($1:$10)-1,K755&amp;1/17)),ROW($1:$9)))&lt;10,"0"&amp;-LOOKUP(1,-MID(K755,MIN(FIND(ROW($1:$10)-1,K755&amp;1/17)),ROW($1:$9))),-LOOKUP(1,-MID(K755,MIN(FIND(ROW($1:$10)-1,K755&amp;1/17)),ROW($1:$9)))))</f>
        <v/>
      </c>
      <c r="M755" s="5" t="str">
        <f t="shared" si="80"/>
        <v/>
      </c>
      <c r="N755" s="14" t="str">
        <f t="shared" si="81"/>
        <v/>
      </c>
    </row>
    <row r="756" spans="1:14">
      <c r="A756" t="str">
        <f t="shared" si="74"/>
        <v/>
      </c>
      <c r="B756" s="3" t="str">
        <f t="shared" si="75"/>
        <v/>
      </c>
      <c r="H756" s="5" t="str">
        <f t="shared" si="76"/>
        <v/>
      </c>
      <c r="I756" s="5" t="str">
        <f t="shared" si="77"/>
        <v/>
      </c>
      <c r="J756" s="5" t="str">
        <f t="shared" si="78"/>
        <v/>
      </c>
      <c r="K756" s="5" t="str">
        <f t="shared" si="79"/>
        <v/>
      </c>
      <c r="L756" s="5" t="str">
        <f t="array" ref="L756">IF(K756="","",IF(-LOOKUP(1,-MID(K756,MIN(FIND(ROW($1:$10)-1,K756&amp;1/17)),ROW($1:$9)))&lt;10,"0"&amp;-LOOKUP(1,-MID(K756,MIN(FIND(ROW($1:$10)-1,K756&amp;1/17)),ROW($1:$9))),-LOOKUP(1,-MID(K756,MIN(FIND(ROW($1:$10)-1,K756&amp;1/17)),ROW($1:$9)))))</f>
        <v/>
      </c>
      <c r="M756" s="5" t="str">
        <f t="shared" si="80"/>
        <v/>
      </c>
      <c r="N756" s="14" t="str">
        <f t="shared" si="81"/>
        <v/>
      </c>
    </row>
    <row r="757" spans="1:14">
      <c r="A757" t="str">
        <f t="shared" si="74"/>
        <v/>
      </c>
      <c r="B757" s="3" t="str">
        <f t="shared" si="75"/>
        <v/>
      </c>
      <c r="H757" s="5" t="str">
        <f t="shared" si="76"/>
        <v/>
      </c>
      <c r="I757" s="5" t="str">
        <f t="shared" si="77"/>
        <v/>
      </c>
      <c r="J757" s="5" t="str">
        <f t="shared" si="78"/>
        <v/>
      </c>
      <c r="K757" s="5" t="str">
        <f t="shared" si="79"/>
        <v/>
      </c>
      <c r="L757" s="5" t="str">
        <f t="array" ref="L757">IF(K757="","",IF(-LOOKUP(1,-MID(K757,MIN(FIND(ROW($1:$10)-1,K757&amp;1/17)),ROW($1:$9)))&lt;10,"0"&amp;-LOOKUP(1,-MID(K757,MIN(FIND(ROW($1:$10)-1,K757&amp;1/17)),ROW($1:$9))),-LOOKUP(1,-MID(K757,MIN(FIND(ROW($1:$10)-1,K757&amp;1/17)),ROW($1:$9)))))</f>
        <v/>
      </c>
      <c r="M757" s="5" t="str">
        <f t="shared" si="80"/>
        <v/>
      </c>
      <c r="N757" s="14" t="str">
        <f t="shared" si="81"/>
        <v/>
      </c>
    </row>
    <row r="758" spans="1:14">
      <c r="A758" t="str">
        <f t="shared" si="74"/>
        <v/>
      </c>
      <c r="B758" s="3" t="str">
        <f t="shared" si="75"/>
        <v/>
      </c>
      <c r="H758" s="5" t="str">
        <f t="shared" si="76"/>
        <v/>
      </c>
      <c r="I758" s="5" t="str">
        <f t="shared" si="77"/>
        <v/>
      </c>
      <c r="J758" s="5" t="str">
        <f t="shared" si="78"/>
        <v/>
      </c>
      <c r="K758" s="5" t="str">
        <f t="shared" si="79"/>
        <v/>
      </c>
      <c r="L758" s="5" t="str">
        <f t="array" ref="L758">IF(K758="","",IF(-LOOKUP(1,-MID(K758,MIN(FIND(ROW($1:$10)-1,K758&amp;1/17)),ROW($1:$9)))&lt;10,"0"&amp;-LOOKUP(1,-MID(K758,MIN(FIND(ROW($1:$10)-1,K758&amp;1/17)),ROW($1:$9))),-LOOKUP(1,-MID(K758,MIN(FIND(ROW($1:$10)-1,K758&amp;1/17)),ROW($1:$9)))))</f>
        <v/>
      </c>
      <c r="M758" s="5" t="str">
        <f t="shared" si="80"/>
        <v/>
      </c>
      <c r="N758" s="14" t="str">
        <f t="shared" si="81"/>
        <v/>
      </c>
    </row>
    <row r="759" spans="1:14">
      <c r="A759" t="str">
        <f t="shared" si="74"/>
        <v/>
      </c>
      <c r="B759" s="3" t="str">
        <f t="shared" si="75"/>
        <v/>
      </c>
      <c r="H759" s="5" t="str">
        <f t="shared" si="76"/>
        <v/>
      </c>
      <c r="I759" s="5" t="str">
        <f t="shared" si="77"/>
        <v/>
      </c>
      <c r="J759" s="5" t="str">
        <f t="shared" si="78"/>
        <v/>
      </c>
      <c r="K759" s="5" t="str">
        <f t="shared" si="79"/>
        <v/>
      </c>
      <c r="L759" s="5" t="str">
        <f t="array" ref="L759">IF(K759="","",IF(-LOOKUP(1,-MID(K759,MIN(FIND(ROW($1:$10)-1,K759&amp;1/17)),ROW($1:$9)))&lt;10,"0"&amp;-LOOKUP(1,-MID(K759,MIN(FIND(ROW($1:$10)-1,K759&amp;1/17)),ROW($1:$9))),-LOOKUP(1,-MID(K759,MIN(FIND(ROW($1:$10)-1,K759&amp;1/17)),ROW($1:$9)))))</f>
        <v/>
      </c>
      <c r="M759" s="5" t="str">
        <f t="shared" si="80"/>
        <v/>
      </c>
      <c r="N759" s="14" t="str">
        <f t="shared" si="81"/>
        <v/>
      </c>
    </row>
    <row r="760" spans="1:14">
      <c r="A760" t="str">
        <f t="shared" si="74"/>
        <v/>
      </c>
      <c r="B760" s="3" t="str">
        <f t="shared" si="75"/>
        <v/>
      </c>
      <c r="H760" s="5" t="str">
        <f t="shared" si="76"/>
        <v/>
      </c>
      <c r="I760" s="5" t="str">
        <f t="shared" si="77"/>
        <v/>
      </c>
      <c r="J760" s="5" t="str">
        <f t="shared" si="78"/>
        <v/>
      </c>
      <c r="K760" s="5" t="str">
        <f t="shared" si="79"/>
        <v/>
      </c>
      <c r="L760" s="5" t="str">
        <f t="array" ref="L760">IF(K760="","",IF(-LOOKUP(1,-MID(K760,MIN(FIND(ROW($1:$10)-1,K760&amp;1/17)),ROW($1:$9)))&lt;10,"0"&amp;-LOOKUP(1,-MID(K760,MIN(FIND(ROW($1:$10)-1,K760&amp;1/17)),ROW($1:$9))),-LOOKUP(1,-MID(K760,MIN(FIND(ROW($1:$10)-1,K760&amp;1/17)),ROW($1:$9)))))</f>
        <v/>
      </c>
      <c r="M760" s="5" t="str">
        <f t="shared" si="80"/>
        <v/>
      </c>
      <c r="N760" s="14" t="str">
        <f t="shared" si="81"/>
        <v/>
      </c>
    </row>
    <row r="761" spans="1:14">
      <c r="A761" t="str">
        <f t="shared" si="74"/>
        <v/>
      </c>
      <c r="B761" s="3" t="str">
        <f t="shared" si="75"/>
        <v/>
      </c>
      <c r="H761" s="5" t="str">
        <f t="shared" si="76"/>
        <v/>
      </c>
      <c r="I761" s="5" t="str">
        <f t="shared" si="77"/>
        <v/>
      </c>
      <c r="J761" s="5" t="str">
        <f t="shared" si="78"/>
        <v/>
      </c>
      <c r="K761" s="5" t="str">
        <f t="shared" si="79"/>
        <v/>
      </c>
      <c r="L761" s="5" t="str">
        <f t="array" ref="L761">IF(K761="","",IF(-LOOKUP(1,-MID(K761,MIN(FIND(ROW($1:$10)-1,K761&amp;1/17)),ROW($1:$9)))&lt;10,"0"&amp;-LOOKUP(1,-MID(K761,MIN(FIND(ROW($1:$10)-1,K761&amp;1/17)),ROW($1:$9))),-LOOKUP(1,-MID(K761,MIN(FIND(ROW($1:$10)-1,K761&amp;1/17)),ROW($1:$9)))))</f>
        <v/>
      </c>
      <c r="M761" s="5" t="str">
        <f t="shared" si="80"/>
        <v/>
      </c>
      <c r="N761" s="14" t="str">
        <f t="shared" si="81"/>
        <v/>
      </c>
    </row>
    <row r="762" spans="1:14">
      <c r="A762" t="str">
        <f t="shared" ref="A762:A825" si="82">N762&amp;J762</f>
        <v/>
      </c>
      <c r="B762" s="3" t="str">
        <f t="shared" ref="B762:B825" si="83">N762&amp;J762&amp;H762</f>
        <v/>
      </c>
      <c r="H762" s="5" t="str">
        <f t="shared" ref="H762:H825" si="84">IF(C762="","",RIGHT(RIGHT($C762,LEN($C762)-FIND("-",$C762)),LEN(RIGHT($C762,LEN($C762)-FIND("-",$C762)))-FIND("-",RIGHT($C762,LEN($C762)-FIND("-",$C762)))))</f>
        <v/>
      </c>
      <c r="I762" s="5" t="str">
        <f t="shared" ref="I762:I825" si="85">IF(C762="","",LEFT(RIGHT(C762,LEN(C762)-FIND("-",C762)),FIND("-",RIGHT(C762,LEN(C762)-FIND("-",C762)))-1))</f>
        <v/>
      </c>
      <c r="J762" s="5" t="str">
        <f t="shared" ref="J762:J825" si="86">IF(I762="","",SUBSTITUTE(I762,LOOKUP(1,0/FIND(R$2:R$19,I762),R$2:R$19),VLOOKUP(LOOKUP(1,0/FIND(R$2:R$19,I762),R$2:R$19),R:S,2,FALSE())))</f>
        <v/>
      </c>
      <c r="K762" s="5" t="str">
        <f t="shared" ref="K762:K825" si="87">IF(C762="","",LEFT(C762,FIND("-",C762)-1))</f>
        <v/>
      </c>
      <c r="L762" s="5" t="str">
        <f t="array" ref="L762">IF(K762="","",IF(-LOOKUP(1,-MID(K762,MIN(FIND(ROW($1:$10)-1,K762&amp;1/17)),ROW($1:$9)))&lt;10,"0"&amp;-LOOKUP(1,-MID(K762,MIN(FIND(ROW($1:$10)-1,K762&amp;1/17)),ROW($1:$9))),-LOOKUP(1,-MID(K762,MIN(FIND(ROW($1:$10)-1,K762&amp;1/17)),ROW($1:$9)))))</f>
        <v/>
      </c>
      <c r="M762" s="5" t="str">
        <f t="shared" ref="M762:M825" si="88">IF(K762="","",IFERROR(_xlfn.XLOOKUP(K762,P:P,Q:Q),LOWER(LEFT(K762,1))))</f>
        <v/>
      </c>
      <c r="N762" s="14" t="str">
        <f t="shared" ref="N762:N825" si="89">IF(AND(M762&lt;&gt;"",L762&lt;&gt;""),M762&amp;L762,"")</f>
        <v/>
      </c>
    </row>
    <row r="763" spans="1:14">
      <c r="A763" t="str">
        <f t="shared" si="82"/>
        <v/>
      </c>
      <c r="B763" s="3" t="str">
        <f t="shared" si="83"/>
        <v/>
      </c>
      <c r="H763" s="5" t="str">
        <f t="shared" si="84"/>
        <v/>
      </c>
      <c r="I763" s="5" t="str">
        <f t="shared" si="85"/>
        <v/>
      </c>
      <c r="J763" s="5" t="str">
        <f t="shared" si="86"/>
        <v/>
      </c>
      <c r="K763" s="5" t="str">
        <f t="shared" si="87"/>
        <v/>
      </c>
      <c r="L763" s="5" t="str">
        <f t="array" ref="L763">IF(K763="","",IF(-LOOKUP(1,-MID(K763,MIN(FIND(ROW($1:$10)-1,K763&amp;1/17)),ROW($1:$9)))&lt;10,"0"&amp;-LOOKUP(1,-MID(K763,MIN(FIND(ROW($1:$10)-1,K763&amp;1/17)),ROW($1:$9))),-LOOKUP(1,-MID(K763,MIN(FIND(ROW($1:$10)-1,K763&amp;1/17)),ROW($1:$9)))))</f>
        <v/>
      </c>
      <c r="M763" s="5" t="str">
        <f t="shared" si="88"/>
        <v/>
      </c>
      <c r="N763" s="14" t="str">
        <f t="shared" si="89"/>
        <v/>
      </c>
    </row>
    <row r="764" spans="1:14">
      <c r="A764" t="str">
        <f t="shared" si="82"/>
        <v/>
      </c>
      <c r="B764" s="3" t="str">
        <f t="shared" si="83"/>
        <v/>
      </c>
      <c r="H764" s="5" t="str">
        <f t="shared" si="84"/>
        <v/>
      </c>
      <c r="I764" s="5" t="str">
        <f t="shared" si="85"/>
        <v/>
      </c>
      <c r="J764" s="5" t="str">
        <f t="shared" si="86"/>
        <v/>
      </c>
      <c r="K764" s="5" t="str">
        <f t="shared" si="87"/>
        <v/>
      </c>
      <c r="L764" s="5" t="str">
        <f t="array" ref="L764">IF(K764="","",IF(-LOOKUP(1,-MID(K764,MIN(FIND(ROW($1:$10)-1,K764&amp;1/17)),ROW($1:$9)))&lt;10,"0"&amp;-LOOKUP(1,-MID(K764,MIN(FIND(ROW($1:$10)-1,K764&amp;1/17)),ROW($1:$9))),-LOOKUP(1,-MID(K764,MIN(FIND(ROW($1:$10)-1,K764&amp;1/17)),ROW($1:$9)))))</f>
        <v/>
      </c>
      <c r="M764" s="5" t="str">
        <f t="shared" si="88"/>
        <v/>
      </c>
      <c r="N764" s="14" t="str">
        <f t="shared" si="89"/>
        <v/>
      </c>
    </row>
    <row r="765" spans="1:14">
      <c r="A765" t="str">
        <f t="shared" si="82"/>
        <v/>
      </c>
      <c r="B765" s="3" t="str">
        <f t="shared" si="83"/>
        <v/>
      </c>
      <c r="H765" s="5" t="str">
        <f t="shared" si="84"/>
        <v/>
      </c>
      <c r="I765" s="5" t="str">
        <f t="shared" si="85"/>
        <v/>
      </c>
      <c r="J765" s="5" t="str">
        <f t="shared" si="86"/>
        <v/>
      </c>
      <c r="K765" s="5" t="str">
        <f t="shared" si="87"/>
        <v/>
      </c>
      <c r="L765" s="5" t="str">
        <f t="array" ref="L765">IF(K765="","",IF(-LOOKUP(1,-MID(K765,MIN(FIND(ROW($1:$10)-1,K765&amp;1/17)),ROW($1:$9)))&lt;10,"0"&amp;-LOOKUP(1,-MID(K765,MIN(FIND(ROW($1:$10)-1,K765&amp;1/17)),ROW($1:$9))),-LOOKUP(1,-MID(K765,MIN(FIND(ROW($1:$10)-1,K765&amp;1/17)),ROW($1:$9)))))</f>
        <v/>
      </c>
      <c r="M765" s="5" t="str">
        <f t="shared" si="88"/>
        <v/>
      </c>
      <c r="N765" s="14" t="str">
        <f t="shared" si="89"/>
        <v/>
      </c>
    </row>
    <row r="766" spans="1:14">
      <c r="A766" t="str">
        <f t="shared" si="82"/>
        <v/>
      </c>
      <c r="B766" s="3" t="str">
        <f t="shared" si="83"/>
        <v/>
      </c>
      <c r="H766" s="5" t="str">
        <f t="shared" si="84"/>
        <v/>
      </c>
      <c r="I766" s="5" t="str">
        <f t="shared" si="85"/>
        <v/>
      </c>
      <c r="J766" s="5" t="str">
        <f t="shared" si="86"/>
        <v/>
      </c>
      <c r="K766" s="5" t="str">
        <f t="shared" si="87"/>
        <v/>
      </c>
      <c r="L766" s="5" t="str">
        <f t="array" ref="L766">IF(K766="","",IF(-LOOKUP(1,-MID(K766,MIN(FIND(ROW($1:$10)-1,K766&amp;1/17)),ROW($1:$9)))&lt;10,"0"&amp;-LOOKUP(1,-MID(K766,MIN(FIND(ROW($1:$10)-1,K766&amp;1/17)),ROW($1:$9))),-LOOKUP(1,-MID(K766,MIN(FIND(ROW($1:$10)-1,K766&amp;1/17)),ROW($1:$9)))))</f>
        <v/>
      </c>
      <c r="M766" s="5" t="str">
        <f t="shared" si="88"/>
        <v/>
      </c>
      <c r="N766" s="14" t="str">
        <f t="shared" si="89"/>
        <v/>
      </c>
    </row>
    <row r="767" spans="1:14">
      <c r="A767" t="str">
        <f t="shared" si="82"/>
        <v/>
      </c>
      <c r="B767" s="3" t="str">
        <f t="shared" si="83"/>
        <v/>
      </c>
      <c r="H767" s="5" t="str">
        <f t="shared" si="84"/>
        <v/>
      </c>
      <c r="I767" s="5" t="str">
        <f t="shared" si="85"/>
        <v/>
      </c>
      <c r="J767" s="5" t="str">
        <f t="shared" si="86"/>
        <v/>
      </c>
      <c r="K767" s="5" t="str">
        <f t="shared" si="87"/>
        <v/>
      </c>
      <c r="L767" s="5" t="str">
        <f t="array" ref="L767">IF(K767="","",IF(-LOOKUP(1,-MID(K767,MIN(FIND(ROW($1:$10)-1,K767&amp;1/17)),ROW($1:$9)))&lt;10,"0"&amp;-LOOKUP(1,-MID(K767,MIN(FIND(ROW($1:$10)-1,K767&amp;1/17)),ROW($1:$9))),-LOOKUP(1,-MID(K767,MIN(FIND(ROW($1:$10)-1,K767&amp;1/17)),ROW($1:$9)))))</f>
        <v/>
      </c>
      <c r="M767" s="5" t="str">
        <f t="shared" si="88"/>
        <v/>
      </c>
      <c r="N767" s="14" t="str">
        <f t="shared" si="89"/>
        <v/>
      </c>
    </row>
    <row r="768" spans="1:14">
      <c r="A768" t="str">
        <f t="shared" si="82"/>
        <v/>
      </c>
      <c r="B768" s="3" t="str">
        <f t="shared" si="83"/>
        <v/>
      </c>
      <c r="H768" s="5" t="str">
        <f t="shared" si="84"/>
        <v/>
      </c>
      <c r="I768" s="5" t="str">
        <f t="shared" si="85"/>
        <v/>
      </c>
      <c r="J768" s="5" t="str">
        <f t="shared" si="86"/>
        <v/>
      </c>
      <c r="K768" s="5" t="str">
        <f t="shared" si="87"/>
        <v/>
      </c>
      <c r="L768" s="5" t="str">
        <f t="array" ref="L768">IF(K768="","",IF(-LOOKUP(1,-MID(K768,MIN(FIND(ROW($1:$10)-1,K768&amp;1/17)),ROW($1:$9)))&lt;10,"0"&amp;-LOOKUP(1,-MID(K768,MIN(FIND(ROW($1:$10)-1,K768&amp;1/17)),ROW($1:$9))),-LOOKUP(1,-MID(K768,MIN(FIND(ROW($1:$10)-1,K768&amp;1/17)),ROW($1:$9)))))</f>
        <v/>
      </c>
      <c r="M768" s="5" t="str">
        <f t="shared" si="88"/>
        <v/>
      </c>
      <c r="N768" s="14" t="str">
        <f t="shared" si="89"/>
        <v/>
      </c>
    </row>
    <row r="769" spans="1:14">
      <c r="A769" t="str">
        <f t="shared" si="82"/>
        <v/>
      </c>
      <c r="B769" s="3" t="str">
        <f t="shared" si="83"/>
        <v/>
      </c>
      <c r="H769" s="5" t="str">
        <f t="shared" si="84"/>
        <v/>
      </c>
      <c r="I769" s="5" t="str">
        <f t="shared" si="85"/>
        <v/>
      </c>
      <c r="J769" s="5" t="str">
        <f t="shared" si="86"/>
        <v/>
      </c>
      <c r="K769" s="5" t="str">
        <f t="shared" si="87"/>
        <v/>
      </c>
      <c r="L769" s="5" t="str">
        <f t="array" ref="L769">IF(K769="","",IF(-LOOKUP(1,-MID(K769,MIN(FIND(ROW($1:$10)-1,K769&amp;1/17)),ROW($1:$9)))&lt;10,"0"&amp;-LOOKUP(1,-MID(K769,MIN(FIND(ROW($1:$10)-1,K769&amp;1/17)),ROW($1:$9))),-LOOKUP(1,-MID(K769,MIN(FIND(ROW($1:$10)-1,K769&amp;1/17)),ROW($1:$9)))))</f>
        <v/>
      </c>
      <c r="M769" s="5" t="str">
        <f t="shared" si="88"/>
        <v/>
      </c>
      <c r="N769" s="14" t="str">
        <f t="shared" si="89"/>
        <v/>
      </c>
    </row>
    <row r="770" spans="1:14">
      <c r="A770" t="str">
        <f t="shared" si="82"/>
        <v/>
      </c>
      <c r="B770" s="3" t="str">
        <f t="shared" si="83"/>
        <v/>
      </c>
      <c r="H770" s="5" t="str">
        <f t="shared" si="84"/>
        <v/>
      </c>
      <c r="I770" s="5" t="str">
        <f t="shared" si="85"/>
        <v/>
      </c>
      <c r="J770" s="5" t="str">
        <f t="shared" si="86"/>
        <v/>
      </c>
      <c r="K770" s="5" t="str">
        <f t="shared" si="87"/>
        <v/>
      </c>
      <c r="L770" s="5" t="str">
        <f t="array" ref="L770">IF(K770="","",IF(-LOOKUP(1,-MID(K770,MIN(FIND(ROW($1:$10)-1,K770&amp;1/17)),ROW($1:$9)))&lt;10,"0"&amp;-LOOKUP(1,-MID(K770,MIN(FIND(ROW($1:$10)-1,K770&amp;1/17)),ROW($1:$9))),-LOOKUP(1,-MID(K770,MIN(FIND(ROW($1:$10)-1,K770&amp;1/17)),ROW($1:$9)))))</f>
        <v/>
      </c>
      <c r="M770" s="5" t="str">
        <f t="shared" si="88"/>
        <v/>
      </c>
      <c r="N770" s="14" t="str">
        <f t="shared" si="89"/>
        <v/>
      </c>
    </row>
    <row r="771" spans="1:14">
      <c r="A771" t="str">
        <f t="shared" si="82"/>
        <v/>
      </c>
      <c r="B771" s="3" t="str">
        <f t="shared" si="83"/>
        <v/>
      </c>
      <c r="H771" s="5" t="str">
        <f t="shared" si="84"/>
        <v/>
      </c>
      <c r="I771" s="5" t="str">
        <f t="shared" si="85"/>
        <v/>
      </c>
      <c r="J771" s="5" t="str">
        <f t="shared" si="86"/>
        <v/>
      </c>
      <c r="K771" s="5" t="str">
        <f t="shared" si="87"/>
        <v/>
      </c>
      <c r="L771" s="5" t="str">
        <f t="array" ref="L771">IF(K771="","",IF(-LOOKUP(1,-MID(K771,MIN(FIND(ROW($1:$10)-1,K771&amp;1/17)),ROW($1:$9)))&lt;10,"0"&amp;-LOOKUP(1,-MID(K771,MIN(FIND(ROW($1:$10)-1,K771&amp;1/17)),ROW($1:$9))),-LOOKUP(1,-MID(K771,MIN(FIND(ROW($1:$10)-1,K771&amp;1/17)),ROW($1:$9)))))</f>
        <v/>
      </c>
      <c r="M771" s="5" t="str">
        <f t="shared" si="88"/>
        <v/>
      </c>
      <c r="N771" s="14" t="str">
        <f t="shared" si="89"/>
        <v/>
      </c>
    </row>
    <row r="772" spans="1:14">
      <c r="A772" t="str">
        <f t="shared" si="82"/>
        <v/>
      </c>
      <c r="B772" s="3" t="str">
        <f t="shared" si="83"/>
        <v/>
      </c>
      <c r="H772" s="5" t="str">
        <f t="shared" si="84"/>
        <v/>
      </c>
      <c r="I772" s="5" t="str">
        <f t="shared" si="85"/>
        <v/>
      </c>
      <c r="J772" s="5" t="str">
        <f t="shared" si="86"/>
        <v/>
      </c>
      <c r="K772" s="5" t="str">
        <f t="shared" si="87"/>
        <v/>
      </c>
      <c r="L772" s="5" t="str">
        <f t="array" ref="L772">IF(K772="","",IF(-LOOKUP(1,-MID(K772,MIN(FIND(ROW($1:$10)-1,K772&amp;1/17)),ROW($1:$9)))&lt;10,"0"&amp;-LOOKUP(1,-MID(K772,MIN(FIND(ROW($1:$10)-1,K772&amp;1/17)),ROW($1:$9))),-LOOKUP(1,-MID(K772,MIN(FIND(ROW($1:$10)-1,K772&amp;1/17)),ROW($1:$9)))))</f>
        <v/>
      </c>
      <c r="M772" s="5" t="str">
        <f t="shared" si="88"/>
        <v/>
      </c>
      <c r="N772" s="14" t="str">
        <f t="shared" si="89"/>
        <v/>
      </c>
    </row>
    <row r="773" spans="1:14">
      <c r="A773" t="str">
        <f t="shared" si="82"/>
        <v/>
      </c>
      <c r="B773" s="3" t="str">
        <f t="shared" si="83"/>
        <v/>
      </c>
      <c r="H773" s="5" t="str">
        <f t="shared" si="84"/>
        <v/>
      </c>
      <c r="I773" s="5" t="str">
        <f t="shared" si="85"/>
        <v/>
      </c>
      <c r="J773" s="5" t="str">
        <f t="shared" si="86"/>
        <v/>
      </c>
      <c r="K773" s="5" t="str">
        <f t="shared" si="87"/>
        <v/>
      </c>
      <c r="L773" s="5" t="str">
        <f t="array" ref="L773">IF(K773="","",IF(-LOOKUP(1,-MID(K773,MIN(FIND(ROW($1:$10)-1,K773&amp;1/17)),ROW($1:$9)))&lt;10,"0"&amp;-LOOKUP(1,-MID(K773,MIN(FIND(ROW($1:$10)-1,K773&amp;1/17)),ROW($1:$9))),-LOOKUP(1,-MID(K773,MIN(FIND(ROW($1:$10)-1,K773&amp;1/17)),ROW($1:$9)))))</f>
        <v/>
      </c>
      <c r="M773" s="5" t="str">
        <f t="shared" si="88"/>
        <v/>
      </c>
      <c r="N773" s="14" t="str">
        <f t="shared" si="89"/>
        <v/>
      </c>
    </row>
    <row r="774" spans="1:14">
      <c r="A774" t="str">
        <f t="shared" si="82"/>
        <v/>
      </c>
      <c r="B774" s="3" t="str">
        <f t="shared" si="83"/>
        <v/>
      </c>
      <c r="H774" s="5" t="str">
        <f t="shared" si="84"/>
        <v/>
      </c>
      <c r="I774" s="5" t="str">
        <f t="shared" si="85"/>
        <v/>
      </c>
      <c r="J774" s="5" t="str">
        <f t="shared" si="86"/>
        <v/>
      </c>
      <c r="K774" s="5" t="str">
        <f t="shared" si="87"/>
        <v/>
      </c>
      <c r="L774" s="5" t="str">
        <f t="array" ref="L774">IF(K774="","",IF(-LOOKUP(1,-MID(K774,MIN(FIND(ROW($1:$10)-1,K774&amp;1/17)),ROW($1:$9)))&lt;10,"0"&amp;-LOOKUP(1,-MID(K774,MIN(FIND(ROW($1:$10)-1,K774&amp;1/17)),ROW($1:$9))),-LOOKUP(1,-MID(K774,MIN(FIND(ROW($1:$10)-1,K774&amp;1/17)),ROW($1:$9)))))</f>
        <v/>
      </c>
      <c r="M774" s="5" t="str">
        <f t="shared" si="88"/>
        <v/>
      </c>
      <c r="N774" s="14" t="str">
        <f t="shared" si="89"/>
        <v/>
      </c>
    </row>
    <row r="775" spans="1:14">
      <c r="A775" t="str">
        <f t="shared" si="82"/>
        <v/>
      </c>
      <c r="B775" s="3" t="str">
        <f t="shared" si="83"/>
        <v/>
      </c>
      <c r="H775" s="5" t="str">
        <f t="shared" si="84"/>
        <v/>
      </c>
      <c r="I775" s="5" t="str">
        <f t="shared" si="85"/>
        <v/>
      </c>
      <c r="J775" s="5" t="str">
        <f t="shared" si="86"/>
        <v/>
      </c>
      <c r="K775" s="5" t="str">
        <f t="shared" si="87"/>
        <v/>
      </c>
      <c r="L775" s="5" t="str">
        <f t="array" ref="L775">IF(K775="","",IF(-LOOKUP(1,-MID(K775,MIN(FIND(ROW($1:$10)-1,K775&amp;1/17)),ROW($1:$9)))&lt;10,"0"&amp;-LOOKUP(1,-MID(K775,MIN(FIND(ROW($1:$10)-1,K775&amp;1/17)),ROW($1:$9))),-LOOKUP(1,-MID(K775,MIN(FIND(ROW($1:$10)-1,K775&amp;1/17)),ROW($1:$9)))))</f>
        <v/>
      </c>
      <c r="M775" s="5" t="str">
        <f t="shared" si="88"/>
        <v/>
      </c>
      <c r="N775" s="14" t="str">
        <f t="shared" si="89"/>
        <v/>
      </c>
    </row>
    <row r="776" spans="1:14">
      <c r="A776" t="str">
        <f t="shared" si="82"/>
        <v/>
      </c>
      <c r="B776" s="3" t="str">
        <f t="shared" si="83"/>
        <v/>
      </c>
      <c r="H776" s="5" t="str">
        <f t="shared" si="84"/>
        <v/>
      </c>
      <c r="I776" s="5" t="str">
        <f t="shared" si="85"/>
        <v/>
      </c>
      <c r="J776" s="5" t="str">
        <f t="shared" si="86"/>
        <v/>
      </c>
      <c r="K776" s="5" t="str">
        <f t="shared" si="87"/>
        <v/>
      </c>
      <c r="L776" s="5" t="str">
        <f t="array" ref="L776">IF(K776="","",IF(-LOOKUP(1,-MID(K776,MIN(FIND(ROW($1:$10)-1,K776&amp;1/17)),ROW($1:$9)))&lt;10,"0"&amp;-LOOKUP(1,-MID(K776,MIN(FIND(ROW($1:$10)-1,K776&amp;1/17)),ROW($1:$9))),-LOOKUP(1,-MID(K776,MIN(FIND(ROW($1:$10)-1,K776&amp;1/17)),ROW($1:$9)))))</f>
        <v/>
      </c>
      <c r="M776" s="5" t="str">
        <f t="shared" si="88"/>
        <v/>
      </c>
      <c r="N776" s="14" t="str">
        <f t="shared" si="89"/>
        <v/>
      </c>
    </row>
    <row r="777" spans="1:14">
      <c r="A777" t="str">
        <f t="shared" si="82"/>
        <v/>
      </c>
      <c r="B777" s="3" t="str">
        <f t="shared" si="83"/>
        <v/>
      </c>
      <c r="H777" s="5" t="str">
        <f t="shared" si="84"/>
        <v/>
      </c>
      <c r="I777" s="5" t="str">
        <f t="shared" si="85"/>
        <v/>
      </c>
      <c r="J777" s="5" t="str">
        <f t="shared" si="86"/>
        <v/>
      </c>
      <c r="K777" s="5" t="str">
        <f t="shared" si="87"/>
        <v/>
      </c>
      <c r="L777" s="5" t="str">
        <f t="array" ref="L777">IF(K777="","",IF(-LOOKUP(1,-MID(K777,MIN(FIND(ROW($1:$10)-1,K777&amp;1/17)),ROW($1:$9)))&lt;10,"0"&amp;-LOOKUP(1,-MID(K777,MIN(FIND(ROW($1:$10)-1,K777&amp;1/17)),ROW($1:$9))),-LOOKUP(1,-MID(K777,MIN(FIND(ROW($1:$10)-1,K777&amp;1/17)),ROW($1:$9)))))</f>
        <v/>
      </c>
      <c r="M777" s="5" t="str">
        <f t="shared" si="88"/>
        <v/>
      </c>
      <c r="N777" s="14" t="str">
        <f t="shared" si="89"/>
        <v/>
      </c>
    </row>
    <row r="778" spans="1:14">
      <c r="A778" t="str">
        <f t="shared" si="82"/>
        <v/>
      </c>
      <c r="B778" s="3" t="str">
        <f t="shared" si="83"/>
        <v/>
      </c>
      <c r="H778" s="5" t="str">
        <f t="shared" si="84"/>
        <v/>
      </c>
      <c r="I778" s="5" t="str">
        <f t="shared" si="85"/>
        <v/>
      </c>
      <c r="J778" s="5" t="str">
        <f t="shared" si="86"/>
        <v/>
      </c>
      <c r="K778" s="5" t="str">
        <f t="shared" si="87"/>
        <v/>
      </c>
      <c r="L778" s="5" t="str">
        <f t="array" ref="L778">IF(K778="","",IF(-LOOKUP(1,-MID(K778,MIN(FIND(ROW($1:$10)-1,K778&amp;1/17)),ROW($1:$9)))&lt;10,"0"&amp;-LOOKUP(1,-MID(K778,MIN(FIND(ROW($1:$10)-1,K778&amp;1/17)),ROW($1:$9))),-LOOKUP(1,-MID(K778,MIN(FIND(ROW($1:$10)-1,K778&amp;1/17)),ROW($1:$9)))))</f>
        <v/>
      </c>
      <c r="M778" s="5" t="str">
        <f t="shared" si="88"/>
        <v/>
      </c>
      <c r="N778" s="14" t="str">
        <f t="shared" si="89"/>
        <v/>
      </c>
    </row>
    <row r="779" spans="1:14">
      <c r="A779" t="str">
        <f t="shared" si="82"/>
        <v/>
      </c>
      <c r="B779" s="3" t="str">
        <f t="shared" si="83"/>
        <v/>
      </c>
      <c r="H779" s="5" t="str">
        <f t="shared" si="84"/>
        <v/>
      </c>
      <c r="I779" s="5" t="str">
        <f t="shared" si="85"/>
        <v/>
      </c>
      <c r="J779" s="5" t="str">
        <f t="shared" si="86"/>
        <v/>
      </c>
      <c r="K779" s="5" t="str">
        <f t="shared" si="87"/>
        <v/>
      </c>
      <c r="L779" s="5" t="str">
        <f t="array" ref="L779">IF(K779="","",IF(-LOOKUP(1,-MID(K779,MIN(FIND(ROW($1:$10)-1,K779&amp;1/17)),ROW($1:$9)))&lt;10,"0"&amp;-LOOKUP(1,-MID(K779,MIN(FIND(ROW($1:$10)-1,K779&amp;1/17)),ROW($1:$9))),-LOOKUP(1,-MID(K779,MIN(FIND(ROW($1:$10)-1,K779&amp;1/17)),ROW($1:$9)))))</f>
        <v/>
      </c>
      <c r="M779" s="5" t="str">
        <f t="shared" si="88"/>
        <v/>
      </c>
      <c r="N779" s="14" t="str">
        <f t="shared" si="89"/>
        <v/>
      </c>
    </row>
    <row r="780" spans="1:14">
      <c r="A780" t="str">
        <f t="shared" si="82"/>
        <v/>
      </c>
      <c r="B780" s="3" t="str">
        <f t="shared" si="83"/>
        <v/>
      </c>
      <c r="H780" s="5" t="str">
        <f t="shared" si="84"/>
        <v/>
      </c>
      <c r="I780" s="5" t="str">
        <f t="shared" si="85"/>
        <v/>
      </c>
      <c r="J780" s="5" t="str">
        <f t="shared" si="86"/>
        <v/>
      </c>
      <c r="K780" s="5" t="str">
        <f t="shared" si="87"/>
        <v/>
      </c>
      <c r="L780" s="5" t="str">
        <f t="array" ref="L780">IF(K780="","",IF(-LOOKUP(1,-MID(K780,MIN(FIND(ROW($1:$10)-1,K780&amp;1/17)),ROW($1:$9)))&lt;10,"0"&amp;-LOOKUP(1,-MID(K780,MIN(FIND(ROW($1:$10)-1,K780&amp;1/17)),ROW($1:$9))),-LOOKUP(1,-MID(K780,MIN(FIND(ROW($1:$10)-1,K780&amp;1/17)),ROW($1:$9)))))</f>
        <v/>
      </c>
      <c r="M780" s="5" t="str">
        <f t="shared" si="88"/>
        <v/>
      </c>
      <c r="N780" s="14" t="str">
        <f t="shared" si="89"/>
        <v/>
      </c>
    </row>
    <row r="781" spans="1:14">
      <c r="A781" t="str">
        <f t="shared" si="82"/>
        <v/>
      </c>
      <c r="B781" s="3" t="str">
        <f t="shared" si="83"/>
        <v/>
      </c>
      <c r="H781" s="5" t="str">
        <f t="shared" si="84"/>
        <v/>
      </c>
      <c r="I781" s="5" t="str">
        <f t="shared" si="85"/>
        <v/>
      </c>
      <c r="J781" s="5" t="str">
        <f t="shared" si="86"/>
        <v/>
      </c>
      <c r="K781" s="5" t="str">
        <f t="shared" si="87"/>
        <v/>
      </c>
      <c r="L781" s="5" t="str">
        <f t="array" ref="L781">IF(K781="","",IF(-LOOKUP(1,-MID(K781,MIN(FIND(ROW($1:$10)-1,K781&amp;1/17)),ROW($1:$9)))&lt;10,"0"&amp;-LOOKUP(1,-MID(K781,MIN(FIND(ROW($1:$10)-1,K781&amp;1/17)),ROW($1:$9))),-LOOKUP(1,-MID(K781,MIN(FIND(ROW($1:$10)-1,K781&amp;1/17)),ROW($1:$9)))))</f>
        <v/>
      </c>
      <c r="M781" s="5" t="str">
        <f t="shared" si="88"/>
        <v/>
      </c>
      <c r="N781" s="14" t="str">
        <f t="shared" si="89"/>
        <v/>
      </c>
    </row>
    <row r="782" spans="1:14">
      <c r="A782" t="str">
        <f t="shared" si="82"/>
        <v/>
      </c>
      <c r="B782" s="3" t="str">
        <f t="shared" si="83"/>
        <v/>
      </c>
      <c r="H782" s="5" t="str">
        <f t="shared" si="84"/>
        <v/>
      </c>
      <c r="I782" s="5" t="str">
        <f t="shared" si="85"/>
        <v/>
      </c>
      <c r="J782" s="5" t="str">
        <f t="shared" si="86"/>
        <v/>
      </c>
      <c r="K782" s="5" t="str">
        <f t="shared" si="87"/>
        <v/>
      </c>
      <c r="L782" s="5" t="str">
        <f t="array" ref="L782">IF(K782="","",IF(-LOOKUP(1,-MID(K782,MIN(FIND(ROW($1:$10)-1,K782&amp;1/17)),ROW($1:$9)))&lt;10,"0"&amp;-LOOKUP(1,-MID(K782,MIN(FIND(ROW($1:$10)-1,K782&amp;1/17)),ROW($1:$9))),-LOOKUP(1,-MID(K782,MIN(FIND(ROW($1:$10)-1,K782&amp;1/17)),ROW($1:$9)))))</f>
        <v/>
      </c>
      <c r="M782" s="5" t="str">
        <f t="shared" si="88"/>
        <v/>
      </c>
      <c r="N782" s="14" t="str">
        <f t="shared" si="89"/>
        <v/>
      </c>
    </row>
    <row r="783" spans="1:14">
      <c r="A783" t="str">
        <f t="shared" si="82"/>
        <v/>
      </c>
      <c r="B783" s="3" t="str">
        <f t="shared" si="83"/>
        <v/>
      </c>
      <c r="H783" s="5" t="str">
        <f t="shared" si="84"/>
        <v/>
      </c>
      <c r="I783" s="5" t="str">
        <f t="shared" si="85"/>
        <v/>
      </c>
      <c r="J783" s="5" t="str">
        <f t="shared" si="86"/>
        <v/>
      </c>
      <c r="K783" s="5" t="str">
        <f t="shared" si="87"/>
        <v/>
      </c>
      <c r="L783" s="5" t="str">
        <f t="array" ref="L783">IF(K783="","",IF(-LOOKUP(1,-MID(K783,MIN(FIND(ROW($1:$10)-1,K783&amp;1/17)),ROW($1:$9)))&lt;10,"0"&amp;-LOOKUP(1,-MID(K783,MIN(FIND(ROW($1:$10)-1,K783&amp;1/17)),ROW($1:$9))),-LOOKUP(1,-MID(K783,MIN(FIND(ROW($1:$10)-1,K783&amp;1/17)),ROW($1:$9)))))</f>
        <v/>
      </c>
      <c r="M783" s="5" t="str">
        <f t="shared" si="88"/>
        <v/>
      </c>
      <c r="N783" s="14" t="str">
        <f t="shared" si="89"/>
        <v/>
      </c>
    </row>
    <row r="784" spans="1:14">
      <c r="A784" t="str">
        <f t="shared" si="82"/>
        <v/>
      </c>
      <c r="B784" s="3" t="str">
        <f t="shared" si="83"/>
        <v/>
      </c>
      <c r="H784" s="5" t="str">
        <f t="shared" si="84"/>
        <v/>
      </c>
      <c r="I784" s="5" t="str">
        <f t="shared" si="85"/>
        <v/>
      </c>
      <c r="J784" s="5" t="str">
        <f t="shared" si="86"/>
        <v/>
      </c>
      <c r="K784" s="5" t="str">
        <f t="shared" si="87"/>
        <v/>
      </c>
      <c r="L784" s="5" t="str">
        <f t="array" ref="L784">IF(K784="","",IF(-LOOKUP(1,-MID(K784,MIN(FIND(ROW($1:$10)-1,K784&amp;1/17)),ROW($1:$9)))&lt;10,"0"&amp;-LOOKUP(1,-MID(K784,MIN(FIND(ROW($1:$10)-1,K784&amp;1/17)),ROW($1:$9))),-LOOKUP(1,-MID(K784,MIN(FIND(ROW($1:$10)-1,K784&amp;1/17)),ROW($1:$9)))))</f>
        <v/>
      </c>
      <c r="M784" s="5" t="str">
        <f t="shared" si="88"/>
        <v/>
      </c>
      <c r="N784" s="14" t="str">
        <f t="shared" si="89"/>
        <v/>
      </c>
    </row>
    <row r="785" spans="1:14">
      <c r="A785" t="str">
        <f t="shared" si="82"/>
        <v/>
      </c>
      <c r="B785" s="3" t="str">
        <f t="shared" si="83"/>
        <v/>
      </c>
      <c r="H785" s="5" t="str">
        <f t="shared" si="84"/>
        <v/>
      </c>
      <c r="I785" s="5" t="str">
        <f t="shared" si="85"/>
        <v/>
      </c>
      <c r="J785" s="5" t="str">
        <f t="shared" si="86"/>
        <v/>
      </c>
      <c r="K785" s="5" t="str">
        <f t="shared" si="87"/>
        <v/>
      </c>
      <c r="L785" s="5" t="str">
        <f t="array" ref="L785">IF(K785="","",IF(-LOOKUP(1,-MID(K785,MIN(FIND(ROW($1:$10)-1,K785&amp;1/17)),ROW($1:$9)))&lt;10,"0"&amp;-LOOKUP(1,-MID(K785,MIN(FIND(ROW($1:$10)-1,K785&amp;1/17)),ROW($1:$9))),-LOOKUP(1,-MID(K785,MIN(FIND(ROW($1:$10)-1,K785&amp;1/17)),ROW($1:$9)))))</f>
        <v/>
      </c>
      <c r="M785" s="5" t="str">
        <f t="shared" si="88"/>
        <v/>
      </c>
      <c r="N785" s="14" t="str">
        <f t="shared" si="89"/>
        <v/>
      </c>
    </row>
    <row r="786" spans="1:14">
      <c r="A786" t="str">
        <f t="shared" si="82"/>
        <v/>
      </c>
      <c r="B786" s="3" t="str">
        <f t="shared" si="83"/>
        <v/>
      </c>
      <c r="H786" s="5" t="str">
        <f t="shared" si="84"/>
        <v/>
      </c>
      <c r="I786" s="5" t="str">
        <f t="shared" si="85"/>
        <v/>
      </c>
      <c r="J786" s="5" t="str">
        <f t="shared" si="86"/>
        <v/>
      </c>
      <c r="K786" s="5" t="str">
        <f t="shared" si="87"/>
        <v/>
      </c>
      <c r="L786" s="5" t="str">
        <f t="array" ref="L786">IF(K786="","",IF(-LOOKUP(1,-MID(K786,MIN(FIND(ROW($1:$10)-1,K786&amp;1/17)),ROW($1:$9)))&lt;10,"0"&amp;-LOOKUP(1,-MID(K786,MIN(FIND(ROW($1:$10)-1,K786&amp;1/17)),ROW($1:$9))),-LOOKUP(1,-MID(K786,MIN(FIND(ROW($1:$10)-1,K786&amp;1/17)),ROW($1:$9)))))</f>
        <v/>
      </c>
      <c r="M786" s="5" t="str">
        <f t="shared" si="88"/>
        <v/>
      </c>
      <c r="N786" s="14" t="str">
        <f t="shared" si="89"/>
        <v/>
      </c>
    </row>
    <row r="787" spans="1:14">
      <c r="A787" t="str">
        <f t="shared" si="82"/>
        <v/>
      </c>
      <c r="B787" s="3" t="str">
        <f t="shared" si="83"/>
        <v/>
      </c>
      <c r="H787" s="5" t="str">
        <f t="shared" si="84"/>
        <v/>
      </c>
      <c r="I787" s="5" t="str">
        <f t="shared" si="85"/>
        <v/>
      </c>
      <c r="J787" s="5" t="str">
        <f t="shared" si="86"/>
        <v/>
      </c>
      <c r="K787" s="5" t="str">
        <f t="shared" si="87"/>
        <v/>
      </c>
      <c r="L787" s="5" t="str">
        <f t="array" ref="L787">IF(K787="","",IF(-LOOKUP(1,-MID(K787,MIN(FIND(ROW($1:$10)-1,K787&amp;1/17)),ROW($1:$9)))&lt;10,"0"&amp;-LOOKUP(1,-MID(K787,MIN(FIND(ROW($1:$10)-1,K787&amp;1/17)),ROW($1:$9))),-LOOKUP(1,-MID(K787,MIN(FIND(ROW($1:$10)-1,K787&amp;1/17)),ROW($1:$9)))))</f>
        <v/>
      </c>
      <c r="M787" s="5" t="str">
        <f t="shared" si="88"/>
        <v/>
      </c>
      <c r="N787" s="14" t="str">
        <f t="shared" si="89"/>
        <v/>
      </c>
    </row>
    <row r="788" spans="1:14">
      <c r="A788" t="str">
        <f t="shared" si="82"/>
        <v/>
      </c>
      <c r="B788" s="3" t="str">
        <f t="shared" si="83"/>
        <v/>
      </c>
      <c r="H788" s="5" t="str">
        <f t="shared" si="84"/>
        <v/>
      </c>
      <c r="I788" s="5" t="str">
        <f t="shared" si="85"/>
        <v/>
      </c>
      <c r="J788" s="5" t="str">
        <f t="shared" si="86"/>
        <v/>
      </c>
      <c r="K788" s="5" t="str">
        <f t="shared" si="87"/>
        <v/>
      </c>
      <c r="L788" s="5" t="str">
        <f t="array" ref="L788">IF(K788="","",IF(-LOOKUP(1,-MID(K788,MIN(FIND(ROW($1:$10)-1,K788&amp;1/17)),ROW($1:$9)))&lt;10,"0"&amp;-LOOKUP(1,-MID(K788,MIN(FIND(ROW($1:$10)-1,K788&amp;1/17)),ROW($1:$9))),-LOOKUP(1,-MID(K788,MIN(FIND(ROW($1:$10)-1,K788&amp;1/17)),ROW($1:$9)))))</f>
        <v/>
      </c>
      <c r="M788" s="5" t="str">
        <f t="shared" si="88"/>
        <v/>
      </c>
      <c r="N788" s="14" t="str">
        <f t="shared" si="89"/>
        <v/>
      </c>
    </row>
    <row r="789" spans="1:14">
      <c r="A789" t="str">
        <f t="shared" si="82"/>
        <v/>
      </c>
      <c r="B789" s="3" t="str">
        <f t="shared" si="83"/>
        <v/>
      </c>
      <c r="H789" s="5" t="str">
        <f t="shared" si="84"/>
        <v/>
      </c>
      <c r="I789" s="5" t="str">
        <f t="shared" si="85"/>
        <v/>
      </c>
      <c r="J789" s="5" t="str">
        <f t="shared" si="86"/>
        <v/>
      </c>
      <c r="K789" s="5" t="str">
        <f t="shared" si="87"/>
        <v/>
      </c>
      <c r="L789" s="5" t="str">
        <f t="array" ref="L789">IF(K789="","",IF(-LOOKUP(1,-MID(K789,MIN(FIND(ROW($1:$10)-1,K789&amp;1/17)),ROW($1:$9)))&lt;10,"0"&amp;-LOOKUP(1,-MID(K789,MIN(FIND(ROW($1:$10)-1,K789&amp;1/17)),ROW($1:$9))),-LOOKUP(1,-MID(K789,MIN(FIND(ROW($1:$10)-1,K789&amp;1/17)),ROW($1:$9)))))</f>
        <v/>
      </c>
      <c r="M789" s="5" t="str">
        <f t="shared" si="88"/>
        <v/>
      </c>
      <c r="N789" s="14" t="str">
        <f t="shared" si="89"/>
        <v/>
      </c>
    </row>
    <row r="790" spans="1:14">
      <c r="A790" t="str">
        <f t="shared" si="82"/>
        <v/>
      </c>
      <c r="B790" s="3" t="str">
        <f t="shared" si="83"/>
        <v/>
      </c>
      <c r="H790" s="5" t="str">
        <f t="shared" si="84"/>
        <v/>
      </c>
      <c r="I790" s="5" t="str">
        <f t="shared" si="85"/>
        <v/>
      </c>
      <c r="J790" s="5" t="str">
        <f t="shared" si="86"/>
        <v/>
      </c>
      <c r="K790" s="5" t="str">
        <f t="shared" si="87"/>
        <v/>
      </c>
      <c r="L790" s="5" t="str">
        <f t="array" ref="L790">IF(K790="","",IF(-LOOKUP(1,-MID(K790,MIN(FIND(ROW($1:$10)-1,K790&amp;1/17)),ROW($1:$9)))&lt;10,"0"&amp;-LOOKUP(1,-MID(K790,MIN(FIND(ROW($1:$10)-1,K790&amp;1/17)),ROW($1:$9))),-LOOKUP(1,-MID(K790,MIN(FIND(ROW($1:$10)-1,K790&amp;1/17)),ROW($1:$9)))))</f>
        <v/>
      </c>
      <c r="M790" s="5" t="str">
        <f t="shared" si="88"/>
        <v/>
      </c>
      <c r="N790" s="14" t="str">
        <f t="shared" si="89"/>
        <v/>
      </c>
    </row>
    <row r="791" spans="1:14">
      <c r="A791" t="str">
        <f t="shared" si="82"/>
        <v/>
      </c>
      <c r="B791" s="3" t="str">
        <f t="shared" si="83"/>
        <v/>
      </c>
      <c r="H791" s="5" t="str">
        <f t="shared" si="84"/>
        <v/>
      </c>
      <c r="I791" s="5" t="str">
        <f t="shared" si="85"/>
        <v/>
      </c>
      <c r="J791" s="5" t="str">
        <f t="shared" si="86"/>
        <v/>
      </c>
      <c r="K791" s="5" t="str">
        <f t="shared" si="87"/>
        <v/>
      </c>
      <c r="L791" s="5" t="str">
        <f t="array" ref="L791">IF(K791="","",IF(-LOOKUP(1,-MID(K791,MIN(FIND(ROW($1:$10)-1,K791&amp;1/17)),ROW($1:$9)))&lt;10,"0"&amp;-LOOKUP(1,-MID(K791,MIN(FIND(ROW($1:$10)-1,K791&amp;1/17)),ROW($1:$9))),-LOOKUP(1,-MID(K791,MIN(FIND(ROW($1:$10)-1,K791&amp;1/17)),ROW($1:$9)))))</f>
        <v/>
      </c>
      <c r="M791" s="5" t="str">
        <f t="shared" si="88"/>
        <v/>
      </c>
      <c r="N791" s="14" t="str">
        <f t="shared" si="89"/>
        <v/>
      </c>
    </row>
    <row r="792" spans="1:14">
      <c r="A792" t="str">
        <f t="shared" si="82"/>
        <v/>
      </c>
      <c r="B792" s="3" t="str">
        <f t="shared" si="83"/>
        <v/>
      </c>
      <c r="H792" s="5" t="str">
        <f t="shared" si="84"/>
        <v/>
      </c>
      <c r="I792" s="5" t="str">
        <f t="shared" si="85"/>
        <v/>
      </c>
      <c r="J792" s="5" t="str">
        <f t="shared" si="86"/>
        <v/>
      </c>
      <c r="K792" s="5" t="str">
        <f t="shared" si="87"/>
        <v/>
      </c>
      <c r="L792" s="5" t="str">
        <f t="array" ref="L792">IF(K792="","",IF(-LOOKUP(1,-MID(K792,MIN(FIND(ROW($1:$10)-1,K792&amp;1/17)),ROW($1:$9)))&lt;10,"0"&amp;-LOOKUP(1,-MID(K792,MIN(FIND(ROW($1:$10)-1,K792&amp;1/17)),ROW($1:$9))),-LOOKUP(1,-MID(K792,MIN(FIND(ROW($1:$10)-1,K792&amp;1/17)),ROW($1:$9)))))</f>
        <v/>
      </c>
      <c r="M792" s="5" t="str">
        <f t="shared" si="88"/>
        <v/>
      </c>
      <c r="N792" s="14" t="str">
        <f t="shared" si="89"/>
        <v/>
      </c>
    </row>
    <row r="793" spans="1:14">
      <c r="A793" t="str">
        <f t="shared" si="82"/>
        <v/>
      </c>
      <c r="B793" s="3" t="str">
        <f t="shared" si="83"/>
        <v/>
      </c>
      <c r="H793" s="5" t="str">
        <f t="shared" si="84"/>
        <v/>
      </c>
      <c r="I793" s="5" t="str">
        <f t="shared" si="85"/>
        <v/>
      </c>
      <c r="J793" s="5" t="str">
        <f t="shared" si="86"/>
        <v/>
      </c>
      <c r="K793" s="5" t="str">
        <f t="shared" si="87"/>
        <v/>
      </c>
      <c r="L793" s="5" t="str">
        <f t="array" ref="L793">IF(K793="","",IF(-LOOKUP(1,-MID(K793,MIN(FIND(ROW($1:$10)-1,K793&amp;1/17)),ROW($1:$9)))&lt;10,"0"&amp;-LOOKUP(1,-MID(K793,MIN(FIND(ROW($1:$10)-1,K793&amp;1/17)),ROW($1:$9))),-LOOKUP(1,-MID(K793,MIN(FIND(ROW($1:$10)-1,K793&amp;1/17)),ROW($1:$9)))))</f>
        <v/>
      </c>
      <c r="M793" s="5" t="str">
        <f t="shared" si="88"/>
        <v/>
      </c>
      <c r="N793" s="14" t="str">
        <f t="shared" si="89"/>
        <v/>
      </c>
    </row>
    <row r="794" spans="1:14">
      <c r="A794" t="str">
        <f t="shared" si="82"/>
        <v/>
      </c>
      <c r="B794" s="3" t="str">
        <f t="shared" si="83"/>
        <v/>
      </c>
      <c r="H794" s="5" t="str">
        <f t="shared" si="84"/>
        <v/>
      </c>
      <c r="I794" s="5" t="str">
        <f t="shared" si="85"/>
        <v/>
      </c>
      <c r="J794" s="5" t="str">
        <f t="shared" si="86"/>
        <v/>
      </c>
      <c r="K794" s="5" t="str">
        <f t="shared" si="87"/>
        <v/>
      </c>
      <c r="L794" s="5" t="str">
        <f t="array" ref="L794">IF(K794="","",IF(-LOOKUP(1,-MID(K794,MIN(FIND(ROW($1:$10)-1,K794&amp;1/17)),ROW($1:$9)))&lt;10,"0"&amp;-LOOKUP(1,-MID(K794,MIN(FIND(ROW($1:$10)-1,K794&amp;1/17)),ROW($1:$9))),-LOOKUP(1,-MID(K794,MIN(FIND(ROW($1:$10)-1,K794&amp;1/17)),ROW($1:$9)))))</f>
        <v/>
      </c>
      <c r="M794" s="5" t="str">
        <f t="shared" si="88"/>
        <v/>
      </c>
      <c r="N794" s="14" t="str">
        <f t="shared" si="89"/>
        <v/>
      </c>
    </row>
    <row r="795" spans="1:14">
      <c r="A795" t="str">
        <f t="shared" si="82"/>
        <v/>
      </c>
      <c r="B795" s="3" t="str">
        <f t="shared" si="83"/>
        <v/>
      </c>
      <c r="H795" s="5" t="str">
        <f t="shared" si="84"/>
        <v/>
      </c>
      <c r="I795" s="5" t="str">
        <f t="shared" si="85"/>
        <v/>
      </c>
      <c r="J795" s="5" t="str">
        <f t="shared" si="86"/>
        <v/>
      </c>
      <c r="K795" s="5" t="str">
        <f t="shared" si="87"/>
        <v/>
      </c>
      <c r="L795" s="5" t="str">
        <f t="array" ref="L795">IF(K795="","",IF(-LOOKUP(1,-MID(K795,MIN(FIND(ROW($1:$10)-1,K795&amp;1/17)),ROW($1:$9)))&lt;10,"0"&amp;-LOOKUP(1,-MID(K795,MIN(FIND(ROW($1:$10)-1,K795&amp;1/17)),ROW($1:$9))),-LOOKUP(1,-MID(K795,MIN(FIND(ROW($1:$10)-1,K795&amp;1/17)),ROW($1:$9)))))</f>
        <v/>
      </c>
      <c r="M795" s="5" t="str">
        <f t="shared" si="88"/>
        <v/>
      </c>
      <c r="N795" s="14" t="str">
        <f t="shared" si="89"/>
        <v/>
      </c>
    </row>
    <row r="796" spans="1:14">
      <c r="A796" t="str">
        <f t="shared" si="82"/>
        <v/>
      </c>
      <c r="B796" s="3" t="str">
        <f t="shared" si="83"/>
        <v/>
      </c>
      <c r="H796" s="5" t="str">
        <f t="shared" si="84"/>
        <v/>
      </c>
      <c r="I796" s="5" t="str">
        <f t="shared" si="85"/>
        <v/>
      </c>
      <c r="J796" s="5" t="str">
        <f t="shared" si="86"/>
        <v/>
      </c>
      <c r="K796" s="5" t="str">
        <f t="shared" si="87"/>
        <v/>
      </c>
      <c r="L796" s="5" t="str">
        <f t="array" ref="L796">IF(K796="","",IF(-LOOKUP(1,-MID(K796,MIN(FIND(ROW($1:$10)-1,K796&amp;1/17)),ROW($1:$9)))&lt;10,"0"&amp;-LOOKUP(1,-MID(K796,MIN(FIND(ROW($1:$10)-1,K796&amp;1/17)),ROW($1:$9))),-LOOKUP(1,-MID(K796,MIN(FIND(ROW($1:$10)-1,K796&amp;1/17)),ROW($1:$9)))))</f>
        <v/>
      </c>
      <c r="M796" s="5" t="str">
        <f t="shared" si="88"/>
        <v/>
      </c>
      <c r="N796" s="14" t="str">
        <f t="shared" si="89"/>
        <v/>
      </c>
    </row>
    <row r="797" spans="1:14">
      <c r="A797" t="str">
        <f t="shared" si="82"/>
        <v/>
      </c>
      <c r="B797" s="3" t="str">
        <f t="shared" si="83"/>
        <v/>
      </c>
      <c r="H797" s="5" t="str">
        <f t="shared" si="84"/>
        <v/>
      </c>
      <c r="I797" s="5" t="str">
        <f t="shared" si="85"/>
        <v/>
      </c>
      <c r="J797" s="5" t="str">
        <f t="shared" si="86"/>
        <v/>
      </c>
      <c r="K797" s="5" t="str">
        <f t="shared" si="87"/>
        <v/>
      </c>
      <c r="L797" s="5" t="str">
        <f t="array" ref="L797">IF(K797="","",IF(-LOOKUP(1,-MID(K797,MIN(FIND(ROW($1:$10)-1,K797&amp;1/17)),ROW($1:$9)))&lt;10,"0"&amp;-LOOKUP(1,-MID(K797,MIN(FIND(ROW($1:$10)-1,K797&amp;1/17)),ROW($1:$9))),-LOOKUP(1,-MID(K797,MIN(FIND(ROW($1:$10)-1,K797&amp;1/17)),ROW($1:$9)))))</f>
        <v/>
      </c>
      <c r="M797" s="5" t="str">
        <f t="shared" si="88"/>
        <v/>
      </c>
      <c r="N797" s="14" t="str">
        <f t="shared" si="89"/>
        <v/>
      </c>
    </row>
    <row r="798" spans="1:14">
      <c r="A798" t="str">
        <f t="shared" si="82"/>
        <v/>
      </c>
      <c r="B798" s="3" t="str">
        <f t="shared" si="83"/>
        <v/>
      </c>
      <c r="H798" s="5" t="str">
        <f t="shared" si="84"/>
        <v/>
      </c>
      <c r="I798" s="5" t="str">
        <f t="shared" si="85"/>
        <v/>
      </c>
      <c r="J798" s="5" t="str">
        <f t="shared" si="86"/>
        <v/>
      </c>
      <c r="K798" s="5" t="str">
        <f t="shared" si="87"/>
        <v/>
      </c>
      <c r="L798" s="5" t="str">
        <f t="array" ref="L798">IF(K798="","",IF(-LOOKUP(1,-MID(K798,MIN(FIND(ROW($1:$10)-1,K798&amp;1/17)),ROW($1:$9)))&lt;10,"0"&amp;-LOOKUP(1,-MID(K798,MIN(FIND(ROW($1:$10)-1,K798&amp;1/17)),ROW($1:$9))),-LOOKUP(1,-MID(K798,MIN(FIND(ROW($1:$10)-1,K798&amp;1/17)),ROW($1:$9)))))</f>
        <v/>
      </c>
      <c r="M798" s="5" t="str">
        <f t="shared" si="88"/>
        <v/>
      </c>
      <c r="N798" s="14" t="str">
        <f t="shared" si="89"/>
        <v/>
      </c>
    </row>
    <row r="799" spans="1:14">
      <c r="A799" t="str">
        <f t="shared" si="82"/>
        <v/>
      </c>
      <c r="B799" s="3" t="str">
        <f t="shared" si="83"/>
        <v/>
      </c>
      <c r="H799" s="5" t="str">
        <f t="shared" si="84"/>
        <v/>
      </c>
      <c r="I799" s="5" t="str">
        <f t="shared" si="85"/>
        <v/>
      </c>
      <c r="J799" s="5" t="str">
        <f t="shared" si="86"/>
        <v/>
      </c>
      <c r="K799" s="5" t="str">
        <f t="shared" si="87"/>
        <v/>
      </c>
      <c r="L799" s="5" t="str">
        <f t="array" ref="L799">IF(K799="","",IF(-LOOKUP(1,-MID(K799,MIN(FIND(ROW($1:$10)-1,K799&amp;1/17)),ROW($1:$9)))&lt;10,"0"&amp;-LOOKUP(1,-MID(K799,MIN(FIND(ROW($1:$10)-1,K799&amp;1/17)),ROW($1:$9))),-LOOKUP(1,-MID(K799,MIN(FIND(ROW($1:$10)-1,K799&amp;1/17)),ROW($1:$9)))))</f>
        <v/>
      </c>
      <c r="M799" s="5" t="str">
        <f t="shared" si="88"/>
        <v/>
      </c>
      <c r="N799" s="14" t="str">
        <f t="shared" si="89"/>
        <v/>
      </c>
    </row>
    <row r="800" spans="1:14">
      <c r="A800" t="str">
        <f t="shared" si="82"/>
        <v/>
      </c>
      <c r="B800" s="3" t="str">
        <f t="shared" si="83"/>
        <v/>
      </c>
      <c r="H800" s="5" t="str">
        <f t="shared" si="84"/>
        <v/>
      </c>
      <c r="I800" s="5" t="str">
        <f t="shared" si="85"/>
        <v/>
      </c>
      <c r="J800" s="5" t="str">
        <f t="shared" si="86"/>
        <v/>
      </c>
      <c r="K800" s="5" t="str">
        <f t="shared" si="87"/>
        <v/>
      </c>
      <c r="L800" s="5" t="str">
        <f t="array" ref="L800">IF(K800="","",IF(-LOOKUP(1,-MID(K800,MIN(FIND(ROW($1:$10)-1,K800&amp;1/17)),ROW($1:$9)))&lt;10,"0"&amp;-LOOKUP(1,-MID(K800,MIN(FIND(ROW($1:$10)-1,K800&amp;1/17)),ROW($1:$9))),-LOOKUP(1,-MID(K800,MIN(FIND(ROW($1:$10)-1,K800&amp;1/17)),ROW($1:$9)))))</f>
        <v/>
      </c>
      <c r="M800" s="5" t="str">
        <f t="shared" si="88"/>
        <v/>
      </c>
      <c r="N800" s="14" t="str">
        <f t="shared" si="89"/>
        <v/>
      </c>
    </row>
    <row r="801" spans="1:14">
      <c r="A801" t="str">
        <f t="shared" si="82"/>
        <v/>
      </c>
      <c r="B801" s="3" t="str">
        <f t="shared" si="83"/>
        <v/>
      </c>
      <c r="H801" s="5" t="str">
        <f t="shared" si="84"/>
        <v/>
      </c>
      <c r="I801" s="5" t="str">
        <f t="shared" si="85"/>
        <v/>
      </c>
      <c r="J801" s="5" t="str">
        <f t="shared" si="86"/>
        <v/>
      </c>
      <c r="K801" s="5" t="str">
        <f t="shared" si="87"/>
        <v/>
      </c>
      <c r="L801" s="5" t="str">
        <f t="array" ref="L801">IF(K801="","",IF(-LOOKUP(1,-MID(K801,MIN(FIND(ROW($1:$10)-1,K801&amp;1/17)),ROW($1:$9)))&lt;10,"0"&amp;-LOOKUP(1,-MID(K801,MIN(FIND(ROW($1:$10)-1,K801&amp;1/17)),ROW($1:$9))),-LOOKUP(1,-MID(K801,MIN(FIND(ROW($1:$10)-1,K801&amp;1/17)),ROW($1:$9)))))</f>
        <v/>
      </c>
      <c r="M801" s="5" t="str">
        <f t="shared" si="88"/>
        <v/>
      </c>
      <c r="N801" s="14" t="str">
        <f t="shared" si="89"/>
        <v/>
      </c>
    </row>
    <row r="802" spans="1:14">
      <c r="A802" t="str">
        <f t="shared" si="82"/>
        <v/>
      </c>
      <c r="B802" s="3" t="str">
        <f t="shared" si="83"/>
        <v/>
      </c>
      <c r="H802" s="5" t="str">
        <f t="shared" si="84"/>
        <v/>
      </c>
      <c r="I802" s="5" t="str">
        <f t="shared" si="85"/>
        <v/>
      </c>
      <c r="J802" s="5" t="str">
        <f t="shared" si="86"/>
        <v/>
      </c>
      <c r="K802" s="5" t="str">
        <f t="shared" si="87"/>
        <v/>
      </c>
      <c r="L802" s="5" t="str">
        <f t="array" ref="L802">IF(K802="","",IF(-LOOKUP(1,-MID(K802,MIN(FIND(ROW($1:$10)-1,K802&amp;1/17)),ROW($1:$9)))&lt;10,"0"&amp;-LOOKUP(1,-MID(K802,MIN(FIND(ROW($1:$10)-1,K802&amp;1/17)),ROW($1:$9))),-LOOKUP(1,-MID(K802,MIN(FIND(ROW($1:$10)-1,K802&amp;1/17)),ROW($1:$9)))))</f>
        <v/>
      </c>
      <c r="M802" s="5" t="str">
        <f t="shared" si="88"/>
        <v/>
      </c>
      <c r="N802" s="14" t="str">
        <f t="shared" si="89"/>
        <v/>
      </c>
    </row>
    <row r="803" spans="1:14">
      <c r="A803" t="str">
        <f t="shared" si="82"/>
        <v/>
      </c>
      <c r="B803" s="3" t="str">
        <f t="shared" si="83"/>
        <v/>
      </c>
      <c r="H803" s="5" t="str">
        <f t="shared" si="84"/>
        <v/>
      </c>
      <c r="I803" s="5" t="str">
        <f t="shared" si="85"/>
        <v/>
      </c>
      <c r="J803" s="5" t="str">
        <f t="shared" si="86"/>
        <v/>
      </c>
      <c r="K803" s="5" t="str">
        <f t="shared" si="87"/>
        <v/>
      </c>
      <c r="L803" s="5" t="str">
        <f t="array" ref="L803">IF(K803="","",IF(-LOOKUP(1,-MID(K803,MIN(FIND(ROW($1:$10)-1,K803&amp;1/17)),ROW($1:$9)))&lt;10,"0"&amp;-LOOKUP(1,-MID(K803,MIN(FIND(ROW($1:$10)-1,K803&amp;1/17)),ROW($1:$9))),-LOOKUP(1,-MID(K803,MIN(FIND(ROW($1:$10)-1,K803&amp;1/17)),ROW($1:$9)))))</f>
        <v/>
      </c>
      <c r="M803" s="5" t="str">
        <f t="shared" si="88"/>
        <v/>
      </c>
      <c r="N803" s="14" t="str">
        <f t="shared" si="89"/>
        <v/>
      </c>
    </row>
    <row r="804" spans="1:14">
      <c r="A804" t="str">
        <f t="shared" si="82"/>
        <v/>
      </c>
      <c r="B804" s="3" t="str">
        <f t="shared" si="83"/>
        <v/>
      </c>
      <c r="H804" s="5" t="str">
        <f t="shared" si="84"/>
        <v/>
      </c>
      <c r="I804" s="5" t="str">
        <f t="shared" si="85"/>
        <v/>
      </c>
      <c r="J804" s="5" t="str">
        <f t="shared" si="86"/>
        <v/>
      </c>
      <c r="K804" s="5" t="str">
        <f t="shared" si="87"/>
        <v/>
      </c>
      <c r="L804" s="5" t="str">
        <f t="array" ref="L804">IF(K804="","",IF(-LOOKUP(1,-MID(K804,MIN(FIND(ROW($1:$10)-1,K804&amp;1/17)),ROW($1:$9)))&lt;10,"0"&amp;-LOOKUP(1,-MID(K804,MIN(FIND(ROW($1:$10)-1,K804&amp;1/17)),ROW($1:$9))),-LOOKUP(1,-MID(K804,MIN(FIND(ROW($1:$10)-1,K804&amp;1/17)),ROW($1:$9)))))</f>
        <v/>
      </c>
      <c r="M804" s="5" t="str">
        <f t="shared" si="88"/>
        <v/>
      </c>
      <c r="N804" s="14" t="str">
        <f t="shared" si="89"/>
        <v/>
      </c>
    </row>
    <row r="805" spans="1:14">
      <c r="A805" t="str">
        <f t="shared" si="82"/>
        <v/>
      </c>
      <c r="B805" s="3" t="str">
        <f t="shared" si="83"/>
        <v/>
      </c>
      <c r="H805" s="5" t="str">
        <f t="shared" si="84"/>
        <v/>
      </c>
      <c r="I805" s="5" t="str">
        <f t="shared" si="85"/>
        <v/>
      </c>
      <c r="J805" s="5" t="str">
        <f t="shared" si="86"/>
        <v/>
      </c>
      <c r="K805" s="5" t="str">
        <f t="shared" si="87"/>
        <v/>
      </c>
      <c r="L805" s="5" t="str">
        <f t="array" ref="L805">IF(K805="","",IF(-LOOKUP(1,-MID(K805,MIN(FIND(ROW($1:$10)-1,K805&amp;1/17)),ROW($1:$9)))&lt;10,"0"&amp;-LOOKUP(1,-MID(K805,MIN(FIND(ROW($1:$10)-1,K805&amp;1/17)),ROW($1:$9))),-LOOKUP(1,-MID(K805,MIN(FIND(ROW($1:$10)-1,K805&amp;1/17)),ROW($1:$9)))))</f>
        <v/>
      </c>
      <c r="M805" s="5" t="str">
        <f t="shared" si="88"/>
        <v/>
      </c>
      <c r="N805" s="14" t="str">
        <f t="shared" si="89"/>
        <v/>
      </c>
    </row>
    <row r="806" spans="1:14">
      <c r="A806" t="str">
        <f t="shared" si="82"/>
        <v/>
      </c>
      <c r="B806" s="3" t="str">
        <f t="shared" si="83"/>
        <v/>
      </c>
      <c r="H806" s="5" t="str">
        <f t="shared" si="84"/>
        <v/>
      </c>
      <c r="I806" s="5" t="str">
        <f t="shared" si="85"/>
        <v/>
      </c>
      <c r="J806" s="5" t="str">
        <f t="shared" si="86"/>
        <v/>
      </c>
      <c r="K806" s="5" t="str">
        <f t="shared" si="87"/>
        <v/>
      </c>
      <c r="L806" s="5" t="str">
        <f t="array" ref="L806">IF(K806="","",IF(-LOOKUP(1,-MID(K806,MIN(FIND(ROW($1:$10)-1,K806&amp;1/17)),ROW($1:$9)))&lt;10,"0"&amp;-LOOKUP(1,-MID(K806,MIN(FIND(ROW($1:$10)-1,K806&amp;1/17)),ROW($1:$9))),-LOOKUP(1,-MID(K806,MIN(FIND(ROW($1:$10)-1,K806&amp;1/17)),ROW($1:$9)))))</f>
        <v/>
      </c>
      <c r="M806" s="5" t="str">
        <f t="shared" si="88"/>
        <v/>
      </c>
      <c r="N806" s="14" t="str">
        <f t="shared" si="89"/>
        <v/>
      </c>
    </row>
    <row r="807" spans="1:14">
      <c r="A807" t="str">
        <f t="shared" si="82"/>
        <v/>
      </c>
      <c r="B807" s="3" t="str">
        <f t="shared" si="83"/>
        <v/>
      </c>
      <c r="H807" s="5" t="str">
        <f t="shared" si="84"/>
        <v/>
      </c>
      <c r="I807" s="5" t="str">
        <f t="shared" si="85"/>
        <v/>
      </c>
      <c r="J807" s="5" t="str">
        <f t="shared" si="86"/>
        <v/>
      </c>
      <c r="K807" s="5" t="str">
        <f t="shared" si="87"/>
        <v/>
      </c>
      <c r="L807" s="5" t="str">
        <f t="array" ref="L807">IF(K807="","",IF(-LOOKUP(1,-MID(K807,MIN(FIND(ROW($1:$10)-1,K807&amp;1/17)),ROW($1:$9)))&lt;10,"0"&amp;-LOOKUP(1,-MID(K807,MIN(FIND(ROW($1:$10)-1,K807&amp;1/17)),ROW($1:$9))),-LOOKUP(1,-MID(K807,MIN(FIND(ROW($1:$10)-1,K807&amp;1/17)),ROW($1:$9)))))</f>
        <v/>
      </c>
      <c r="M807" s="5" t="str">
        <f t="shared" si="88"/>
        <v/>
      </c>
      <c r="N807" s="14" t="str">
        <f t="shared" si="89"/>
        <v/>
      </c>
    </row>
    <row r="808" spans="1:14">
      <c r="A808" t="str">
        <f t="shared" si="82"/>
        <v/>
      </c>
      <c r="B808" s="3" t="str">
        <f t="shared" si="83"/>
        <v/>
      </c>
      <c r="H808" s="5" t="str">
        <f t="shared" si="84"/>
        <v/>
      </c>
      <c r="I808" s="5" t="str">
        <f t="shared" si="85"/>
        <v/>
      </c>
      <c r="J808" s="5" t="str">
        <f t="shared" si="86"/>
        <v/>
      </c>
      <c r="K808" s="5" t="str">
        <f t="shared" si="87"/>
        <v/>
      </c>
      <c r="L808" s="5" t="str">
        <f t="array" ref="L808">IF(K808="","",IF(-LOOKUP(1,-MID(K808,MIN(FIND(ROW($1:$10)-1,K808&amp;1/17)),ROW($1:$9)))&lt;10,"0"&amp;-LOOKUP(1,-MID(K808,MIN(FIND(ROW($1:$10)-1,K808&amp;1/17)),ROW($1:$9))),-LOOKUP(1,-MID(K808,MIN(FIND(ROW($1:$10)-1,K808&amp;1/17)),ROW($1:$9)))))</f>
        <v/>
      </c>
      <c r="M808" s="5" t="str">
        <f t="shared" si="88"/>
        <v/>
      </c>
      <c r="N808" s="14" t="str">
        <f t="shared" si="89"/>
        <v/>
      </c>
    </row>
    <row r="809" spans="1:14">
      <c r="A809" t="str">
        <f t="shared" si="82"/>
        <v/>
      </c>
      <c r="B809" s="3" t="str">
        <f t="shared" si="83"/>
        <v/>
      </c>
      <c r="H809" s="5" t="str">
        <f t="shared" si="84"/>
        <v/>
      </c>
      <c r="I809" s="5" t="str">
        <f t="shared" si="85"/>
        <v/>
      </c>
      <c r="J809" s="5" t="str">
        <f t="shared" si="86"/>
        <v/>
      </c>
      <c r="K809" s="5" t="str">
        <f t="shared" si="87"/>
        <v/>
      </c>
      <c r="L809" s="5" t="str">
        <f t="array" ref="L809">IF(K809="","",IF(-LOOKUP(1,-MID(K809,MIN(FIND(ROW($1:$10)-1,K809&amp;1/17)),ROW($1:$9)))&lt;10,"0"&amp;-LOOKUP(1,-MID(K809,MIN(FIND(ROW($1:$10)-1,K809&amp;1/17)),ROW($1:$9))),-LOOKUP(1,-MID(K809,MIN(FIND(ROW($1:$10)-1,K809&amp;1/17)),ROW($1:$9)))))</f>
        <v/>
      </c>
      <c r="M809" s="5" t="str">
        <f t="shared" si="88"/>
        <v/>
      </c>
      <c r="N809" s="14" t="str">
        <f t="shared" si="89"/>
        <v/>
      </c>
    </row>
    <row r="810" spans="1:14">
      <c r="A810" t="str">
        <f t="shared" si="82"/>
        <v/>
      </c>
      <c r="B810" s="3" t="str">
        <f t="shared" si="83"/>
        <v/>
      </c>
      <c r="H810" s="5" t="str">
        <f t="shared" si="84"/>
        <v/>
      </c>
      <c r="I810" s="5" t="str">
        <f t="shared" si="85"/>
        <v/>
      </c>
      <c r="J810" s="5" t="str">
        <f t="shared" si="86"/>
        <v/>
      </c>
      <c r="K810" s="5" t="str">
        <f t="shared" si="87"/>
        <v/>
      </c>
      <c r="L810" s="5" t="str">
        <f t="array" ref="L810">IF(K810="","",IF(-LOOKUP(1,-MID(K810,MIN(FIND(ROW($1:$10)-1,K810&amp;1/17)),ROW($1:$9)))&lt;10,"0"&amp;-LOOKUP(1,-MID(K810,MIN(FIND(ROW($1:$10)-1,K810&amp;1/17)),ROW($1:$9))),-LOOKUP(1,-MID(K810,MIN(FIND(ROW($1:$10)-1,K810&amp;1/17)),ROW($1:$9)))))</f>
        <v/>
      </c>
      <c r="M810" s="5" t="str">
        <f t="shared" si="88"/>
        <v/>
      </c>
      <c r="N810" s="14" t="str">
        <f t="shared" si="89"/>
        <v/>
      </c>
    </row>
    <row r="811" spans="1:14">
      <c r="A811" t="str">
        <f t="shared" si="82"/>
        <v/>
      </c>
      <c r="B811" s="3" t="str">
        <f t="shared" si="83"/>
        <v/>
      </c>
      <c r="H811" s="5" t="str">
        <f t="shared" si="84"/>
        <v/>
      </c>
      <c r="I811" s="5" t="str">
        <f t="shared" si="85"/>
        <v/>
      </c>
      <c r="J811" s="5" t="str">
        <f t="shared" si="86"/>
        <v/>
      </c>
      <c r="K811" s="5" t="str">
        <f t="shared" si="87"/>
        <v/>
      </c>
      <c r="L811" s="5" t="str">
        <f t="array" ref="L811">IF(K811="","",IF(-LOOKUP(1,-MID(K811,MIN(FIND(ROW($1:$10)-1,K811&amp;1/17)),ROW($1:$9)))&lt;10,"0"&amp;-LOOKUP(1,-MID(K811,MIN(FIND(ROW($1:$10)-1,K811&amp;1/17)),ROW($1:$9))),-LOOKUP(1,-MID(K811,MIN(FIND(ROW($1:$10)-1,K811&amp;1/17)),ROW($1:$9)))))</f>
        <v/>
      </c>
      <c r="M811" s="5" t="str">
        <f t="shared" si="88"/>
        <v/>
      </c>
      <c r="N811" s="14" t="str">
        <f t="shared" si="89"/>
        <v/>
      </c>
    </row>
    <row r="812" spans="1:14">
      <c r="A812" t="str">
        <f t="shared" si="82"/>
        <v/>
      </c>
      <c r="B812" s="3" t="str">
        <f t="shared" si="83"/>
        <v/>
      </c>
      <c r="H812" s="5" t="str">
        <f t="shared" si="84"/>
        <v/>
      </c>
      <c r="I812" s="5" t="str">
        <f t="shared" si="85"/>
        <v/>
      </c>
      <c r="J812" s="5" t="str">
        <f t="shared" si="86"/>
        <v/>
      </c>
      <c r="K812" s="5" t="str">
        <f t="shared" si="87"/>
        <v/>
      </c>
      <c r="L812" s="5" t="str">
        <f t="array" ref="L812">IF(K812="","",IF(-LOOKUP(1,-MID(K812,MIN(FIND(ROW($1:$10)-1,K812&amp;1/17)),ROW($1:$9)))&lt;10,"0"&amp;-LOOKUP(1,-MID(K812,MIN(FIND(ROW($1:$10)-1,K812&amp;1/17)),ROW($1:$9))),-LOOKUP(1,-MID(K812,MIN(FIND(ROW($1:$10)-1,K812&amp;1/17)),ROW($1:$9)))))</f>
        <v/>
      </c>
      <c r="M812" s="5" t="str">
        <f t="shared" si="88"/>
        <v/>
      </c>
      <c r="N812" s="14" t="str">
        <f t="shared" si="89"/>
        <v/>
      </c>
    </row>
    <row r="813" spans="1:14">
      <c r="A813" t="str">
        <f t="shared" si="82"/>
        <v/>
      </c>
      <c r="B813" s="3" t="str">
        <f t="shared" si="83"/>
        <v/>
      </c>
      <c r="H813" s="5" t="str">
        <f t="shared" si="84"/>
        <v/>
      </c>
      <c r="I813" s="5" t="str">
        <f t="shared" si="85"/>
        <v/>
      </c>
      <c r="J813" s="5" t="str">
        <f t="shared" si="86"/>
        <v/>
      </c>
      <c r="K813" s="5" t="str">
        <f t="shared" si="87"/>
        <v/>
      </c>
      <c r="L813" s="5" t="str">
        <f t="array" ref="L813">IF(K813="","",IF(-LOOKUP(1,-MID(K813,MIN(FIND(ROW($1:$10)-1,K813&amp;1/17)),ROW($1:$9)))&lt;10,"0"&amp;-LOOKUP(1,-MID(K813,MIN(FIND(ROW($1:$10)-1,K813&amp;1/17)),ROW($1:$9))),-LOOKUP(1,-MID(K813,MIN(FIND(ROW($1:$10)-1,K813&amp;1/17)),ROW($1:$9)))))</f>
        <v/>
      </c>
      <c r="M813" s="5" t="str">
        <f t="shared" si="88"/>
        <v/>
      </c>
      <c r="N813" s="14" t="str">
        <f t="shared" si="89"/>
        <v/>
      </c>
    </row>
    <row r="814" spans="1:14">
      <c r="A814" t="str">
        <f t="shared" si="82"/>
        <v/>
      </c>
      <c r="B814" s="3" t="str">
        <f t="shared" si="83"/>
        <v/>
      </c>
      <c r="H814" s="5" t="str">
        <f t="shared" si="84"/>
        <v/>
      </c>
      <c r="I814" s="5" t="str">
        <f t="shared" si="85"/>
        <v/>
      </c>
      <c r="J814" s="5" t="str">
        <f t="shared" si="86"/>
        <v/>
      </c>
      <c r="K814" s="5" t="str">
        <f t="shared" si="87"/>
        <v/>
      </c>
      <c r="L814" s="5" t="str">
        <f t="array" ref="L814">IF(K814="","",IF(-LOOKUP(1,-MID(K814,MIN(FIND(ROW($1:$10)-1,K814&amp;1/17)),ROW($1:$9)))&lt;10,"0"&amp;-LOOKUP(1,-MID(K814,MIN(FIND(ROW($1:$10)-1,K814&amp;1/17)),ROW($1:$9))),-LOOKUP(1,-MID(K814,MIN(FIND(ROW($1:$10)-1,K814&amp;1/17)),ROW($1:$9)))))</f>
        <v/>
      </c>
      <c r="M814" s="5" t="str">
        <f t="shared" si="88"/>
        <v/>
      </c>
      <c r="N814" s="14" t="str">
        <f t="shared" si="89"/>
        <v/>
      </c>
    </row>
    <row r="815" spans="1:14">
      <c r="A815" t="str">
        <f t="shared" si="82"/>
        <v/>
      </c>
      <c r="B815" s="3" t="str">
        <f t="shared" si="83"/>
        <v/>
      </c>
      <c r="H815" s="5" t="str">
        <f t="shared" si="84"/>
        <v/>
      </c>
      <c r="I815" s="5" t="str">
        <f t="shared" si="85"/>
        <v/>
      </c>
      <c r="J815" s="5" t="str">
        <f t="shared" si="86"/>
        <v/>
      </c>
      <c r="K815" s="5" t="str">
        <f t="shared" si="87"/>
        <v/>
      </c>
      <c r="L815" s="5" t="str">
        <f t="array" ref="L815">IF(K815="","",IF(-LOOKUP(1,-MID(K815,MIN(FIND(ROW($1:$10)-1,K815&amp;1/17)),ROW($1:$9)))&lt;10,"0"&amp;-LOOKUP(1,-MID(K815,MIN(FIND(ROW($1:$10)-1,K815&amp;1/17)),ROW($1:$9))),-LOOKUP(1,-MID(K815,MIN(FIND(ROW($1:$10)-1,K815&amp;1/17)),ROW($1:$9)))))</f>
        <v/>
      </c>
      <c r="M815" s="5" t="str">
        <f t="shared" si="88"/>
        <v/>
      </c>
      <c r="N815" s="14" t="str">
        <f t="shared" si="89"/>
        <v/>
      </c>
    </row>
    <row r="816" spans="1:14">
      <c r="A816" t="str">
        <f t="shared" si="82"/>
        <v/>
      </c>
      <c r="B816" s="3" t="str">
        <f t="shared" si="83"/>
        <v/>
      </c>
      <c r="H816" s="5" t="str">
        <f t="shared" si="84"/>
        <v/>
      </c>
      <c r="I816" s="5" t="str">
        <f t="shared" si="85"/>
        <v/>
      </c>
      <c r="J816" s="5" t="str">
        <f t="shared" si="86"/>
        <v/>
      </c>
      <c r="K816" s="5" t="str">
        <f t="shared" si="87"/>
        <v/>
      </c>
      <c r="L816" s="5" t="str">
        <f t="array" ref="L816">IF(K816="","",IF(-LOOKUP(1,-MID(K816,MIN(FIND(ROW($1:$10)-1,K816&amp;1/17)),ROW($1:$9)))&lt;10,"0"&amp;-LOOKUP(1,-MID(K816,MIN(FIND(ROW($1:$10)-1,K816&amp;1/17)),ROW($1:$9))),-LOOKUP(1,-MID(K816,MIN(FIND(ROW($1:$10)-1,K816&amp;1/17)),ROW($1:$9)))))</f>
        <v/>
      </c>
      <c r="M816" s="5" t="str">
        <f t="shared" si="88"/>
        <v/>
      </c>
      <c r="N816" s="14" t="str">
        <f t="shared" si="89"/>
        <v/>
      </c>
    </row>
    <row r="817" spans="1:14">
      <c r="A817" t="str">
        <f t="shared" si="82"/>
        <v/>
      </c>
      <c r="B817" s="3" t="str">
        <f t="shared" si="83"/>
        <v/>
      </c>
      <c r="H817" s="5" t="str">
        <f t="shared" si="84"/>
        <v/>
      </c>
      <c r="I817" s="5" t="str">
        <f t="shared" si="85"/>
        <v/>
      </c>
      <c r="J817" s="5" t="str">
        <f t="shared" si="86"/>
        <v/>
      </c>
      <c r="K817" s="5" t="str">
        <f t="shared" si="87"/>
        <v/>
      </c>
      <c r="L817" s="5" t="str">
        <f t="array" ref="L817">IF(K817="","",IF(-LOOKUP(1,-MID(K817,MIN(FIND(ROW($1:$10)-1,K817&amp;1/17)),ROW($1:$9)))&lt;10,"0"&amp;-LOOKUP(1,-MID(K817,MIN(FIND(ROW($1:$10)-1,K817&amp;1/17)),ROW($1:$9))),-LOOKUP(1,-MID(K817,MIN(FIND(ROW($1:$10)-1,K817&amp;1/17)),ROW($1:$9)))))</f>
        <v/>
      </c>
      <c r="M817" s="5" t="str">
        <f t="shared" si="88"/>
        <v/>
      </c>
      <c r="N817" s="14" t="str">
        <f t="shared" si="89"/>
        <v/>
      </c>
    </row>
    <row r="818" spans="1:14">
      <c r="A818" t="str">
        <f t="shared" si="82"/>
        <v/>
      </c>
      <c r="B818" s="3" t="str">
        <f t="shared" si="83"/>
        <v/>
      </c>
      <c r="H818" s="5" t="str">
        <f t="shared" si="84"/>
        <v/>
      </c>
      <c r="I818" s="5" t="str">
        <f t="shared" si="85"/>
        <v/>
      </c>
      <c r="J818" s="5" t="str">
        <f t="shared" si="86"/>
        <v/>
      </c>
      <c r="K818" s="5" t="str">
        <f t="shared" si="87"/>
        <v/>
      </c>
      <c r="L818" s="5" t="str">
        <f t="array" ref="L818">IF(K818="","",IF(-LOOKUP(1,-MID(K818,MIN(FIND(ROW($1:$10)-1,K818&amp;1/17)),ROW($1:$9)))&lt;10,"0"&amp;-LOOKUP(1,-MID(K818,MIN(FIND(ROW($1:$10)-1,K818&amp;1/17)),ROW($1:$9))),-LOOKUP(1,-MID(K818,MIN(FIND(ROW($1:$10)-1,K818&amp;1/17)),ROW($1:$9)))))</f>
        <v/>
      </c>
      <c r="M818" s="5" t="str">
        <f t="shared" si="88"/>
        <v/>
      </c>
      <c r="N818" s="14" t="str">
        <f t="shared" si="89"/>
        <v/>
      </c>
    </row>
    <row r="819" spans="1:14">
      <c r="A819" t="str">
        <f t="shared" si="82"/>
        <v/>
      </c>
      <c r="B819" s="3" t="str">
        <f t="shared" si="83"/>
        <v/>
      </c>
      <c r="H819" s="5" t="str">
        <f t="shared" si="84"/>
        <v/>
      </c>
      <c r="I819" s="5" t="str">
        <f t="shared" si="85"/>
        <v/>
      </c>
      <c r="J819" s="5" t="str">
        <f t="shared" si="86"/>
        <v/>
      </c>
      <c r="K819" s="5" t="str">
        <f t="shared" si="87"/>
        <v/>
      </c>
      <c r="L819" s="5" t="str">
        <f t="array" ref="L819">IF(K819="","",IF(-LOOKUP(1,-MID(K819,MIN(FIND(ROW($1:$10)-1,K819&amp;1/17)),ROW($1:$9)))&lt;10,"0"&amp;-LOOKUP(1,-MID(K819,MIN(FIND(ROW($1:$10)-1,K819&amp;1/17)),ROW($1:$9))),-LOOKUP(1,-MID(K819,MIN(FIND(ROW($1:$10)-1,K819&amp;1/17)),ROW($1:$9)))))</f>
        <v/>
      </c>
      <c r="M819" s="5" t="str">
        <f t="shared" si="88"/>
        <v/>
      </c>
      <c r="N819" s="14" t="str">
        <f t="shared" si="89"/>
        <v/>
      </c>
    </row>
    <row r="820" spans="1:14">
      <c r="A820" t="str">
        <f t="shared" si="82"/>
        <v/>
      </c>
      <c r="B820" s="3" t="str">
        <f t="shared" si="83"/>
        <v/>
      </c>
      <c r="H820" s="5" t="str">
        <f t="shared" si="84"/>
        <v/>
      </c>
      <c r="I820" s="5" t="str">
        <f t="shared" si="85"/>
        <v/>
      </c>
      <c r="J820" s="5" t="str">
        <f t="shared" si="86"/>
        <v/>
      </c>
      <c r="K820" s="5" t="str">
        <f t="shared" si="87"/>
        <v/>
      </c>
      <c r="L820" s="5" t="str">
        <f t="array" ref="L820">IF(K820="","",IF(-LOOKUP(1,-MID(K820,MIN(FIND(ROW($1:$10)-1,K820&amp;1/17)),ROW($1:$9)))&lt;10,"0"&amp;-LOOKUP(1,-MID(K820,MIN(FIND(ROW($1:$10)-1,K820&amp;1/17)),ROW($1:$9))),-LOOKUP(1,-MID(K820,MIN(FIND(ROW($1:$10)-1,K820&amp;1/17)),ROW($1:$9)))))</f>
        <v/>
      </c>
      <c r="M820" s="5" t="str">
        <f t="shared" si="88"/>
        <v/>
      </c>
      <c r="N820" s="14" t="str">
        <f t="shared" si="89"/>
        <v/>
      </c>
    </row>
    <row r="821" spans="1:14">
      <c r="A821" t="str">
        <f t="shared" si="82"/>
        <v/>
      </c>
      <c r="B821" s="3" t="str">
        <f t="shared" si="83"/>
        <v/>
      </c>
      <c r="H821" s="5" t="str">
        <f t="shared" si="84"/>
        <v/>
      </c>
      <c r="I821" s="5" t="str">
        <f t="shared" si="85"/>
        <v/>
      </c>
      <c r="J821" s="5" t="str">
        <f t="shared" si="86"/>
        <v/>
      </c>
      <c r="K821" s="5" t="str">
        <f t="shared" si="87"/>
        <v/>
      </c>
      <c r="L821" s="5" t="str">
        <f t="array" ref="L821">IF(K821="","",IF(-LOOKUP(1,-MID(K821,MIN(FIND(ROW($1:$10)-1,K821&amp;1/17)),ROW($1:$9)))&lt;10,"0"&amp;-LOOKUP(1,-MID(K821,MIN(FIND(ROW($1:$10)-1,K821&amp;1/17)),ROW($1:$9))),-LOOKUP(1,-MID(K821,MIN(FIND(ROW($1:$10)-1,K821&amp;1/17)),ROW($1:$9)))))</f>
        <v/>
      </c>
      <c r="M821" s="5" t="str">
        <f t="shared" si="88"/>
        <v/>
      </c>
      <c r="N821" s="14" t="str">
        <f t="shared" si="89"/>
        <v/>
      </c>
    </row>
    <row r="822" spans="1:14">
      <c r="A822" t="str">
        <f t="shared" si="82"/>
        <v/>
      </c>
      <c r="B822" s="3" t="str">
        <f t="shared" si="83"/>
        <v/>
      </c>
      <c r="H822" s="5" t="str">
        <f t="shared" si="84"/>
        <v/>
      </c>
      <c r="I822" s="5" t="str">
        <f t="shared" si="85"/>
        <v/>
      </c>
      <c r="J822" s="5" t="str">
        <f t="shared" si="86"/>
        <v/>
      </c>
      <c r="K822" s="5" t="str">
        <f t="shared" si="87"/>
        <v/>
      </c>
      <c r="L822" s="5" t="str">
        <f t="array" ref="L822">IF(K822="","",IF(-LOOKUP(1,-MID(K822,MIN(FIND(ROW($1:$10)-1,K822&amp;1/17)),ROW($1:$9)))&lt;10,"0"&amp;-LOOKUP(1,-MID(K822,MIN(FIND(ROW($1:$10)-1,K822&amp;1/17)),ROW($1:$9))),-LOOKUP(1,-MID(K822,MIN(FIND(ROW($1:$10)-1,K822&amp;1/17)),ROW($1:$9)))))</f>
        <v/>
      </c>
      <c r="M822" s="5" t="str">
        <f t="shared" si="88"/>
        <v/>
      </c>
      <c r="N822" s="14" t="str">
        <f t="shared" si="89"/>
        <v/>
      </c>
    </row>
    <row r="823" spans="1:14">
      <c r="A823" t="str">
        <f t="shared" si="82"/>
        <v/>
      </c>
      <c r="B823" s="3" t="str">
        <f t="shared" si="83"/>
        <v/>
      </c>
      <c r="H823" s="5" t="str">
        <f t="shared" si="84"/>
        <v/>
      </c>
      <c r="I823" s="5" t="str">
        <f t="shared" si="85"/>
        <v/>
      </c>
      <c r="J823" s="5" t="str">
        <f t="shared" si="86"/>
        <v/>
      </c>
      <c r="K823" s="5" t="str">
        <f t="shared" si="87"/>
        <v/>
      </c>
      <c r="L823" s="5" t="str">
        <f t="array" ref="L823">IF(K823="","",IF(-LOOKUP(1,-MID(K823,MIN(FIND(ROW($1:$10)-1,K823&amp;1/17)),ROW($1:$9)))&lt;10,"0"&amp;-LOOKUP(1,-MID(K823,MIN(FIND(ROW($1:$10)-1,K823&amp;1/17)),ROW($1:$9))),-LOOKUP(1,-MID(K823,MIN(FIND(ROW($1:$10)-1,K823&amp;1/17)),ROW($1:$9)))))</f>
        <v/>
      </c>
      <c r="M823" s="5" t="str">
        <f t="shared" si="88"/>
        <v/>
      </c>
      <c r="N823" s="14" t="str">
        <f t="shared" si="89"/>
        <v/>
      </c>
    </row>
    <row r="824" spans="1:14">
      <c r="A824" t="str">
        <f t="shared" si="82"/>
        <v/>
      </c>
      <c r="B824" s="3" t="str">
        <f t="shared" si="83"/>
        <v/>
      </c>
      <c r="H824" s="5" t="str">
        <f t="shared" si="84"/>
        <v/>
      </c>
      <c r="I824" s="5" t="str">
        <f t="shared" si="85"/>
        <v/>
      </c>
      <c r="J824" s="5" t="str">
        <f t="shared" si="86"/>
        <v/>
      </c>
      <c r="K824" s="5" t="str">
        <f t="shared" si="87"/>
        <v/>
      </c>
      <c r="L824" s="5" t="str">
        <f t="array" ref="L824">IF(K824="","",IF(-LOOKUP(1,-MID(K824,MIN(FIND(ROW($1:$10)-1,K824&amp;1/17)),ROW($1:$9)))&lt;10,"0"&amp;-LOOKUP(1,-MID(K824,MIN(FIND(ROW($1:$10)-1,K824&amp;1/17)),ROW($1:$9))),-LOOKUP(1,-MID(K824,MIN(FIND(ROW($1:$10)-1,K824&amp;1/17)),ROW($1:$9)))))</f>
        <v/>
      </c>
      <c r="M824" s="5" t="str">
        <f t="shared" si="88"/>
        <v/>
      </c>
      <c r="N824" s="14" t="str">
        <f t="shared" si="89"/>
        <v/>
      </c>
    </row>
    <row r="825" spans="1:14">
      <c r="A825" t="str">
        <f t="shared" si="82"/>
        <v/>
      </c>
      <c r="B825" s="3" t="str">
        <f t="shared" si="83"/>
        <v/>
      </c>
      <c r="H825" s="5" t="str">
        <f t="shared" si="84"/>
        <v/>
      </c>
      <c r="I825" s="5" t="str">
        <f t="shared" si="85"/>
        <v/>
      </c>
      <c r="J825" s="5" t="str">
        <f t="shared" si="86"/>
        <v/>
      </c>
      <c r="K825" s="5" t="str">
        <f t="shared" si="87"/>
        <v/>
      </c>
      <c r="L825" s="5" t="str">
        <f t="array" ref="L825">IF(K825="","",IF(-LOOKUP(1,-MID(K825,MIN(FIND(ROW($1:$10)-1,K825&amp;1/17)),ROW($1:$9)))&lt;10,"0"&amp;-LOOKUP(1,-MID(K825,MIN(FIND(ROW($1:$10)-1,K825&amp;1/17)),ROW($1:$9))),-LOOKUP(1,-MID(K825,MIN(FIND(ROW($1:$10)-1,K825&amp;1/17)),ROW($1:$9)))))</f>
        <v/>
      </c>
      <c r="M825" s="5" t="str">
        <f t="shared" si="88"/>
        <v/>
      </c>
      <c r="N825" s="14" t="str">
        <f t="shared" si="89"/>
        <v/>
      </c>
    </row>
    <row r="826" spans="1:14">
      <c r="A826" t="str">
        <f t="shared" ref="A826:A889" si="90">N826&amp;J826</f>
        <v/>
      </c>
      <c r="B826" s="3" t="str">
        <f t="shared" ref="B826:B889" si="91">N826&amp;J826&amp;H826</f>
        <v/>
      </c>
      <c r="H826" s="5" t="str">
        <f t="shared" ref="H826:H889" si="92">IF(C826="","",RIGHT(RIGHT($C826,LEN($C826)-FIND("-",$C826)),LEN(RIGHT($C826,LEN($C826)-FIND("-",$C826)))-FIND("-",RIGHT($C826,LEN($C826)-FIND("-",$C826)))))</f>
        <v/>
      </c>
      <c r="I826" s="5" t="str">
        <f t="shared" ref="I826:I889" si="93">IF(C826="","",LEFT(RIGHT(C826,LEN(C826)-FIND("-",C826)),FIND("-",RIGHT(C826,LEN(C826)-FIND("-",C826)))-1))</f>
        <v/>
      </c>
      <c r="J826" s="5" t="str">
        <f t="shared" ref="J826:J889" si="94">IF(I826="","",SUBSTITUTE(I826,LOOKUP(1,0/FIND(R$2:R$19,I826),R$2:R$19),VLOOKUP(LOOKUP(1,0/FIND(R$2:R$19,I826),R$2:R$19),R:S,2,FALSE())))</f>
        <v/>
      </c>
      <c r="K826" s="5" t="str">
        <f t="shared" ref="K826:K889" si="95">IF(C826="","",LEFT(C826,FIND("-",C826)-1))</f>
        <v/>
      </c>
      <c r="L826" s="5" t="str">
        <f t="array" ref="L826">IF(K826="","",IF(-LOOKUP(1,-MID(K826,MIN(FIND(ROW($1:$10)-1,K826&amp;1/17)),ROW($1:$9)))&lt;10,"0"&amp;-LOOKUP(1,-MID(K826,MIN(FIND(ROW($1:$10)-1,K826&amp;1/17)),ROW($1:$9))),-LOOKUP(1,-MID(K826,MIN(FIND(ROW($1:$10)-1,K826&amp;1/17)),ROW($1:$9)))))</f>
        <v/>
      </c>
      <c r="M826" s="5" t="str">
        <f t="shared" ref="M826:M889" si="96">IF(K826="","",IFERROR(_xlfn.XLOOKUP(K826,P:P,Q:Q),LOWER(LEFT(K826,1))))</f>
        <v/>
      </c>
      <c r="N826" s="14" t="str">
        <f t="shared" ref="N826:N889" si="97">IF(AND(M826&lt;&gt;"",L826&lt;&gt;""),M826&amp;L826,"")</f>
        <v/>
      </c>
    </row>
    <row r="827" spans="1:14">
      <c r="A827" t="str">
        <f t="shared" si="90"/>
        <v/>
      </c>
      <c r="B827" s="3" t="str">
        <f t="shared" si="91"/>
        <v/>
      </c>
      <c r="H827" s="5" t="str">
        <f t="shared" si="92"/>
        <v/>
      </c>
      <c r="I827" s="5" t="str">
        <f t="shared" si="93"/>
        <v/>
      </c>
      <c r="J827" s="5" t="str">
        <f t="shared" si="94"/>
        <v/>
      </c>
      <c r="K827" s="5" t="str">
        <f t="shared" si="95"/>
        <v/>
      </c>
      <c r="L827" s="5" t="str">
        <f t="array" ref="L827">IF(K827="","",IF(-LOOKUP(1,-MID(K827,MIN(FIND(ROW($1:$10)-1,K827&amp;1/17)),ROW($1:$9)))&lt;10,"0"&amp;-LOOKUP(1,-MID(K827,MIN(FIND(ROW($1:$10)-1,K827&amp;1/17)),ROW($1:$9))),-LOOKUP(1,-MID(K827,MIN(FIND(ROW($1:$10)-1,K827&amp;1/17)),ROW($1:$9)))))</f>
        <v/>
      </c>
      <c r="M827" s="5" t="str">
        <f t="shared" si="96"/>
        <v/>
      </c>
      <c r="N827" s="14" t="str">
        <f t="shared" si="97"/>
        <v/>
      </c>
    </row>
    <row r="828" spans="1:14">
      <c r="A828" t="str">
        <f t="shared" si="90"/>
        <v/>
      </c>
      <c r="B828" s="3" t="str">
        <f t="shared" si="91"/>
        <v/>
      </c>
      <c r="H828" s="5" t="str">
        <f t="shared" si="92"/>
        <v/>
      </c>
      <c r="I828" s="5" t="str">
        <f t="shared" si="93"/>
        <v/>
      </c>
      <c r="J828" s="5" t="str">
        <f t="shared" si="94"/>
        <v/>
      </c>
      <c r="K828" s="5" t="str">
        <f t="shared" si="95"/>
        <v/>
      </c>
      <c r="L828" s="5" t="str">
        <f t="array" ref="L828">IF(K828="","",IF(-LOOKUP(1,-MID(K828,MIN(FIND(ROW($1:$10)-1,K828&amp;1/17)),ROW($1:$9)))&lt;10,"0"&amp;-LOOKUP(1,-MID(K828,MIN(FIND(ROW($1:$10)-1,K828&amp;1/17)),ROW($1:$9))),-LOOKUP(1,-MID(K828,MIN(FIND(ROW($1:$10)-1,K828&amp;1/17)),ROW($1:$9)))))</f>
        <v/>
      </c>
      <c r="M828" s="5" t="str">
        <f t="shared" si="96"/>
        <v/>
      </c>
      <c r="N828" s="14" t="str">
        <f t="shared" si="97"/>
        <v/>
      </c>
    </row>
    <row r="829" spans="1:14">
      <c r="A829" t="str">
        <f t="shared" si="90"/>
        <v/>
      </c>
      <c r="B829" s="3" t="str">
        <f t="shared" si="91"/>
        <v/>
      </c>
      <c r="H829" s="5" t="str">
        <f t="shared" si="92"/>
        <v/>
      </c>
      <c r="I829" s="5" t="str">
        <f t="shared" si="93"/>
        <v/>
      </c>
      <c r="J829" s="5" t="str">
        <f t="shared" si="94"/>
        <v/>
      </c>
      <c r="K829" s="5" t="str">
        <f t="shared" si="95"/>
        <v/>
      </c>
      <c r="L829" s="5" t="str">
        <f t="array" ref="L829">IF(K829="","",IF(-LOOKUP(1,-MID(K829,MIN(FIND(ROW($1:$10)-1,K829&amp;1/17)),ROW($1:$9)))&lt;10,"0"&amp;-LOOKUP(1,-MID(K829,MIN(FIND(ROW($1:$10)-1,K829&amp;1/17)),ROW($1:$9))),-LOOKUP(1,-MID(K829,MIN(FIND(ROW($1:$10)-1,K829&amp;1/17)),ROW($1:$9)))))</f>
        <v/>
      </c>
      <c r="M829" s="5" t="str">
        <f t="shared" si="96"/>
        <v/>
      </c>
      <c r="N829" s="14" t="str">
        <f t="shared" si="97"/>
        <v/>
      </c>
    </row>
    <row r="830" spans="1:14">
      <c r="A830" t="str">
        <f t="shared" si="90"/>
        <v/>
      </c>
      <c r="B830" s="3" t="str">
        <f t="shared" si="91"/>
        <v/>
      </c>
      <c r="H830" s="5" t="str">
        <f t="shared" si="92"/>
        <v/>
      </c>
      <c r="I830" s="5" t="str">
        <f t="shared" si="93"/>
        <v/>
      </c>
      <c r="J830" s="5" t="str">
        <f t="shared" si="94"/>
        <v/>
      </c>
      <c r="K830" s="5" t="str">
        <f t="shared" si="95"/>
        <v/>
      </c>
      <c r="L830" s="5" t="str">
        <f t="array" ref="L830">IF(K830="","",IF(-LOOKUP(1,-MID(K830,MIN(FIND(ROW($1:$10)-1,K830&amp;1/17)),ROW($1:$9)))&lt;10,"0"&amp;-LOOKUP(1,-MID(K830,MIN(FIND(ROW($1:$10)-1,K830&amp;1/17)),ROW($1:$9))),-LOOKUP(1,-MID(K830,MIN(FIND(ROW($1:$10)-1,K830&amp;1/17)),ROW($1:$9)))))</f>
        <v/>
      </c>
      <c r="M830" s="5" t="str">
        <f t="shared" si="96"/>
        <v/>
      </c>
      <c r="N830" s="14" t="str">
        <f t="shared" si="97"/>
        <v/>
      </c>
    </row>
    <row r="831" spans="1:14">
      <c r="A831" t="str">
        <f t="shared" si="90"/>
        <v/>
      </c>
      <c r="B831" s="3" t="str">
        <f t="shared" si="91"/>
        <v/>
      </c>
      <c r="H831" s="5" t="str">
        <f t="shared" si="92"/>
        <v/>
      </c>
      <c r="I831" s="5" t="str">
        <f t="shared" si="93"/>
        <v/>
      </c>
      <c r="J831" s="5" t="str">
        <f t="shared" si="94"/>
        <v/>
      </c>
      <c r="K831" s="5" t="str">
        <f t="shared" si="95"/>
        <v/>
      </c>
      <c r="L831" s="5" t="str">
        <f t="array" ref="L831">IF(K831="","",IF(-LOOKUP(1,-MID(K831,MIN(FIND(ROW($1:$10)-1,K831&amp;1/17)),ROW($1:$9)))&lt;10,"0"&amp;-LOOKUP(1,-MID(K831,MIN(FIND(ROW($1:$10)-1,K831&amp;1/17)),ROW($1:$9))),-LOOKUP(1,-MID(K831,MIN(FIND(ROW($1:$10)-1,K831&amp;1/17)),ROW($1:$9)))))</f>
        <v/>
      </c>
      <c r="M831" s="5" t="str">
        <f t="shared" si="96"/>
        <v/>
      </c>
      <c r="N831" s="14" t="str">
        <f t="shared" si="97"/>
        <v/>
      </c>
    </row>
    <row r="832" spans="1:14">
      <c r="A832" t="str">
        <f t="shared" si="90"/>
        <v/>
      </c>
      <c r="B832" s="3" t="str">
        <f t="shared" si="91"/>
        <v/>
      </c>
      <c r="H832" s="5" t="str">
        <f t="shared" si="92"/>
        <v/>
      </c>
      <c r="I832" s="5" t="str">
        <f t="shared" si="93"/>
        <v/>
      </c>
      <c r="J832" s="5" t="str">
        <f t="shared" si="94"/>
        <v/>
      </c>
      <c r="K832" s="5" t="str">
        <f t="shared" si="95"/>
        <v/>
      </c>
      <c r="L832" s="5" t="str">
        <f t="array" ref="L832">IF(K832="","",IF(-LOOKUP(1,-MID(K832,MIN(FIND(ROW($1:$10)-1,K832&amp;1/17)),ROW($1:$9)))&lt;10,"0"&amp;-LOOKUP(1,-MID(K832,MIN(FIND(ROW($1:$10)-1,K832&amp;1/17)),ROW($1:$9))),-LOOKUP(1,-MID(K832,MIN(FIND(ROW($1:$10)-1,K832&amp;1/17)),ROW($1:$9)))))</f>
        <v/>
      </c>
      <c r="M832" s="5" t="str">
        <f t="shared" si="96"/>
        <v/>
      </c>
      <c r="N832" s="14" t="str">
        <f t="shared" si="97"/>
        <v/>
      </c>
    </row>
    <row r="833" spans="1:14">
      <c r="A833" t="str">
        <f t="shared" si="90"/>
        <v/>
      </c>
      <c r="B833" s="3" t="str">
        <f t="shared" si="91"/>
        <v/>
      </c>
      <c r="H833" s="5" t="str">
        <f t="shared" si="92"/>
        <v/>
      </c>
      <c r="I833" s="5" t="str">
        <f t="shared" si="93"/>
        <v/>
      </c>
      <c r="J833" s="5" t="str">
        <f t="shared" si="94"/>
        <v/>
      </c>
      <c r="K833" s="5" t="str">
        <f t="shared" si="95"/>
        <v/>
      </c>
      <c r="L833" s="5" t="str">
        <f t="array" ref="L833">IF(K833="","",IF(-LOOKUP(1,-MID(K833,MIN(FIND(ROW($1:$10)-1,K833&amp;1/17)),ROW($1:$9)))&lt;10,"0"&amp;-LOOKUP(1,-MID(K833,MIN(FIND(ROW($1:$10)-1,K833&amp;1/17)),ROW($1:$9))),-LOOKUP(1,-MID(K833,MIN(FIND(ROW($1:$10)-1,K833&amp;1/17)),ROW($1:$9)))))</f>
        <v/>
      </c>
      <c r="M833" s="5" t="str">
        <f t="shared" si="96"/>
        <v/>
      </c>
      <c r="N833" s="14" t="str">
        <f t="shared" si="97"/>
        <v/>
      </c>
    </row>
    <row r="834" spans="1:14">
      <c r="A834" t="str">
        <f t="shared" si="90"/>
        <v/>
      </c>
      <c r="B834" s="3" t="str">
        <f t="shared" si="91"/>
        <v/>
      </c>
      <c r="H834" s="5" t="str">
        <f t="shared" si="92"/>
        <v/>
      </c>
      <c r="I834" s="5" t="str">
        <f t="shared" si="93"/>
        <v/>
      </c>
      <c r="J834" s="5" t="str">
        <f t="shared" si="94"/>
        <v/>
      </c>
      <c r="K834" s="5" t="str">
        <f t="shared" si="95"/>
        <v/>
      </c>
      <c r="L834" s="5" t="str">
        <f t="array" ref="L834">IF(K834="","",IF(-LOOKUP(1,-MID(K834,MIN(FIND(ROW($1:$10)-1,K834&amp;1/17)),ROW($1:$9)))&lt;10,"0"&amp;-LOOKUP(1,-MID(K834,MIN(FIND(ROW($1:$10)-1,K834&amp;1/17)),ROW($1:$9))),-LOOKUP(1,-MID(K834,MIN(FIND(ROW($1:$10)-1,K834&amp;1/17)),ROW($1:$9)))))</f>
        <v/>
      </c>
      <c r="M834" s="5" t="str">
        <f t="shared" si="96"/>
        <v/>
      </c>
      <c r="N834" s="14" t="str">
        <f t="shared" si="97"/>
        <v/>
      </c>
    </row>
    <row r="835" spans="1:14">
      <c r="A835" t="str">
        <f t="shared" si="90"/>
        <v/>
      </c>
      <c r="B835" s="3" t="str">
        <f t="shared" si="91"/>
        <v/>
      </c>
      <c r="H835" s="5" t="str">
        <f t="shared" si="92"/>
        <v/>
      </c>
      <c r="I835" s="5" t="str">
        <f t="shared" si="93"/>
        <v/>
      </c>
      <c r="J835" s="5" t="str">
        <f t="shared" si="94"/>
        <v/>
      </c>
      <c r="K835" s="5" t="str">
        <f t="shared" si="95"/>
        <v/>
      </c>
      <c r="L835" s="5" t="str">
        <f t="array" ref="L835">IF(K835="","",IF(-LOOKUP(1,-MID(K835,MIN(FIND(ROW($1:$10)-1,K835&amp;1/17)),ROW($1:$9)))&lt;10,"0"&amp;-LOOKUP(1,-MID(K835,MIN(FIND(ROW($1:$10)-1,K835&amp;1/17)),ROW($1:$9))),-LOOKUP(1,-MID(K835,MIN(FIND(ROW($1:$10)-1,K835&amp;1/17)),ROW($1:$9)))))</f>
        <v/>
      </c>
      <c r="M835" s="5" t="str">
        <f t="shared" si="96"/>
        <v/>
      </c>
      <c r="N835" s="14" t="str">
        <f t="shared" si="97"/>
        <v/>
      </c>
    </row>
    <row r="836" spans="1:14">
      <c r="A836" t="str">
        <f t="shared" si="90"/>
        <v/>
      </c>
      <c r="B836" s="3" t="str">
        <f t="shared" si="91"/>
        <v/>
      </c>
      <c r="H836" s="5" t="str">
        <f t="shared" si="92"/>
        <v/>
      </c>
      <c r="I836" s="5" t="str">
        <f t="shared" si="93"/>
        <v/>
      </c>
      <c r="J836" s="5" t="str">
        <f t="shared" si="94"/>
        <v/>
      </c>
      <c r="K836" s="5" t="str">
        <f t="shared" si="95"/>
        <v/>
      </c>
      <c r="L836" s="5" t="str">
        <f t="array" ref="L836">IF(K836="","",IF(-LOOKUP(1,-MID(K836,MIN(FIND(ROW($1:$10)-1,K836&amp;1/17)),ROW($1:$9)))&lt;10,"0"&amp;-LOOKUP(1,-MID(K836,MIN(FIND(ROW($1:$10)-1,K836&amp;1/17)),ROW($1:$9))),-LOOKUP(1,-MID(K836,MIN(FIND(ROW($1:$10)-1,K836&amp;1/17)),ROW($1:$9)))))</f>
        <v/>
      </c>
      <c r="M836" s="5" t="str">
        <f t="shared" si="96"/>
        <v/>
      </c>
      <c r="N836" s="14" t="str">
        <f t="shared" si="97"/>
        <v/>
      </c>
    </row>
    <row r="837" spans="1:14">
      <c r="A837" t="str">
        <f t="shared" si="90"/>
        <v/>
      </c>
      <c r="B837" s="3" t="str">
        <f t="shared" si="91"/>
        <v/>
      </c>
      <c r="H837" s="5" t="str">
        <f t="shared" si="92"/>
        <v/>
      </c>
      <c r="I837" s="5" t="str">
        <f t="shared" si="93"/>
        <v/>
      </c>
      <c r="J837" s="5" t="str">
        <f t="shared" si="94"/>
        <v/>
      </c>
      <c r="K837" s="5" t="str">
        <f t="shared" si="95"/>
        <v/>
      </c>
      <c r="L837" s="5" t="str">
        <f t="array" ref="L837">IF(K837="","",IF(-LOOKUP(1,-MID(K837,MIN(FIND(ROW($1:$10)-1,K837&amp;1/17)),ROW($1:$9)))&lt;10,"0"&amp;-LOOKUP(1,-MID(K837,MIN(FIND(ROW($1:$10)-1,K837&amp;1/17)),ROW($1:$9))),-LOOKUP(1,-MID(K837,MIN(FIND(ROW($1:$10)-1,K837&amp;1/17)),ROW($1:$9)))))</f>
        <v/>
      </c>
      <c r="M837" s="5" t="str">
        <f t="shared" si="96"/>
        <v/>
      </c>
      <c r="N837" s="14" t="str">
        <f t="shared" si="97"/>
        <v/>
      </c>
    </row>
    <row r="838" spans="1:14">
      <c r="A838" t="str">
        <f t="shared" si="90"/>
        <v/>
      </c>
      <c r="B838" s="3" t="str">
        <f t="shared" si="91"/>
        <v/>
      </c>
      <c r="H838" s="5" t="str">
        <f t="shared" si="92"/>
        <v/>
      </c>
      <c r="I838" s="5" t="str">
        <f t="shared" si="93"/>
        <v/>
      </c>
      <c r="J838" s="5" t="str">
        <f t="shared" si="94"/>
        <v/>
      </c>
      <c r="K838" s="5" t="str">
        <f t="shared" si="95"/>
        <v/>
      </c>
      <c r="L838" s="5" t="str">
        <f t="array" ref="L838">IF(K838="","",IF(-LOOKUP(1,-MID(K838,MIN(FIND(ROW($1:$10)-1,K838&amp;1/17)),ROW($1:$9)))&lt;10,"0"&amp;-LOOKUP(1,-MID(K838,MIN(FIND(ROW($1:$10)-1,K838&amp;1/17)),ROW($1:$9))),-LOOKUP(1,-MID(K838,MIN(FIND(ROW($1:$10)-1,K838&amp;1/17)),ROW($1:$9)))))</f>
        <v/>
      </c>
      <c r="M838" s="5" t="str">
        <f t="shared" si="96"/>
        <v/>
      </c>
      <c r="N838" s="14" t="str">
        <f t="shared" si="97"/>
        <v/>
      </c>
    </row>
    <row r="839" spans="1:14">
      <c r="A839" t="str">
        <f t="shared" si="90"/>
        <v/>
      </c>
      <c r="B839" s="3" t="str">
        <f t="shared" si="91"/>
        <v/>
      </c>
      <c r="H839" s="5" t="str">
        <f t="shared" si="92"/>
        <v/>
      </c>
      <c r="I839" s="5" t="str">
        <f t="shared" si="93"/>
        <v/>
      </c>
      <c r="J839" s="5" t="str">
        <f t="shared" si="94"/>
        <v/>
      </c>
      <c r="K839" s="5" t="str">
        <f t="shared" si="95"/>
        <v/>
      </c>
      <c r="L839" s="5" t="str">
        <f t="array" ref="L839">IF(K839="","",IF(-LOOKUP(1,-MID(K839,MIN(FIND(ROW($1:$10)-1,K839&amp;1/17)),ROW($1:$9)))&lt;10,"0"&amp;-LOOKUP(1,-MID(K839,MIN(FIND(ROW($1:$10)-1,K839&amp;1/17)),ROW($1:$9))),-LOOKUP(1,-MID(K839,MIN(FIND(ROW($1:$10)-1,K839&amp;1/17)),ROW($1:$9)))))</f>
        <v/>
      </c>
      <c r="M839" s="5" t="str">
        <f t="shared" si="96"/>
        <v/>
      </c>
      <c r="N839" s="14" t="str">
        <f t="shared" si="97"/>
        <v/>
      </c>
    </row>
    <row r="840" spans="1:14">
      <c r="A840" t="str">
        <f t="shared" si="90"/>
        <v/>
      </c>
      <c r="B840" s="3" t="str">
        <f t="shared" si="91"/>
        <v/>
      </c>
      <c r="H840" s="5" t="str">
        <f t="shared" si="92"/>
        <v/>
      </c>
      <c r="I840" s="5" t="str">
        <f t="shared" si="93"/>
        <v/>
      </c>
      <c r="J840" s="5" t="str">
        <f t="shared" si="94"/>
        <v/>
      </c>
      <c r="K840" s="5" t="str">
        <f t="shared" si="95"/>
        <v/>
      </c>
      <c r="L840" s="5" t="str">
        <f t="array" ref="L840">IF(K840="","",IF(-LOOKUP(1,-MID(K840,MIN(FIND(ROW($1:$10)-1,K840&amp;1/17)),ROW($1:$9)))&lt;10,"0"&amp;-LOOKUP(1,-MID(K840,MIN(FIND(ROW($1:$10)-1,K840&amp;1/17)),ROW($1:$9))),-LOOKUP(1,-MID(K840,MIN(FIND(ROW($1:$10)-1,K840&amp;1/17)),ROW($1:$9)))))</f>
        <v/>
      </c>
      <c r="M840" s="5" t="str">
        <f t="shared" si="96"/>
        <v/>
      </c>
      <c r="N840" s="14" t="str">
        <f t="shared" si="97"/>
        <v/>
      </c>
    </row>
    <row r="841" spans="1:14">
      <c r="A841" t="str">
        <f t="shared" si="90"/>
        <v/>
      </c>
      <c r="B841" s="3" t="str">
        <f t="shared" si="91"/>
        <v/>
      </c>
      <c r="H841" s="5" t="str">
        <f t="shared" si="92"/>
        <v/>
      </c>
      <c r="I841" s="5" t="str">
        <f t="shared" si="93"/>
        <v/>
      </c>
      <c r="J841" s="5" t="str">
        <f t="shared" si="94"/>
        <v/>
      </c>
      <c r="K841" s="5" t="str">
        <f t="shared" si="95"/>
        <v/>
      </c>
      <c r="L841" s="5" t="str">
        <f t="array" ref="L841">IF(K841="","",IF(-LOOKUP(1,-MID(K841,MIN(FIND(ROW($1:$10)-1,K841&amp;1/17)),ROW($1:$9)))&lt;10,"0"&amp;-LOOKUP(1,-MID(K841,MIN(FIND(ROW($1:$10)-1,K841&amp;1/17)),ROW($1:$9))),-LOOKUP(1,-MID(K841,MIN(FIND(ROW($1:$10)-1,K841&amp;1/17)),ROW($1:$9)))))</f>
        <v/>
      </c>
      <c r="M841" s="5" t="str">
        <f t="shared" si="96"/>
        <v/>
      </c>
      <c r="N841" s="14" t="str">
        <f t="shared" si="97"/>
        <v/>
      </c>
    </row>
    <row r="842" spans="1:14">
      <c r="A842" t="str">
        <f t="shared" si="90"/>
        <v/>
      </c>
      <c r="B842" s="3" t="str">
        <f t="shared" si="91"/>
        <v/>
      </c>
      <c r="H842" s="5" t="str">
        <f t="shared" si="92"/>
        <v/>
      </c>
      <c r="I842" s="5" t="str">
        <f t="shared" si="93"/>
        <v/>
      </c>
      <c r="J842" s="5" t="str">
        <f t="shared" si="94"/>
        <v/>
      </c>
      <c r="K842" s="5" t="str">
        <f t="shared" si="95"/>
        <v/>
      </c>
      <c r="L842" s="5" t="str">
        <f t="array" ref="L842">IF(K842="","",IF(-LOOKUP(1,-MID(K842,MIN(FIND(ROW($1:$10)-1,K842&amp;1/17)),ROW($1:$9)))&lt;10,"0"&amp;-LOOKUP(1,-MID(K842,MIN(FIND(ROW($1:$10)-1,K842&amp;1/17)),ROW($1:$9))),-LOOKUP(1,-MID(K842,MIN(FIND(ROW($1:$10)-1,K842&amp;1/17)),ROW($1:$9)))))</f>
        <v/>
      </c>
      <c r="M842" s="5" t="str">
        <f t="shared" si="96"/>
        <v/>
      </c>
      <c r="N842" s="14" t="str">
        <f t="shared" si="97"/>
        <v/>
      </c>
    </row>
    <row r="843" spans="1:14">
      <c r="A843" t="str">
        <f t="shared" si="90"/>
        <v/>
      </c>
      <c r="B843" s="3" t="str">
        <f t="shared" si="91"/>
        <v/>
      </c>
      <c r="H843" s="5" t="str">
        <f t="shared" si="92"/>
        <v/>
      </c>
      <c r="I843" s="5" t="str">
        <f t="shared" si="93"/>
        <v/>
      </c>
      <c r="J843" s="5" t="str">
        <f t="shared" si="94"/>
        <v/>
      </c>
      <c r="K843" s="5" t="str">
        <f t="shared" si="95"/>
        <v/>
      </c>
      <c r="L843" s="5" t="str">
        <f t="array" ref="L843">IF(K843="","",IF(-LOOKUP(1,-MID(K843,MIN(FIND(ROW($1:$10)-1,K843&amp;1/17)),ROW($1:$9)))&lt;10,"0"&amp;-LOOKUP(1,-MID(K843,MIN(FIND(ROW($1:$10)-1,K843&amp;1/17)),ROW($1:$9))),-LOOKUP(1,-MID(K843,MIN(FIND(ROW($1:$10)-1,K843&amp;1/17)),ROW($1:$9)))))</f>
        <v/>
      </c>
      <c r="M843" s="5" t="str">
        <f t="shared" si="96"/>
        <v/>
      </c>
      <c r="N843" s="14" t="str">
        <f t="shared" si="97"/>
        <v/>
      </c>
    </row>
    <row r="844" spans="1:14">
      <c r="A844" t="str">
        <f t="shared" si="90"/>
        <v/>
      </c>
      <c r="B844" s="3" t="str">
        <f t="shared" si="91"/>
        <v/>
      </c>
      <c r="H844" s="5" t="str">
        <f t="shared" si="92"/>
        <v/>
      </c>
      <c r="I844" s="5" t="str">
        <f t="shared" si="93"/>
        <v/>
      </c>
      <c r="J844" s="5" t="str">
        <f t="shared" si="94"/>
        <v/>
      </c>
      <c r="K844" s="5" t="str">
        <f t="shared" si="95"/>
        <v/>
      </c>
      <c r="L844" s="5" t="str">
        <f t="array" ref="L844">IF(K844="","",IF(-LOOKUP(1,-MID(K844,MIN(FIND(ROW($1:$10)-1,K844&amp;1/17)),ROW($1:$9)))&lt;10,"0"&amp;-LOOKUP(1,-MID(K844,MIN(FIND(ROW($1:$10)-1,K844&amp;1/17)),ROW($1:$9))),-LOOKUP(1,-MID(K844,MIN(FIND(ROW($1:$10)-1,K844&amp;1/17)),ROW($1:$9)))))</f>
        <v/>
      </c>
      <c r="M844" s="5" t="str">
        <f t="shared" si="96"/>
        <v/>
      </c>
      <c r="N844" s="14" t="str">
        <f t="shared" si="97"/>
        <v/>
      </c>
    </row>
    <row r="845" spans="1:14">
      <c r="A845" t="str">
        <f t="shared" si="90"/>
        <v/>
      </c>
      <c r="B845" s="3" t="str">
        <f t="shared" si="91"/>
        <v/>
      </c>
      <c r="H845" s="5" t="str">
        <f t="shared" si="92"/>
        <v/>
      </c>
      <c r="I845" s="5" t="str">
        <f t="shared" si="93"/>
        <v/>
      </c>
      <c r="J845" s="5" t="str">
        <f t="shared" si="94"/>
        <v/>
      </c>
      <c r="K845" s="5" t="str">
        <f t="shared" si="95"/>
        <v/>
      </c>
      <c r="L845" s="5" t="str">
        <f t="array" ref="L845">IF(K845="","",IF(-LOOKUP(1,-MID(K845,MIN(FIND(ROW($1:$10)-1,K845&amp;1/17)),ROW($1:$9)))&lt;10,"0"&amp;-LOOKUP(1,-MID(K845,MIN(FIND(ROW($1:$10)-1,K845&amp;1/17)),ROW($1:$9))),-LOOKUP(1,-MID(K845,MIN(FIND(ROW($1:$10)-1,K845&amp;1/17)),ROW($1:$9)))))</f>
        <v/>
      </c>
      <c r="M845" s="5" t="str">
        <f t="shared" si="96"/>
        <v/>
      </c>
      <c r="N845" s="14" t="str">
        <f t="shared" si="97"/>
        <v/>
      </c>
    </row>
    <row r="846" spans="1:14">
      <c r="A846" t="str">
        <f t="shared" si="90"/>
        <v/>
      </c>
      <c r="B846" s="3" t="str">
        <f t="shared" si="91"/>
        <v/>
      </c>
      <c r="H846" s="5" t="str">
        <f t="shared" si="92"/>
        <v/>
      </c>
      <c r="I846" s="5" t="str">
        <f t="shared" si="93"/>
        <v/>
      </c>
      <c r="J846" s="5" t="str">
        <f t="shared" si="94"/>
        <v/>
      </c>
      <c r="K846" s="5" t="str">
        <f t="shared" si="95"/>
        <v/>
      </c>
      <c r="L846" s="5" t="str">
        <f t="array" ref="L846">IF(K846="","",IF(-LOOKUP(1,-MID(K846,MIN(FIND(ROW($1:$10)-1,K846&amp;1/17)),ROW($1:$9)))&lt;10,"0"&amp;-LOOKUP(1,-MID(K846,MIN(FIND(ROW($1:$10)-1,K846&amp;1/17)),ROW($1:$9))),-LOOKUP(1,-MID(K846,MIN(FIND(ROW($1:$10)-1,K846&amp;1/17)),ROW($1:$9)))))</f>
        <v/>
      </c>
      <c r="M846" s="5" t="str">
        <f t="shared" si="96"/>
        <v/>
      </c>
      <c r="N846" s="14" t="str">
        <f t="shared" si="97"/>
        <v/>
      </c>
    </row>
    <row r="847" spans="1:14">
      <c r="A847" t="str">
        <f t="shared" si="90"/>
        <v/>
      </c>
      <c r="B847" s="3" t="str">
        <f t="shared" si="91"/>
        <v/>
      </c>
      <c r="H847" s="5" t="str">
        <f t="shared" si="92"/>
        <v/>
      </c>
      <c r="I847" s="5" t="str">
        <f t="shared" si="93"/>
        <v/>
      </c>
      <c r="J847" s="5" t="str">
        <f t="shared" si="94"/>
        <v/>
      </c>
      <c r="K847" s="5" t="str">
        <f t="shared" si="95"/>
        <v/>
      </c>
      <c r="L847" s="5" t="str">
        <f t="array" ref="L847">IF(K847="","",IF(-LOOKUP(1,-MID(K847,MIN(FIND(ROW($1:$10)-1,K847&amp;1/17)),ROW($1:$9)))&lt;10,"0"&amp;-LOOKUP(1,-MID(K847,MIN(FIND(ROW($1:$10)-1,K847&amp;1/17)),ROW($1:$9))),-LOOKUP(1,-MID(K847,MIN(FIND(ROW($1:$10)-1,K847&amp;1/17)),ROW($1:$9)))))</f>
        <v/>
      </c>
      <c r="M847" s="5" t="str">
        <f t="shared" si="96"/>
        <v/>
      </c>
      <c r="N847" s="14" t="str">
        <f t="shared" si="97"/>
        <v/>
      </c>
    </row>
    <row r="848" spans="1:14">
      <c r="A848" t="str">
        <f t="shared" si="90"/>
        <v/>
      </c>
      <c r="B848" s="3" t="str">
        <f t="shared" si="91"/>
        <v/>
      </c>
      <c r="H848" s="5" t="str">
        <f t="shared" si="92"/>
        <v/>
      </c>
      <c r="I848" s="5" t="str">
        <f t="shared" si="93"/>
        <v/>
      </c>
      <c r="J848" s="5" t="str">
        <f t="shared" si="94"/>
        <v/>
      </c>
      <c r="K848" s="5" t="str">
        <f t="shared" si="95"/>
        <v/>
      </c>
      <c r="L848" s="5" t="str">
        <f t="array" ref="L848">IF(K848="","",IF(-LOOKUP(1,-MID(K848,MIN(FIND(ROW($1:$10)-1,K848&amp;1/17)),ROW($1:$9)))&lt;10,"0"&amp;-LOOKUP(1,-MID(K848,MIN(FIND(ROW($1:$10)-1,K848&amp;1/17)),ROW($1:$9))),-LOOKUP(1,-MID(K848,MIN(FIND(ROW($1:$10)-1,K848&amp;1/17)),ROW($1:$9)))))</f>
        <v/>
      </c>
      <c r="M848" s="5" t="str">
        <f t="shared" si="96"/>
        <v/>
      </c>
      <c r="N848" s="14" t="str">
        <f t="shared" si="97"/>
        <v/>
      </c>
    </row>
    <row r="849" spans="1:14">
      <c r="A849" t="str">
        <f t="shared" si="90"/>
        <v/>
      </c>
      <c r="B849" s="3" t="str">
        <f t="shared" si="91"/>
        <v/>
      </c>
      <c r="H849" s="5" t="str">
        <f t="shared" si="92"/>
        <v/>
      </c>
      <c r="I849" s="5" t="str">
        <f t="shared" si="93"/>
        <v/>
      </c>
      <c r="J849" s="5" t="str">
        <f t="shared" si="94"/>
        <v/>
      </c>
      <c r="K849" s="5" t="str">
        <f t="shared" si="95"/>
        <v/>
      </c>
      <c r="L849" s="5" t="str">
        <f t="array" ref="L849">IF(K849="","",IF(-LOOKUP(1,-MID(K849,MIN(FIND(ROW($1:$10)-1,K849&amp;1/17)),ROW($1:$9)))&lt;10,"0"&amp;-LOOKUP(1,-MID(K849,MIN(FIND(ROW($1:$10)-1,K849&amp;1/17)),ROW($1:$9))),-LOOKUP(1,-MID(K849,MIN(FIND(ROW($1:$10)-1,K849&amp;1/17)),ROW($1:$9)))))</f>
        <v/>
      </c>
      <c r="M849" s="5" t="str">
        <f t="shared" si="96"/>
        <v/>
      </c>
      <c r="N849" s="14" t="str">
        <f t="shared" si="97"/>
        <v/>
      </c>
    </row>
    <row r="850" spans="1:14">
      <c r="A850" t="str">
        <f t="shared" si="90"/>
        <v/>
      </c>
      <c r="B850" s="3" t="str">
        <f t="shared" si="91"/>
        <v/>
      </c>
      <c r="H850" s="5" t="str">
        <f t="shared" si="92"/>
        <v/>
      </c>
      <c r="I850" s="5" t="str">
        <f t="shared" si="93"/>
        <v/>
      </c>
      <c r="J850" s="5" t="str">
        <f t="shared" si="94"/>
        <v/>
      </c>
      <c r="K850" s="5" t="str">
        <f t="shared" si="95"/>
        <v/>
      </c>
      <c r="L850" s="5" t="str">
        <f t="array" ref="L850">IF(K850="","",IF(-LOOKUP(1,-MID(K850,MIN(FIND(ROW($1:$10)-1,K850&amp;1/17)),ROW($1:$9)))&lt;10,"0"&amp;-LOOKUP(1,-MID(K850,MIN(FIND(ROW($1:$10)-1,K850&amp;1/17)),ROW($1:$9))),-LOOKUP(1,-MID(K850,MIN(FIND(ROW($1:$10)-1,K850&amp;1/17)),ROW($1:$9)))))</f>
        <v/>
      </c>
      <c r="M850" s="5" t="str">
        <f t="shared" si="96"/>
        <v/>
      </c>
      <c r="N850" s="14" t="str">
        <f t="shared" si="97"/>
        <v/>
      </c>
    </row>
    <row r="851" spans="1:14">
      <c r="A851" t="str">
        <f t="shared" si="90"/>
        <v/>
      </c>
      <c r="B851" s="3" t="str">
        <f t="shared" si="91"/>
        <v/>
      </c>
      <c r="H851" s="5" t="str">
        <f t="shared" si="92"/>
        <v/>
      </c>
      <c r="I851" s="5" t="str">
        <f t="shared" si="93"/>
        <v/>
      </c>
      <c r="J851" s="5" t="str">
        <f t="shared" si="94"/>
        <v/>
      </c>
      <c r="K851" s="5" t="str">
        <f t="shared" si="95"/>
        <v/>
      </c>
      <c r="L851" s="5" t="str">
        <f t="array" ref="L851">IF(K851="","",IF(-LOOKUP(1,-MID(K851,MIN(FIND(ROW($1:$10)-1,K851&amp;1/17)),ROW($1:$9)))&lt;10,"0"&amp;-LOOKUP(1,-MID(K851,MIN(FIND(ROW($1:$10)-1,K851&amp;1/17)),ROW($1:$9))),-LOOKUP(1,-MID(K851,MIN(FIND(ROW($1:$10)-1,K851&amp;1/17)),ROW($1:$9)))))</f>
        <v/>
      </c>
      <c r="M851" s="5" t="str">
        <f t="shared" si="96"/>
        <v/>
      </c>
      <c r="N851" s="14" t="str">
        <f t="shared" si="97"/>
        <v/>
      </c>
    </row>
    <row r="852" spans="1:14">
      <c r="A852" t="str">
        <f t="shared" si="90"/>
        <v/>
      </c>
      <c r="B852" s="3" t="str">
        <f t="shared" si="91"/>
        <v/>
      </c>
      <c r="H852" s="5" t="str">
        <f t="shared" si="92"/>
        <v/>
      </c>
      <c r="I852" s="5" t="str">
        <f t="shared" si="93"/>
        <v/>
      </c>
      <c r="J852" s="5" t="str">
        <f t="shared" si="94"/>
        <v/>
      </c>
      <c r="K852" s="5" t="str">
        <f t="shared" si="95"/>
        <v/>
      </c>
      <c r="L852" s="5" t="str">
        <f t="array" ref="L852">IF(K852="","",IF(-LOOKUP(1,-MID(K852,MIN(FIND(ROW($1:$10)-1,K852&amp;1/17)),ROW($1:$9)))&lt;10,"0"&amp;-LOOKUP(1,-MID(K852,MIN(FIND(ROW($1:$10)-1,K852&amp;1/17)),ROW($1:$9))),-LOOKUP(1,-MID(K852,MIN(FIND(ROW($1:$10)-1,K852&amp;1/17)),ROW($1:$9)))))</f>
        <v/>
      </c>
      <c r="M852" s="5" t="str">
        <f t="shared" si="96"/>
        <v/>
      </c>
      <c r="N852" s="14" t="str">
        <f t="shared" si="97"/>
        <v/>
      </c>
    </row>
    <row r="853" spans="1:14">
      <c r="A853" t="str">
        <f t="shared" si="90"/>
        <v/>
      </c>
      <c r="B853" s="3" t="str">
        <f t="shared" si="91"/>
        <v/>
      </c>
      <c r="H853" s="5" t="str">
        <f t="shared" si="92"/>
        <v/>
      </c>
      <c r="I853" s="5" t="str">
        <f t="shared" si="93"/>
        <v/>
      </c>
      <c r="J853" s="5" t="str">
        <f t="shared" si="94"/>
        <v/>
      </c>
      <c r="K853" s="5" t="str">
        <f t="shared" si="95"/>
        <v/>
      </c>
      <c r="L853" s="5" t="str">
        <f t="array" ref="L853">IF(K853="","",IF(-LOOKUP(1,-MID(K853,MIN(FIND(ROW($1:$10)-1,K853&amp;1/17)),ROW($1:$9)))&lt;10,"0"&amp;-LOOKUP(1,-MID(K853,MIN(FIND(ROW($1:$10)-1,K853&amp;1/17)),ROW($1:$9))),-LOOKUP(1,-MID(K853,MIN(FIND(ROW($1:$10)-1,K853&amp;1/17)),ROW($1:$9)))))</f>
        <v/>
      </c>
      <c r="M853" s="5" t="str">
        <f t="shared" si="96"/>
        <v/>
      </c>
      <c r="N853" s="14" t="str">
        <f t="shared" si="97"/>
        <v/>
      </c>
    </row>
    <row r="854" spans="1:14">
      <c r="A854" t="str">
        <f t="shared" si="90"/>
        <v/>
      </c>
      <c r="B854" s="3" t="str">
        <f t="shared" si="91"/>
        <v/>
      </c>
      <c r="H854" s="5" t="str">
        <f t="shared" si="92"/>
        <v/>
      </c>
      <c r="I854" s="5" t="str">
        <f t="shared" si="93"/>
        <v/>
      </c>
      <c r="J854" s="5" t="str">
        <f t="shared" si="94"/>
        <v/>
      </c>
      <c r="K854" s="5" t="str">
        <f t="shared" si="95"/>
        <v/>
      </c>
      <c r="L854" s="5" t="str">
        <f t="array" ref="L854">IF(K854="","",IF(-LOOKUP(1,-MID(K854,MIN(FIND(ROW($1:$10)-1,K854&amp;1/17)),ROW($1:$9)))&lt;10,"0"&amp;-LOOKUP(1,-MID(K854,MIN(FIND(ROW($1:$10)-1,K854&amp;1/17)),ROW($1:$9))),-LOOKUP(1,-MID(K854,MIN(FIND(ROW($1:$10)-1,K854&amp;1/17)),ROW($1:$9)))))</f>
        <v/>
      </c>
      <c r="M854" s="5" t="str">
        <f t="shared" si="96"/>
        <v/>
      </c>
      <c r="N854" s="14" t="str">
        <f t="shared" si="97"/>
        <v/>
      </c>
    </row>
    <row r="855" spans="1:14">
      <c r="A855" t="str">
        <f t="shared" si="90"/>
        <v/>
      </c>
      <c r="B855" s="3" t="str">
        <f t="shared" si="91"/>
        <v/>
      </c>
      <c r="H855" s="5" t="str">
        <f t="shared" si="92"/>
        <v/>
      </c>
      <c r="I855" s="5" t="str">
        <f t="shared" si="93"/>
        <v/>
      </c>
      <c r="J855" s="5" t="str">
        <f t="shared" si="94"/>
        <v/>
      </c>
      <c r="K855" s="5" t="str">
        <f t="shared" si="95"/>
        <v/>
      </c>
      <c r="L855" s="5" t="str">
        <f t="array" ref="L855">IF(K855="","",IF(-LOOKUP(1,-MID(K855,MIN(FIND(ROW($1:$10)-1,K855&amp;1/17)),ROW($1:$9)))&lt;10,"0"&amp;-LOOKUP(1,-MID(K855,MIN(FIND(ROW($1:$10)-1,K855&amp;1/17)),ROW($1:$9))),-LOOKUP(1,-MID(K855,MIN(FIND(ROW($1:$10)-1,K855&amp;1/17)),ROW($1:$9)))))</f>
        <v/>
      </c>
      <c r="M855" s="5" t="str">
        <f t="shared" si="96"/>
        <v/>
      </c>
      <c r="N855" s="14" t="str">
        <f t="shared" si="97"/>
        <v/>
      </c>
    </row>
    <row r="856" spans="1:14">
      <c r="A856" t="str">
        <f t="shared" si="90"/>
        <v/>
      </c>
      <c r="B856" s="3" t="str">
        <f t="shared" si="91"/>
        <v/>
      </c>
      <c r="H856" s="5" t="str">
        <f t="shared" si="92"/>
        <v/>
      </c>
      <c r="I856" s="5" t="str">
        <f t="shared" si="93"/>
        <v/>
      </c>
      <c r="J856" s="5" t="str">
        <f t="shared" si="94"/>
        <v/>
      </c>
      <c r="K856" s="5" t="str">
        <f t="shared" si="95"/>
        <v/>
      </c>
      <c r="L856" s="5" t="str">
        <f t="array" ref="L856">IF(K856="","",IF(-LOOKUP(1,-MID(K856,MIN(FIND(ROW($1:$10)-1,K856&amp;1/17)),ROW($1:$9)))&lt;10,"0"&amp;-LOOKUP(1,-MID(K856,MIN(FIND(ROW($1:$10)-1,K856&amp;1/17)),ROW($1:$9))),-LOOKUP(1,-MID(K856,MIN(FIND(ROW($1:$10)-1,K856&amp;1/17)),ROW($1:$9)))))</f>
        <v/>
      </c>
      <c r="M856" s="5" t="str">
        <f t="shared" si="96"/>
        <v/>
      </c>
      <c r="N856" s="14" t="str">
        <f t="shared" si="97"/>
        <v/>
      </c>
    </row>
    <row r="857" spans="1:14">
      <c r="A857" t="str">
        <f t="shared" si="90"/>
        <v/>
      </c>
      <c r="B857" s="3" t="str">
        <f t="shared" si="91"/>
        <v/>
      </c>
      <c r="H857" s="5" t="str">
        <f t="shared" si="92"/>
        <v/>
      </c>
      <c r="I857" s="5" t="str">
        <f t="shared" si="93"/>
        <v/>
      </c>
      <c r="J857" s="5" t="str">
        <f t="shared" si="94"/>
        <v/>
      </c>
      <c r="K857" s="5" t="str">
        <f t="shared" si="95"/>
        <v/>
      </c>
      <c r="L857" s="5" t="str">
        <f t="array" ref="L857">IF(K857="","",IF(-LOOKUP(1,-MID(K857,MIN(FIND(ROW($1:$10)-1,K857&amp;1/17)),ROW($1:$9)))&lt;10,"0"&amp;-LOOKUP(1,-MID(K857,MIN(FIND(ROW($1:$10)-1,K857&amp;1/17)),ROW($1:$9))),-LOOKUP(1,-MID(K857,MIN(FIND(ROW($1:$10)-1,K857&amp;1/17)),ROW($1:$9)))))</f>
        <v/>
      </c>
      <c r="M857" s="5" t="str">
        <f t="shared" si="96"/>
        <v/>
      </c>
      <c r="N857" s="14" t="str">
        <f t="shared" si="97"/>
        <v/>
      </c>
    </row>
    <row r="858" spans="1:14">
      <c r="A858" t="str">
        <f t="shared" si="90"/>
        <v/>
      </c>
      <c r="B858" s="3" t="str">
        <f t="shared" si="91"/>
        <v/>
      </c>
      <c r="H858" s="5" t="str">
        <f t="shared" si="92"/>
        <v/>
      </c>
      <c r="I858" s="5" t="str">
        <f t="shared" si="93"/>
        <v/>
      </c>
      <c r="J858" s="5" t="str">
        <f t="shared" si="94"/>
        <v/>
      </c>
      <c r="K858" s="5" t="str">
        <f t="shared" si="95"/>
        <v/>
      </c>
      <c r="L858" s="5" t="str">
        <f t="array" ref="L858">IF(K858="","",IF(-LOOKUP(1,-MID(K858,MIN(FIND(ROW($1:$10)-1,K858&amp;1/17)),ROW($1:$9)))&lt;10,"0"&amp;-LOOKUP(1,-MID(K858,MIN(FIND(ROW($1:$10)-1,K858&amp;1/17)),ROW($1:$9))),-LOOKUP(1,-MID(K858,MIN(FIND(ROW($1:$10)-1,K858&amp;1/17)),ROW($1:$9)))))</f>
        <v/>
      </c>
      <c r="M858" s="5" t="str">
        <f t="shared" si="96"/>
        <v/>
      </c>
      <c r="N858" s="14" t="str">
        <f t="shared" si="97"/>
        <v/>
      </c>
    </row>
    <row r="859" spans="1:14">
      <c r="A859" t="str">
        <f t="shared" si="90"/>
        <v/>
      </c>
      <c r="B859" s="3" t="str">
        <f t="shared" si="91"/>
        <v/>
      </c>
      <c r="H859" s="5" t="str">
        <f t="shared" si="92"/>
        <v/>
      </c>
      <c r="I859" s="5" t="str">
        <f t="shared" si="93"/>
        <v/>
      </c>
      <c r="J859" s="5" t="str">
        <f t="shared" si="94"/>
        <v/>
      </c>
      <c r="K859" s="5" t="str">
        <f t="shared" si="95"/>
        <v/>
      </c>
      <c r="L859" s="5" t="str">
        <f t="array" ref="L859">IF(K859="","",IF(-LOOKUP(1,-MID(K859,MIN(FIND(ROW($1:$10)-1,K859&amp;1/17)),ROW($1:$9)))&lt;10,"0"&amp;-LOOKUP(1,-MID(K859,MIN(FIND(ROW($1:$10)-1,K859&amp;1/17)),ROW($1:$9))),-LOOKUP(1,-MID(K859,MIN(FIND(ROW($1:$10)-1,K859&amp;1/17)),ROW($1:$9)))))</f>
        <v/>
      </c>
      <c r="M859" s="5" t="str">
        <f t="shared" si="96"/>
        <v/>
      </c>
      <c r="N859" s="14" t="str">
        <f t="shared" si="97"/>
        <v/>
      </c>
    </row>
    <row r="860" spans="1:14">
      <c r="A860" t="str">
        <f t="shared" si="90"/>
        <v/>
      </c>
      <c r="B860" s="3" t="str">
        <f t="shared" si="91"/>
        <v/>
      </c>
      <c r="H860" s="5" t="str">
        <f t="shared" si="92"/>
        <v/>
      </c>
      <c r="I860" s="5" t="str">
        <f t="shared" si="93"/>
        <v/>
      </c>
      <c r="J860" s="5" t="str">
        <f t="shared" si="94"/>
        <v/>
      </c>
      <c r="K860" s="5" t="str">
        <f t="shared" si="95"/>
        <v/>
      </c>
      <c r="L860" s="5" t="str">
        <f t="array" ref="L860">IF(K860="","",IF(-LOOKUP(1,-MID(K860,MIN(FIND(ROW($1:$10)-1,K860&amp;1/17)),ROW($1:$9)))&lt;10,"0"&amp;-LOOKUP(1,-MID(K860,MIN(FIND(ROW($1:$10)-1,K860&amp;1/17)),ROW($1:$9))),-LOOKUP(1,-MID(K860,MIN(FIND(ROW($1:$10)-1,K860&amp;1/17)),ROW($1:$9)))))</f>
        <v/>
      </c>
      <c r="M860" s="5" t="str">
        <f t="shared" si="96"/>
        <v/>
      </c>
      <c r="N860" s="14" t="str">
        <f t="shared" si="97"/>
        <v/>
      </c>
    </row>
    <row r="861" spans="1:14">
      <c r="A861" t="str">
        <f t="shared" si="90"/>
        <v/>
      </c>
      <c r="B861" s="3" t="str">
        <f t="shared" si="91"/>
        <v/>
      </c>
      <c r="H861" s="5" t="str">
        <f t="shared" si="92"/>
        <v/>
      </c>
      <c r="I861" s="5" t="str">
        <f t="shared" si="93"/>
        <v/>
      </c>
      <c r="J861" s="5" t="str">
        <f t="shared" si="94"/>
        <v/>
      </c>
      <c r="K861" s="5" t="str">
        <f t="shared" si="95"/>
        <v/>
      </c>
      <c r="L861" s="5" t="str">
        <f t="array" ref="L861">IF(K861="","",IF(-LOOKUP(1,-MID(K861,MIN(FIND(ROW($1:$10)-1,K861&amp;1/17)),ROW($1:$9)))&lt;10,"0"&amp;-LOOKUP(1,-MID(K861,MIN(FIND(ROW($1:$10)-1,K861&amp;1/17)),ROW($1:$9))),-LOOKUP(1,-MID(K861,MIN(FIND(ROW($1:$10)-1,K861&amp;1/17)),ROW($1:$9)))))</f>
        <v/>
      </c>
      <c r="M861" s="5" t="str">
        <f t="shared" si="96"/>
        <v/>
      </c>
      <c r="N861" s="14" t="str">
        <f t="shared" si="97"/>
        <v/>
      </c>
    </row>
    <row r="862" spans="1:14">
      <c r="A862" t="str">
        <f t="shared" si="90"/>
        <v/>
      </c>
      <c r="B862" s="3" t="str">
        <f t="shared" si="91"/>
        <v/>
      </c>
      <c r="H862" s="5" t="str">
        <f t="shared" si="92"/>
        <v/>
      </c>
      <c r="I862" s="5" t="str">
        <f t="shared" si="93"/>
        <v/>
      </c>
      <c r="J862" s="5" t="str">
        <f t="shared" si="94"/>
        <v/>
      </c>
      <c r="K862" s="5" t="str">
        <f t="shared" si="95"/>
        <v/>
      </c>
      <c r="L862" s="5" t="str">
        <f t="array" ref="L862">IF(K862="","",IF(-LOOKUP(1,-MID(K862,MIN(FIND(ROW($1:$10)-1,K862&amp;1/17)),ROW($1:$9)))&lt;10,"0"&amp;-LOOKUP(1,-MID(K862,MIN(FIND(ROW($1:$10)-1,K862&amp;1/17)),ROW($1:$9))),-LOOKUP(1,-MID(K862,MIN(FIND(ROW($1:$10)-1,K862&amp;1/17)),ROW($1:$9)))))</f>
        <v/>
      </c>
      <c r="M862" s="5" t="str">
        <f t="shared" si="96"/>
        <v/>
      </c>
      <c r="N862" s="14" t="str">
        <f t="shared" si="97"/>
        <v/>
      </c>
    </row>
    <row r="863" spans="1:14">
      <c r="A863" t="str">
        <f t="shared" si="90"/>
        <v/>
      </c>
      <c r="B863" s="3" t="str">
        <f t="shared" si="91"/>
        <v/>
      </c>
      <c r="H863" s="5" t="str">
        <f t="shared" si="92"/>
        <v/>
      </c>
      <c r="I863" s="5" t="str">
        <f t="shared" si="93"/>
        <v/>
      </c>
      <c r="J863" s="5" t="str">
        <f t="shared" si="94"/>
        <v/>
      </c>
      <c r="K863" s="5" t="str">
        <f t="shared" si="95"/>
        <v/>
      </c>
      <c r="L863" s="5" t="str">
        <f t="array" ref="L863">IF(K863="","",IF(-LOOKUP(1,-MID(K863,MIN(FIND(ROW($1:$10)-1,K863&amp;1/17)),ROW($1:$9)))&lt;10,"0"&amp;-LOOKUP(1,-MID(K863,MIN(FIND(ROW($1:$10)-1,K863&amp;1/17)),ROW($1:$9))),-LOOKUP(1,-MID(K863,MIN(FIND(ROW($1:$10)-1,K863&amp;1/17)),ROW($1:$9)))))</f>
        <v/>
      </c>
      <c r="M863" s="5" t="str">
        <f t="shared" si="96"/>
        <v/>
      </c>
      <c r="N863" s="14" t="str">
        <f t="shared" si="97"/>
        <v/>
      </c>
    </row>
    <row r="864" spans="1:14">
      <c r="A864" t="str">
        <f t="shared" si="90"/>
        <v/>
      </c>
      <c r="B864" s="3" t="str">
        <f t="shared" si="91"/>
        <v/>
      </c>
      <c r="H864" s="5" t="str">
        <f t="shared" si="92"/>
        <v/>
      </c>
      <c r="I864" s="5" t="str">
        <f t="shared" si="93"/>
        <v/>
      </c>
      <c r="J864" s="5" t="str">
        <f t="shared" si="94"/>
        <v/>
      </c>
      <c r="K864" s="5" t="str">
        <f t="shared" si="95"/>
        <v/>
      </c>
      <c r="L864" s="5" t="str">
        <f t="array" ref="L864">IF(K864="","",IF(-LOOKUP(1,-MID(K864,MIN(FIND(ROW($1:$10)-1,K864&amp;1/17)),ROW($1:$9)))&lt;10,"0"&amp;-LOOKUP(1,-MID(K864,MIN(FIND(ROW($1:$10)-1,K864&amp;1/17)),ROW($1:$9))),-LOOKUP(1,-MID(K864,MIN(FIND(ROW($1:$10)-1,K864&amp;1/17)),ROW($1:$9)))))</f>
        <v/>
      </c>
      <c r="M864" s="5" t="str">
        <f t="shared" si="96"/>
        <v/>
      </c>
      <c r="N864" s="14" t="str">
        <f t="shared" si="97"/>
        <v/>
      </c>
    </row>
    <row r="865" spans="1:14">
      <c r="A865" t="str">
        <f t="shared" si="90"/>
        <v/>
      </c>
      <c r="B865" s="3" t="str">
        <f t="shared" si="91"/>
        <v/>
      </c>
      <c r="H865" s="5" t="str">
        <f t="shared" si="92"/>
        <v/>
      </c>
      <c r="I865" s="5" t="str">
        <f t="shared" si="93"/>
        <v/>
      </c>
      <c r="J865" s="5" t="str">
        <f t="shared" si="94"/>
        <v/>
      </c>
      <c r="K865" s="5" t="str">
        <f t="shared" si="95"/>
        <v/>
      </c>
      <c r="L865" s="5" t="str">
        <f t="array" ref="L865">IF(K865="","",IF(-LOOKUP(1,-MID(K865,MIN(FIND(ROW($1:$10)-1,K865&amp;1/17)),ROW($1:$9)))&lt;10,"0"&amp;-LOOKUP(1,-MID(K865,MIN(FIND(ROW($1:$10)-1,K865&amp;1/17)),ROW($1:$9))),-LOOKUP(1,-MID(K865,MIN(FIND(ROW($1:$10)-1,K865&amp;1/17)),ROW($1:$9)))))</f>
        <v/>
      </c>
      <c r="M865" s="5" t="str">
        <f t="shared" si="96"/>
        <v/>
      </c>
      <c r="N865" s="14" t="str">
        <f t="shared" si="97"/>
        <v/>
      </c>
    </row>
    <row r="866" spans="1:14">
      <c r="A866" t="str">
        <f t="shared" si="90"/>
        <v/>
      </c>
      <c r="B866" s="3" t="str">
        <f t="shared" si="91"/>
        <v/>
      </c>
      <c r="H866" s="5" t="str">
        <f t="shared" si="92"/>
        <v/>
      </c>
      <c r="I866" s="5" t="str">
        <f t="shared" si="93"/>
        <v/>
      </c>
      <c r="J866" s="5" t="str">
        <f t="shared" si="94"/>
        <v/>
      </c>
      <c r="K866" s="5" t="str">
        <f t="shared" si="95"/>
        <v/>
      </c>
      <c r="L866" s="5" t="str">
        <f t="array" ref="L866">IF(K866="","",IF(-LOOKUP(1,-MID(K866,MIN(FIND(ROW($1:$10)-1,K866&amp;1/17)),ROW($1:$9)))&lt;10,"0"&amp;-LOOKUP(1,-MID(K866,MIN(FIND(ROW($1:$10)-1,K866&amp;1/17)),ROW($1:$9))),-LOOKUP(1,-MID(K866,MIN(FIND(ROW($1:$10)-1,K866&amp;1/17)),ROW($1:$9)))))</f>
        <v/>
      </c>
      <c r="M866" s="5" t="str">
        <f t="shared" si="96"/>
        <v/>
      </c>
      <c r="N866" s="14" t="str">
        <f t="shared" si="97"/>
        <v/>
      </c>
    </row>
    <row r="867" spans="1:14">
      <c r="A867" t="str">
        <f t="shared" si="90"/>
        <v/>
      </c>
      <c r="B867" s="3" t="str">
        <f t="shared" si="91"/>
        <v/>
      </c>
      <c r="H867" s="5" t="str">
        <f t="shared" si="92"/>
        <v/>
      </c>
      <c r="I867" s="5" t="str">
        <f t="shared" si="93"/>
        <v/>
      </c>
      <c r="J867" s="5" t="str">
        <f t="shared" si="94"/>
        <v/>
      </c>
      <c r="K867" s="5" t="str">
        <f t="shared" si="95"/>
        <v/>
      </c>
      <c r="L867" s="5" t="str">
        <f t="array" ref="L867">IF(K867="","",IF(-LOOKUP(1,-MID(K867,MIN(FIND(ROW($1:$10)-1,K867&amp;1/17)),ROW($1:$9)))&lt;10,"0"&amp;-LOOKUP(1,-MID(K867,MIN(FIND(ROW($1:$10)-1,K867&amp;1/17)),ROW($1:$9))),-LOOKUP(1,-MID(K867,MIN(FIND(ROW($1:$10)-1,K867&amp;1/17)),ROW($1:$9)))))</f>
        <v/>
      </c>
      <c r="M867" s="5" t="str">
        <f t="shared" si="96"/>
        <v/>
      </c>
      <c r="N867" s="14" t="str">
        <f t="shared" si="97"/>
        <v/>
      </c>
    </row>
    <row r="868" spans="1:14">
      <c r="A868" t="str">
        <f t="shared" si="90"/>
        <v/>
      </c>
      <c r="B868" s="3" t="str">
        <f t="shared" si="91"/>
        <v/>
      </c>
      <c r="H868" s="5" t="str">
        <f t="shared" si="92"/>
        <v/>
      </c>
      <c r="I868" s="5" t="str">
        <f t="shared" si="93"/>
        <v/>
      </c>
      <c r="J868" s="5" t="str">
        <f t="shared" si="94"/>
        <v/>
      </c>
      <c r="K868" s="5" t="str">
        <f t="shared" si="95"/>
        <v/>
      </c>
      <c r="L868" s="5" t="str">
        <f t="array" ref="L868">IF(K868="","",IF(-LOOKUP(1,-MID(K868,MIN(FIND(ROW($1:$10)-1,K868&amp;1/17)),ROW($1:$9)))&lt;10,"0"&amp;-LOOKUP(1,-MID(K868,MIN(FIND(ROW($1:$10)-1,K868&amp;1/17)),ROW($1:$9))),-LOOKUP(1,-MID(K868,MIN(FIND(ROW($1:$10)-1,K868&amp;1/17)),ROW($1:$9)))))</f>
        <v/>
      </c>
      <c r="M868" s="5" t="str">
        <f t="shared" si="96"/>
        <v/>
      </c>
      <c r="N868" s="14" t="str">
        <f t="shared" si="97"/>
        <v/>
      </c>
    </row>
    <row r="869" spans="1:14">
      <c r="A869" t="str">
        <f t="shared" si="90"/>
        <v/>
      </c>
      <c r="B869" s="3" t="str">
        <f t="shared" si="91"/>
        <v/>
      </c>
      <c r="H869" s="5" t="str">
        <f t="shared" si="92"/>
        <v/>
      </c>
      <c r="I869" s="5" t="str">
        <f t="shared" si="93"/>
        <v/>
      </c>
      <c r="J869" s="5" t="str">
        <f t="shared" si="94"/>
        <v/>
      </c>
      <c r="K869" s="5" t="str">
        <f t="shared" si="95"/>
        <v/>
      </c>
      <c r="L869" s="5" t="str">
        <f t="array" ref="L869">IF(K869="","",IF(-LOOKUP(1,-MID(K869,MIN(FIND(ROW($1:$10)-1,K869&amp;1/17)),ROW($1:$9)))&lt;10,"0"&amp;-LOOKUP(1,-MID(K869,MIN(FIND(ROW($1:$10)-1,K869&amp;1/17)),ROW($1:$9))),-LOOKUP(1,-MID(K869,MIN(FIND(ROW($1:$10)-1,K869&amp;1/17)),ROW($1:$9)))))</f>
        <v/>
      </c>
      <c r="M869" s="5" t="str">
        <f t="shared" si="96"/>
        <v/>
      </c>
      <c r="N869" s="14" t="str">
        <f t="shared" si="97"/>
        <v/>
      </c>
    </row>
    <row r="870" spans="1:14">
      <c r="A870" t="str">
        <f t="shared" si="90"/>
        <v/>
      </c>
      <c r="B870" s="3" t="str">
        <f t="shared" si="91"/>
        <v/>
      </c>
      <c r="H870" s="5" t="str">
        <f t="shared" si="92"/>
        <v/>
      </c>
      <c r="I870" s="5" t="str">
        <f t="shared" si="93"/>
        <v/>
      </c>
      <c r="J870" s="5" t="str">
        <f t="shared" si="94"/>
        <v/>
      </c>
      <c r="K870" s="5" t="str">
        <f t="shared" si="95"/>
        <v/>
      </c>
      <c r="L870" s="5" t="str">
        <f t="array" ref="L870">IF(K870="","",IF(-LOOKUP(1,-MID(K870,MIN(FIND(ROW($1:$10)-1,K870&amp;1/17)),ROW($1:$9)))&lt;10,"0"&amp;-LOOKUP(1,-MID(K870,MIN(FIND(ROW($1:$10)-1,K870&amp;1/17)),ROW($1:$9))),-LOOKUP(1,-MID(K870,MIN(FIND(ROW($1:$10)-1,K870&amp;1/17)),ROW($1:$9)))))</f>
        <v/>
      </c>
      <c r="M870" s="5" t="str">
        <f t="shared" si="96"/>
        <v/>
      </c>
      <c r="N870" s="14" t="str">
        <f t="shared" si="97"/>
        <v/>
      </c>
    </row>
    <row r="871" spans="1:14">
      <c r="A871" t="str">
        <f t="shared" si="90"/>
        <v/>
      </c>
      <c r="B871" s="3" t="str">
        <f t="shared" si="91"/>
        <v/>
      </c>
      <c r="H871" s="5" t="str">
        <f t="shared" si="92"/>
        <v/>
      </c>
      <c r="I871" s="5" t="str">
        <f t="shared" si="93"/>
        <v/>
      </c>
      <c r="J871" s="5" t="str">
        <f t="shared" si="94"/>
        <v/>
      </c>
      <c r="K871" s="5" t="str">
        <f t="shared" si="95"/>
        <v/>
      </c>
      <c r="L871" s="5" t="str">
        <f t="array" ref="L871">IF(K871="","",IF(-LOOKUP(1,-MID(K871,MIN(FIND(ROW($1:$10)-1,K871&amp;1/17)),ROW($1:$9)))&lt;10,"0"&amp;-LOOKUP(1,-MID(K871,MIN(FIND(ROW($1:$10)-1,K871&amp;1/17)),ROW($1:$9))),-LOOKUP(1,-MID(K871,MIN(FIND(ROW($1:$10)-1,K871&amp;1/17)),ROW($1:$9)))))</f>
        <v/>
      </c>
      <c r="M871" s="5" t="str">
        <f t="shared" si="96"/>
        <v/>
      </c>
      <c r="N871" s="14" t="str">
        <f t="shared" si="97"/>
        <v/>
      </c>
    </row>
    <row r="872" spans="1:14">
      <c r="A872" t="str">
        <f t="shared" si="90"/>
        <v/>
      </c>
      <c r="B872" s="3" t="str">
        <f t="shared" si="91"/>
        <v/>
      </c>
      <c r="H872" s="5" t="str">
        <f t="shared" si="92"/>
        <v/>
      </c>
      <c r="I872" s="5" t="str">
        <f t="shared" si="93"/>
        <v/>
      </c>
      <c r="J872" s="5" t="str">
        <f t="shared" si="94"/>
        <v/>
      </c>
      <c r="K872" s="5" t="str">
        <f t="shared" si="95"/>
        <v/>
      </c>
      <c r="L872" s="5" t="str">
        <f t="array" ref="L872">IF(K872="","",IF(-LOOKUP(1,-MID(K872,MIN(FIND(ROW($1:$10)-1,K872&amp;1/17)),ROW($1:$9)))&lt;10,"0"&amp;-LOOKUP(1,-MID(K872,MIN(FIND(ROW($1:$10)-1,K872&amp;1/17)),ROW($1:$9))),-LOOKUP(1,-MID(K872,MIN(FIND(ROW($1:$10)-1,K872&amp;1/17)),ROW($1:$9)))))</f>
        <v/>
      </c>
      <c r="M872" s="5" t="str">
        <f t="shared" si="96"/>
        <v/>
      </c>
      <c r="N872" s="14" t="str">
        <f t="shared" si="97"/>
        <v/>
      </c>
    </row>
    <row r="873" spans="1:14">
      <c r="A873" t="str">
        <f t="shared" si="90"/>
        <v/>
      </c>
      <c r="B873" s="3" t="str">
        <f t="shared" si="91"/>
        <v/>
      </c>
      <c r="H873" s="5" t="str">
        <f t="shared" si="92"/>
        <v/>
      </c>
      <c r="I873" s="5" t="str">
        <f t="shared" si="93"/>
        <v/>
      </c>
      <c r="J873" s="5" t="str">
        <f t="shared" si="94"/>
        <v/>
      </c>
      <c r="K873" s="5" t="str">
        <f t="shared" si="95"/>
        <v/>
      </c>
      <c r="L873" s="5" t="str">
        <f t="array" ref="L873">IF(K873="","",IF(-LOOKUP(1,-MID(K873,MIN(FIND(ROW($1:$10)-1,K873&amp;1/17)),ROW($1:$9)))&lt;10,"0"&amp;-LOOKUP(1,-MID(K873,MIN(FIND(ROW($1:$10)-1,K873&amp;1/17)),ROW($1:$9))),-LOOKUP(1,-MID(K873,MIN(FIND(ROW($1:$10)-1,K873&amp;1/17)),ROW($1:$9)))))</f>
        <v/>
      </c>
      <c r="M873" s="5" t="str">
        <f t="shared" si="96"/>
        <v/>
      </c>
      <c r="N873" s="14" t="str">
        <f t="shared" si="97"/>
        <v/>
      </c>
    </row>
    <row r="874" spans="1:14">
      <c r="A874" t="str">
        <f t="shared" si="90"/>
        <v/>
      </c>
      <c r="B874" s="3" t="str">
        <f t="shared" si="91"/>
        <v/>
      </c>
      <c r="H874" s="5" t="str">
        <f t="shared" si="92"/>
        <v/>
      </c>
      <c r="I874" s="5" t="str">
        <f t="shared" si="93"/>
        <v/>
      </c>
      <c r="J874" s="5" t="str">
        <f t="shared" si="94"/>
        <v/>
      </c>
      <c r="K874" s="5" t="str">
        <f t="shared" si="95"/>
        <v/>
      </c>
      <c r="L874" s="5" t="str">
        <f t="array" ref="L874">IF(K874="","",IF(-LOOKUP(1,-MID(K874,MIN(FIND(ROW($1:$10)-1,K874&amp;1/17)),ROW($1:$9)))&lt;10,"0"&amp;-LOOKUP(1,-MID(K874,MIN(FIND(ROW($1:$10)-1,K874&amp;1/17)),ROW($1:$9))),-LOOKUP(1,-MID(K874,MIN(FIND(ROW($1:$10)-1,K874&amp;1/17)),ROW($1:$9)))))</f>
        <v/>
      </c>
      <c r="M874" s="5" t="str">
        <f t="shared" si="96"/>
        <v/>
      </c>
      <c r="N874" s="14" t="str">
        <f t="shared" si="97"/>
        <v/>
      </c>
    </row>
    <row r="875" spans="1:14">
      <c r="A875" t="str">
        <f t="shared" si="90"/>
        <v/>
      </c>
      <c r="B875" s="3" t="str">
        <f t="shared" si="91"/>
        <v/>
      </c>
      <c r="H875" s="5" t="str">
        <f t="shared" si="92"/>
        <v/>
      </c>
      <c r="I875" s="5" t="str">
        <f t="shared" si="93"/>
        <v/>
      </c>
      <c r="J875" s="5" t="str">
        <f t="shared" si="94"/>
        <v/>
      </c>
      <c r="K875" s="5" t="str">
        <f t="shared" si="95"/>
        <v/>
      </c>
      <c r="L875" s="5" t="str">
        <f t="array" ref="L875">IF(K875="","",IF(-LOOKUP(1,-MID(K875,MIN(FIND(ROW($1:$10)-1,K875&amp;1/17)),ROW($1:$9)))&lt;10,"0"&amp;-LOOKUP(1,-MID(K875,MIN(FIND(ROW($1:$10)-1,K875&amp;1/17)),ROW($1:$9))),-LOOKUP(1,-MID(K875,MIN(FIND(ROW($1:$10)-1,K875&amp;1/17)),ROW($1:$9)))))</f>
        <v/>
      </c>
      <c r="M875" s="5" t="str">
        <f t="shared" si="96"/>
        <v/>
      </c>
      <c r="N875" s="14" t="str">
        <f t="shared" si="97"/>
        <v/>
      </c>
    </row>
    <row r="876" spans="1:14">
      <c r="A876" t="str">
        <f t="shared" si="90"/>
        <v/>
      </c>
      <c r="B876" s="3" t="str">
        <f t="shared" si="91"/>
        <v/>
      </c>
      <c r="H876" s="5" t="str">
        <f t="shared" si="92"/>
        <v/>
      </c>
      <c r="I876" s="5" t="str">
        <f t="shared" si="93"/>
        <v/>
      </c>
      <c r="J876" s="5" t="str">
        <f t="shared" si="94"/>
        <v/>
      </c>
      <c r="K876" s="5" t="str">
        <f t="shared" si="95"/>
        <v/>
      </c>
      <c r="L876" s="5" t="str">
        <f t="array" ref="L876">IF(K876="","",IF(-LOOKUP(1,-MID(K876,MIN(FIND(ROW($1:$10)-1,K876&amp;1/17)),ROW($1:$9)))&lt;10,"0"&amp;-LOOKUP(1,-MID(K876,MIN(FIND(ROW($1:$10)-1,K876&amp;1/17)),ROW($1:$9))),-LOOKUP(1,-MID(K876,MIN(FIND(ROW($1:$10)-1,K876&amp;1/17)),ROW($1:$9)))))</f>
        <v/>
      </c>
      <c r="M876" s="5" t="str">
        <f t="shared" si="96"/>
        <v/>
      </c>
      <c r="N876" s="14" t="str">
        <f t="shared" si="97"/>
        <v/>
      </c>
    </row>
    <row r="877" spans="1:14">
      <c r="A877" t="str">
        <f t="shared" si="90"/>
        <v/>
      </c>
      <c r="B877" s="3" t="str">
        <f t="shared" si="91"/>
        <v/>
      </c>
      <c r="H877" s="5" t="str">
        <f t="shared" si="92"/>
        <v/>
      </c>
      <c r="I877" s="5" t="str">
        <f t="shared" si="93"/>
        <v/>
      </c>
      <c r="J877" s="5" t="str">
        <f t="shared" si="94"/>
        <v/>
      </c>
      <c r="K877" s="5" t="str">
        <f t="shared" si="95"/>
        <v/>
      </c>
      <c r="L877" s="5" t="str">
        <f t="array" ref="L877">IF(K877="","",IF(-LOOKUP(1,-MID(K877,MIN(FIND(ROW($1:$10)-1,K877&amp;1/17)),ROW($1:$9)))&lt;10,"0"&amp;-LOOKUP(1,-MID(K877,MIN(FIND(ROW($1:$10)-1,K877&amp;1/17)),ROW($1:$9))),-LOOKUP(1,-MID(K877,MIN(FIND(ROW($1:$10)-1,K877&amp;1/17)),ROW($1:$9)))))</f>
        <v/>
      </c>
      <c r="M877" s="5" t="str">
        <f t="shared" si="96"/>
        <v/>
      </c>
      <c r="N877" s="14" t="str">
        <f t="shared" si="97"/>
        <v/>
      </c>
    </row>
    <row r="878" spans="1:14">
      <c r="A878" t="str">
        <f t="shared" si="90"/>
        <v/>
      </c>
      <c r="B878" s="3" t="str">
        <f t="shared" si="91"/>
        <v/>
      </c>
      <c r="H878" s="5" t="str">
        <f t="shared" si="92"/>
        <v/>
      </c>
      <c r="I878" s="5" t="str">
        <f t="shared" si="93"/>
        <v/>
      </c>
      <c r="J878" s="5" t="str">
        <f t="shared" si="94"/>
        <v/>
      </c>
      <c r="K878" s="5" t="str">
        <f t="shared" si="95"/>
        <v/>
      </c>
      <c r="L878" s="5" t="str">
        <f t="array" ref="L878">IF(K878="","",IF(-LOOKUP(1,-MID(K878,MIN(FIND(ROW($1:$10)-1,K878&amp;1/17)),ROW($1:$9)))&lt;10,"0"&amp;-LOOKUP(1,-MID(K878,MIN(FIND(ROW($1:$10)-1,K878&amp;1/17)),ROW($1:$9))),-LOOKUP(1,-MID(K878,MIN(FIND(ROW($1:$10)-1,K878&amp;1/17)),ROW($1:$9)))))</f>
        <v/>
      </c>
      <c r="M878" s="5" t="str">
        <f t="shared" si="96"/>
        <v/>
      </c>
      <c r="N878" s="14" t="str">
        <f t="shared" si="97"/>
        <v/>
      </c>
    </row>
    <row r="879" spans="1:14">
      <c r="A879" t="str">
        <f t="shared" si="90"/>
        <v/>
      </c>
      <c r="B879" s="3" t="str">
        <f t="shared" si="91"/>
        <v/>
      </c>
      <c r="H879" s="5" t="str">
        <f t="shared" si="92"/>
        <v/>
      </c>
      <c r="I879" s="5" t="str">
        <f t="shared" si="93"/>
        <v/>
      </c>
      <c r="J879" s="5" t="str">
        <f t="shared" si="94"/>
        <v/>
      </c>
      <c r="K879" s="5" t="str">
        <f t="shared" si="95"/>
        <v/>
      </c>
      <c r="L879" s="5" t="str">
        <f t="array" ref="L879">IF(K879="","",IF(-LOOKUP(1,-MID(K879,MIN(FIND(ROW($1:$10)-1,K879&amp;1/17)),ROW($1:$9)))&lt;10,"0"&amp;-LOOKUP(1,-MID(K879,MIN(FIND(ROW($1:$10)-1,K879&amp;1/17)),ROW($1:$9))),-LOOKUP(1,-MID(K879,MIN(FIND(ROW($1:$10)-1,K879&amp;1/17)),ROW($1:$9)))))</f>
        <v/>
      </c>
      <c r="M879" s="5" t="str">
        <f t="shared" si="96"/>
        <v/>
      </c>
      <c r="N879" s="14" t="str">
        <f t="shared" si="97"/>
        <v/>
      </c>
    </row>
    <row r="880" spans="1:14">
      <c r="A880" t="str">
        <f t="shared" si="90"/>
        <v/>
      </c>
      <c r="B880" s="3" t="str">
        <f t="shared" si="91"/>
        <v/>
      </c>
      <c r="H880" s="5" t="str">
        <f t="shared" si="92"/>
        <v/>
      </c>
      <c r="I880" s="5" t="str">
        <f t="shared" si="93"/>
        <v/>
      </c>
      <c r="J880" s="5" t="str">
        <f t="shared" si="94"/>
        <v/>
      </c>
      <c r="K880" s="5" t="str">
        <f t="shared" si="95"/>
        <v/>
      </c>
      <c r="L880" s="5" t="str">
        <f t="array" ref="L880">IF(K880="","",IF(-LOOKUP(1,-MID(K880,MIN(FIND(ROW($1:$10)-1,K880&amp;1/17)),ROW($1:$9)))&lt;10,"0"&amp;-LOOKUP(1,-MID(K880,MIN(FIND(ROW($1:$10)-1,K880&amp;1/17)),ROW($1:$9))),-LOOKUP(1,-MID(K880,MIN(FIND(ROW($1:$10)-1,K880&amp;1/17)),ROW($1:$9)))))</f>
        <v/>
      </c>
      <c r="M880" s="5" t="str">
        <f t="shared" si="96"/>
        <v/>
      </c>
      <c r="N880" s="14" t="str">
        <f t="shared" si="97"/>
        <v/>
      </c>
    </row>
    <row r="881" spans="1:14">
      <c r="A881" t="str">
        <f t="shared" si="90"/>
        <v/>
      </c>
      <c r="B881" s="3" t="str">
        <f t="shared" si="91"/>
        <v/>
      </c>
      <c r="H881" s="5" t="str">
        <f t="shared" si="92"/>
        <v/>
      </c>
      <c r="I881" s="5" t="str">
        <f t="shared" si="93"/>
        <v/>
      </c>
      <c r="J881" s="5" t="str">
        <f t="shared" si="94"/>
        <v/>
      </c>
      <c r="K881" s="5" t="str">
        <f t="shared" si="95"/>
        <v/>
      </c>
      <c r="L881" s="5" t="str">
        <f t="array" ref="L881">IF(K881="","",IF(-LOOKUP(1,-MID(K881,MIN(FIND(ROW($1:$10)-1,K881&amp;1/17)),ROW($1:$9)))&lt;10,"0"&amp;-LOOKUP(1,-MID(K881,MIN(FIND(ROW($1:$10)-1,K881&amp;1/17)),ROW($1:$9))),-LOOKUP(1,-MID(K881,MIN(FIND(ROW($1:$10)-1,K881&amp;1/17)),ROW($1:$9)))))</f>
        <v/>
      </c>
      <c r="M881" s="5" t="str">
        <f t="shared" si="96"/>
        <v/>
      </c>
      <c r="N881" s="14" t="str">
        <f t="shared" si="97"/>
        <v/>
      </c>
    </row>
    <row r="882" spans="1:14">
      <c r="A882" t="str">
        <f t="shared" si="90"/>
        <v/>
      </c>
      <c r="B882" s="3" t="str">
        <f t="shared" si="91"/>
        <v/>
      </c>
      <c r="H882" s="5" t="str">
        <f t="shared" si="92"/>
        <v/>
      </c>
      <c r="I882" s="5" t="str">
        <f t="shared" si="93"/>
        <v/>
      </c>
      <c r="J882" s="5" t="str">
        <f t="shared" si="94"/>
        <v/>
      </c>
      <c r="K882" s="5" t="str">
        <f t="shared" si="95"/>
        <v/>
      </c>
      <c r="L882" s="5" t="str">
        <f t="array" ref="L882">IF(K882="","",IF(-LOOKUP(1,-MID(K882,MIN(FIND(ROW($1:$10)-1,K882&amp;1/17)),ROW($1:$9)))&lt;10,"0"&amp;-LOOKUP(1,-MID(K882,MIN(FIND(ROW($1:$10)-1,K882&amp;1/17)),ROW($1:$9))),-LOOKUP(1,-MID(K882,MIN(FIND(ROW($1:$10)-1,K882&amp;1/17)),ROW($1:$9)))))</f>
        <v/>
      </c>
      <c r="M882" s="5" t="str">
        <f t="shared" si="96"/>
        <v/>
      </c>
      <c r="N882" s="14" t="str">
        <f t="shared" si="97"/>
        <v/>
      </c>
    </row>
    <row r="883" spans="1:14">
      <c r="A883" t="str">
        <f t="shared" si="90"/>
        <v/>
      </c>
      <c r="B883" s="3" t="str">
        <f t="shared" si="91"/>
        <v/>
      </c>
      <c r="H883" s="5" t="str">
        <f t="shared" si="92"/>
        <v/>
      </c>
      <c r="I883" s="5" t="str">
        <f t="shared" si="93"/>
        <v/>
      </c>
      <c r="J883" s="5" t="str">
        <f t="shared" si="94"/>
        <v/>
      </c>
      <c r="K883" s="5" t="str">
        <f t="shared" si="95"/>
        <v/>
      </c>
      <c r="L883" s="5" t="str">
        <f t="array" ref="L883">IF(K883="","",IF(-LOOKUP(1,-MID(K883,MIN(FIND(ROW($1:$10)-1,K883&amp;1/17)),ROW($1:$9)))&lt;10,"0"&amp;-LOOKUP(1,-MID(K883,MIN(FIND(ROW($1:$10)-1,K883&amp;1/17)),ROW($1:$9))),-LOOKUP(1,-MID(K883,MIN(FIND(ROW($1:$10)-1,K883&amp;1/17)),ROW($1:$9)))))</f>
        <v/>
      </c>
      <c r="M883" s="5" t="str">
        <f t="shared" si="96"/>
        <v/>
      </c>
      <c r="N883" s="14" t="str">
        <f t="shared" si="97"/>
        <v/>
      </c>
    </row>
    <row r="884" spans="1:14">
      <c r="A884" t="str">
        <f t="shared" si="90"/>
        <v/>
      </c>
      <c r="B884" s="3" t="str">
        <f t="shared" si="91"/>
        <v/>
      </c>
      <c r="H884" s="5" t="str">
        <f t="shared" si="92"/>
        <v/>
      </c>
      <c r="I884" s="5" t="str">
        <f t="shared" si="93"/>
        <v/>
      </c>
      <c r="J884" s="5" t="str">
        <f t="shared" si="94"/>
        <v/>
      </c>
      <c r="K884" s="5" t="str">
        <f t="shared" si="95"/>
        <v/>
      </c>
      <c r="L884" s="5" t="str">
        <f t="array" ref="L884">IF(K884="","",IF(-LOOKUP(1,-MID(K884,MIN(FIND(ROW($1:$10)-1,K884&amp;1/17)),ROW($1:$9)))&lt;10,"0"&amp;-LOOKUP(1,-MID(K884,MIN(FIND(ROW($1:$10)-1,K884&amp;1/17)),ROW($1:$9))),-LOOKUP(1,-MID(K884,MIN(FIND(ROW($1:$10)-1,K884&amp;1/17)),ROW($1:$9)))))</f>
        <v/>
      </c>
      <c r="M884" s="5" t="str">
        <f t="shared" si="96"/>
        <v/>
      </c>
      <c r="N884" s="14" t="str">
        <f t="shared" si="97"/>
        <v/>
      </c>
    </row>
    <row r="885" spans="1:14">
      <c r="A885" t="str">
        <f t="shared" si="90"/>
        <v/>
      </c>
      <c r="B885" s="3" t="str">
        <f t="shared" si="91"/>
        <v/>
      </c>
      <c r="H885" s="5" t="str">
        <f t="shared" si="92"/>
        <v/>
      </c>
      <c r="I885" s="5" t="str">
        <f t="shared" si="93"/>
        <v/>
      </c>
      <c r="J885" s="5" t="str">
        <f t="shared" si="94"/>
        <v/>
      </c>
      <c r="K885" s="5" t="str">
        <f t="shared" si="95"/>
        <v/>
      </c>
      <c r="L885" s="5" t="str">
        <f t="array" ref="L885">IF(K885="","",IF(-LOOKUP(1,-MID(K885,MIN(FIND(ROW($1:$10)-1,K885&amp;1/17)),ROW($1:$9)))&lt;10,"0"&amp;-LOOKUP(1,-MID(K885,MIN(FIND(ROW($1:$10)-1,K885&amp;1/17)),ROW($1:$9))),-LOOKUP(1,-MID(K885,MIN(FIND(ROW($1:$10)-1,K885&amp;1/17)),ROW($1:$9)))))</f>
        <v/>
      </c>
      <c r="M885" s="5" t="str">
        <f t="shared" si="96"/>
        <v/>
      </c>
      <c r="N885" s="14" t="str">
        <f t="shared" si="97"/>
        <v/>
      </c>
    </row>
    <row r="886" spans="1:14">
      <c r="A886" t="str">
        <f t="shared" si="90"/>
        <v/>
      </c>
      <c r="B886" s="3" t="str">
        <f t="shared" si="91"/>
        <v/>
      </c>
      <c r="H886" s="5" t="str">
        <f t="shared" si="92"/>
        <v/>
      </c>
      <c r="I886" s="5" t="str">
        <f t="shared" si="93"/>
        <v/>
      </c>
      <c r="J886" s="5" t="str">
        <f t="shared" si="94"/>
        <v/>
      </c>
      <c r="K886" s="5" t="str">
        <f t="shared" si="95"/>
        <v/>
      </c>
      <c r="L886" s="5" t="str">
        <f t="array" ref="L886">IF(K886="","",IF(-LOOKUP(1,-MID(K886,MIN(FIND(ROW($1:$10)-1,K886&amp;1/17)),ROW($1:$9)))&lt;10,"0"&amp;-LOOKUP(1,-MID(K886,MIN(FIND(ROW($1:$10)-1,K886&amp;1/17)),ROW($1:$9))),-LOOKUP(1,-MID(K886,MIN(FIND(ROW($1:$10)-1,K886&amp;1/17)),ROW($1:$9)))))</f>
        <v/>
      </c>
      <c r="M886" s="5" t="str">
        <f t="shared" si="96"/>
        <v/>
      </c>
      <c r="N886" s="14" t="str">
        <f t="shared" si="97"/>
        <v/>
      </c>
    </row>
    <row r="887" spans="1:14">
      <c r="A887" t="str">
        <f t="shared" si="90"/>
        <v/>
      </c>
      <c r="B887" s="3" t="str">
        <f t="shared" si="91"/>
        <v/>
      </c>
      <c r="H887" s="5" t="str">
        <f t="shared" si="92"/>
        <v/>
      </c>
      <c r="I887" s="5" t="str">
        <f t="shared" si="93"/>
        <v/>
      </c>
      <c r="J887" s="5" t="str">
        <f t="shared" si="94"/>
        <v/>
      </c>
      <c r="K887" s="5" t="str">
        <f t="shared" si="95"/>
        <v/>
      </c>
      <c r="L887" s="5" t="str">
        <f t="array" ref="L887">IF(K887="","",IF(-LOOKUP(1,-MID(K887,MIN(FIND(ROW($1:$10)-1,K887&amp;1/17)),ROW($1:$9)))&lt;10,"0"&amp;-LOOKUP(1,-MID(K887,MIN(FIND(ROW($1:$10)-1,K887&amp;1/17)),ROW($1:$9))),-LOOKUP(1,-MID(K887,MIN(FIND(ROW($1:$10)-1,K887&amp;1/17)),ROW($1:$9)))))</f>
        <v/>
      </c>
      <c r="M887" s="5" t="str">
        <f t="shared" si="96"/>
        <v/>
      </c>
      <c r="N887" s="14" t="str">
        <f t="shared" si="97"/>
        <v/>
      </c>
    </row>
    <row r="888" spans="1:14">
      <c r="A888" t="str">
        <f t="shared" si="90"/>
        <v/>
      </c>
      <c r="B888" s="3" t="str">
        <f t="shared" si="91"/>
        <v/>
      </c>
      <c r="H888" s="5" t="str">
        <f t="shared" si="92"/>
        <v/>
      </c>
      <c r="I888" s="5" t="str">
        <f t="shared" si="93"/>
        <v/>
      </c>
      <c r="J888" s="5" t="str">
        <f t="shared" si="94"/>
        <v/>
      </c>
      <c r="K888" s="5" t="str">
        <f t="shared" si="95"/>
        <v/>
      </c>
      <c r="L888" s="5" t="str">
        <f t="array" ref="L888">IF(K888="","",IF(-LOOKUP(1,-MID(K888,MIN(FIND(ROW($1:$10)-1,K888&amp;1/17)),ROW($1:$9)))&lt;10,"0"&amp;-LOOKUP(1,-MID(K888,MIN(FIND(ROW($1:$10)-1,K888&amp;1/17)),ROW($1:$9))),-LOOKUP(1,-MID(K888,MIN(FIND(ROW($1:$10)-1,K888&amp;1/17)),ROW($1:$9)))))</f>
        <v/>
      </c>
      <c r="M888" s="5" t="str">
        <f t="shared" si="96"/>
        <v/>
      </c>
      <c r="N888" s="14" t="str">
        <f t="shared" si="97"/>
        <v/>
      </c>
    </row>
    <row r="889" spans="1:14">
      <c r="A889" t="str">
        <f t="shared" si="90"/>
        <v/>
      </c>
      <c r="B889" s="3" t="str">
        <f t="shared" si="91"/>
        <v/>
      </c>
      <c r="H889" s="5" t="str">
        <f t="shared" si="92"/>
        <v/>
      </c>
      <c r="I889" s="5" t="str">
        <f t="shared" si="93"/>
        <v/>
      </c>
      <c r="J889" s="5" t="str">
        <f t="shared" si="94"/>
        <v/>
      </c>
      <c r="K889" s="5" t="str">
        <f t="shared" si="95"/>
        <v/>
      </c>
      <c r="L889" s="5" t="str">
        <f t="array" ref="L889">IF(K889="","",IF(-LOOKUP(1,-MID(K889,MIN(FIND(ROW($1:$10)-1,K889&amp;1/17)),ROW($1:$9)))&lt;10,"0"&amp;-LOOKUP(1,-MID(K889,MIN(FIND(ROW($1:$10)-1,K889&amp;1/17)),ROW($1:$9))),-LOOKUP(1,-MID(K889,MIN(FIND(ROW($1:$10)-1,K889&amp;1/17)),ROW($1:$9)))))</f>
        <v/>
      </c>
      <c r="M889" s="5" t="str">
        <f t="shared" si="96"/>
        <v/>
      </c>
      <c r="N889" s="14" t="str">
        <f t="shared" si="97"/>
        <v/>
      </c>
    </row>
    <row r="890" spans="1:14">
      <c r="A890" t="str">
        <f t="shared" ref="A890:A953" si="98">N890&amp;J890</f>
        <v/>
      </c>
      <c r="B890" s="3" t="str">
        <f t="shared" ref="B890:B953" si="99">N890&amp;J890&amp;H890</f>
        <v/>
      </c>
      <c r="H890" s="5" t="str">
        <f t="shared" ref="H890:H953" si="100">IF(C890="","",RIGHT(RIGHT($C890,LEN($C890)-FIND("-",$C890)),LEN(RIGHT($C890,LEN($C890)-FIND("-",$C890)))-FIND("-",RIGHT($C890,LEN($C890)-FIND("-",$C890)))))</f>
        <v/>
      </c>
      <c r="I890" s="5" t="str">
        <f t="shared" ref="I890:I953" si="101">IF(C890="","",LEFT(RIGHT(C890,LEN(C890)-FIND("-",C890)),FIND("-",RIGHT(C890,LEN(C890)-FIND("-",C890)))-1))</f>
        <v/>
      </c>
      <c r="J890" s="5" t="str">
        <f t="shared" ref="J890:J953" si="102">IF(I890="","",SUBSTITUTE(I890,LOOKUP(1,0/FIND(R$2:R$19,I890),R$2:R$19),VLOOKUP(LOOKUP(1,0/FIND(R$2:R$19,I890),R$2:R$19),R:S,2,FALSE())))</f>
        <v/>
      </c>
      <c r="K890" s="5" t="str">
        <f t="shared" ref="K890:K953" si="103">IF(C890="","",LEFT(C890,FIND("-",C890)-1))</f>
        <v/>
      </c>
      <c r="L890" s="5" t="str">
        <f t="array" ref="L890">IF(K890="","",IF(-LOOKUP(1,-MID(K890,MIN(FIND(ROW($1:$10)-1,K890&amp;1/17)),ROW($1:$9)))&lt;10,"0"&amp;-LOOKUP(1,-MID(K890,MIN(FIND(ROW($1:$10)-1,K890&amp;1/17)),ROW($1:$9))),-LOOKUP(1,-MID(K890,MIN(FIND(ROW($1:$10)-1,K890&amp;1/17)),ROW($1:$9)))))</f>
        <v/>
      </c>
      <c r="M890" s="5" t="str">
        <f t="shared" ref="M890:M953" si="104">IF(K890="","",IFERROR(_xlfn.XLOOKUP(K890,P:P,Q:Q),LOWER(LEFT(K890,1))))</f>
        <v/>
      </c>
      <c r="N890" s="14" t="str">
        <f t="shared" ref="N890:N953" si="105">IF(AND(M890&lt;&gt;"",L890&lt;&gt;""),M890&amp;L890,"")</f>
        <v/>
      </c>
    </row>
    <row r="891" spans="1:14">
      <c r="A891" t="str">
        <f t="shared" si="98"/>
        <v/>
      </c>
      <c r="B891" s="3" t="str">
        <f t="shared" si="99"/>
        <v/>
      </c>
      <c r="H891" s="5" t="str">
        <f t="shared" si="100"/>
        <v/>
      </c>
      <c r="I891" s="5" t="str">
        <f t="shared" si="101"/>
        <v/>
      </c>
      <c r="J891" s="5" t="str">
        <f t="shared" si="102"/>
        <v/>
      </c>
      <c r="K891" s="5" t="str">
        <f t="shared" si="103"/>
        <v/>
      </c>
      <c r="L891" s="5" t="str">
        <f t="array" ref="L891">IF(K891="","",IF(-LOOKUP(1,-MID(K891,MIN(FIND(ROW($1:$10)-1,K891&amp;1/17)),ROW($1:$9)))&lt;10,"0"&amp;-LOOKUP(1,-MID(K891,MIN(FIND(ROW($1:$10)-1,K891&amp;1/17)),ROW($1:$9))),-LOOKUP(1,-MID(K891,MIN(FIND(ROW($1:$10)-1,K891&amp;1/17)),ROW($1:$9)))))</f>
        <v/>
      </c>
      <c r="M891" s="5" t="str">
        <f t="shared" si="104"/>
        <v/>
      </c>
      <c r="N891" s="14" t="str">
        <f t="shared" si="105"/>
        <v/>
      </c>
    </row>
    <row r="892" spans="1:14">
      <c r="A892" t="str">
        <f t="shared" si="98"/>
        <v/>
      </c>
      <c r="B892" s="3" t="str">
        <f t="shared" si="99"/>
        <v/>
      </c>
      <c r="H892" s="5" t="str">
        <f t="shared" si="100"/>
        <v/>
      </c>
      <c r="I892" s="5" t="str">
        <f t="shared" si="101"/>
        <v/>
      </c>
      <c r="J892" s="5" t="str">
        <f t="shared" si="102"/>
        <v/>
      </c>
      <c r="K892" s="5" t="str">
        <f t="shared" si="103"/>
        <v/>
      </c>
      <c r="L892" s="5" t="str">
        <f t="array" ref="L892">IF(K892="","",IF(-LOOKUP(1,-MID(K892,MIN(FIND(ROW($1:$10)-1,K892&amp;1/17)),ROW($1:$9)))&lt;10,"0"&amp;-LOOKUP(1,-MID(K892,MIN(FIND(ROW($1:$10)-1,K892&amp;1/17)),ROW($1:$9))),-LOOKUP(1,-MID(K892,MIN(FIND(ROW($1:$10)-1,K892&amp;1/17)),ROW($1:$9)))))</f>
        <v/>
      </c>
      <c r="M892" s="5" t="str">
        <f t="shared" si="104"/>
        <v/>
      </c>
      <c r="N892" s="14" t="str">
        <f t="shared" si="105"/>
        <v/>
      </c>
    </row>
    <row r="893" spans="1:14">
      <c r="A893" t="str">
        <f t="shared" si="98"/>
        <v/>
      </c>
      <c r="B893" s="3" t="str">
        <f t="shared" si="99"/>
        <v/>
      </c>
      <c r="H893" s="5" t="str">
        <f t="shared" si="100"/>
        <v/>
      </c>
      <c r="I893" s="5" t="str">
        <f t="shared" si="101"/>
        <v/>
      </c>
      <c r="J893" s="5" t="str">
        <f t="shared" si="102"/>
        <v/>
      </c>
      <c r="K893" s="5" t="str">
        <f t="shared" si="103"/>
        <v/>
      </c>
      <c r="L893" s="5" t="str">
        <f t="array" ref="L893">IF(K893="","",IF(-LOOKUP(1,-MID(K893,MIN(FIND(ROW($1:$10)-1,K893&amp;1/17)),ROW($1:$9)))&lt;10,"0"&amp;-LOOKUP(1,-MID(K893,MIN(FIND(ROW($1:$10)-1,K893&amp;1/17)),ROW($1:$9))),-LOOKUP(1,-MID(K893,MIN(FIND(ROW($1:$10)-1,K893&amp;1/17)),ROW($1:$9)))))</f>
        <v/>
      </c>
      <c r="M893" s="5" t="str">
        <f t="shared" si="104"/>
        <v/>
      </c>
      <c r="N893" s="14" t="str">
        <f t="shared" si="105"/>
        <v/>
      </c>
    </row>
    <row r="894" spans="1:14">
      <c r="A894" t="str">
        <f t="shared" si="98"/>
        <v/>
      </c>
      <c r="B894" s="3" t="str">
        <f t="shared" si="99"/>
        <v/>
      </c>
      <c r="H894" s="5" t="str">
        <f t="shared" si="100"/>
        <v/>
      </c>
      <c r="I894" s="5" t="str">
        <f t="shared" si="101"/>
        <v/>
      </c>
      <c r="J894" s="5" t="str">
        <f t="shared" si="102"/>
        <v/>
      </c>
      <c r="K894" s="5" t="str">
        <f t="shared" si="103"/>
        <v/>
      </c>
      <c r="L894" s="5" t="str">
        <f t="array" ref="L894">IF(K894="","",IF(-LOOKUP(1,-MID(K894,MIN(FIND(ROW($1:$10)-1,K894&amp;1/17)),ROW($1:$9)))&lt;10,"0"&amp;-LOOKUP(1,-MID(K894,MIN(FIND(ROW($1:$10)-1,K894&amp;1/17)),ROW($1:$9))),-LOOKUP(1,-MID(K894,MIN(FIND(ROW($1:$10)-1,K894&amp;1/17)),ROW($1:$9)))))</f>
        <v/>
      </c>
      <c r="M894" s="5" t="str">
        <f t="shared" si="104"/>
        <v/>
      </c>
      <c r="N894" s="14" t="str">
        <f t="shared" si="105"/>
        <v/>
      </c>
    </row>
    <row r="895" spans="1:14">
      <c r="A895" t="str">
        <f t="shared" si="98"/>
        <v/>
      </c>
      <c r="B895" s="3" t="str">
        <f t="shared" si="99"/>
        <v/>
      </c>
      <c r="H895" s="5" t="str">
        <f t="shared" si="100"/>
        <v/>
      </c>
      <c r="I895" s="5" t="str">
        <f t="shared" si="101"/>
        <v/>
      </c>
      <c r="J895" s="5" t="str">
        <f t="shared" si="102"/>
        <v/>
      </c>
      <c r="K895" s="5" t="str">
        <f t="shared" si="103"/>
        <v/>
      </c>
      <c r="L895" s="5" t="str">
        <f t="array" ref="L895">IF(K895="","",IF(-LOOKUP(1,-MID(K895,MIN(FIND(ROW($1:$10)-1,K895&amp;1/17)),ROW($1:$9)))&lt;10,"0"&amp;-LOOKUP(1,-MID(K895,MIN(FIND(ROW($1:$10)-1,K895&amp;1/17)),ROW($1:$9))),-LOOKUP(1,-MID(K895,MIN(FIND(ROW($1:$10)-1,K895&amp;1/17)),ROW($1:$9)))))</f>
        <v/>
      </c>
      <c r="M895" s="5" t="str">
        <f t="shared" si="104"/>
        <v/>
      </c>
      <c r="N895" s="14" t="str">
        <f t="shared" si="105"/>
        <v/>
      </c>
    </row>
    <row r="896" spans="1:14">
      <c r="A896" t="str">
        <f t="shared" si="98"/>
        <v/>
      </c>
      <c r="B896" s="3" t="str">
        <f t="shared" si="99"/>
        <v/>
      </c>
      <c r="H896" s="5" t="str">
        <f t="shared" si="100"/>
        <v/>
      </c>
      <c r="I896" s="5" t="str">
        <f t="shared" si="101"/>
        <v/>
      </c>
      <c r="J896" s="5" t="str">
        <f t="shared" si="102"/>
        <v/>
      </c>
      <c r="K896" s="5" t="str">
        <f t="shared" si="103"/>
        <v/>
      </c>
      <c r="L896" s="5" t="str">
        <f t="array" ref="L896">IF(K896="","",IF(-LOOKUP(1,-MID(K896,MIN(FIND(ROW($1:$10)-1,K896&amp;1/17)),ROW($1:$9)))&lt;10,"0"&amp;-LOOKUP(1,-MID(K896,MIN(FIND(ROW($1:$10)-1,K896&amp;1/17)),ROW($1:$9))),-LOOKUP(1,-MID(K896,MIN(FIND(ROW($1:$10)-1,K896&amp;1/17)),ROW($1:$9)))))</f>
        <v/>
      </c>
      <c r="M896" s="5" t="str">
        <f t="shared" si="104"/>
        <v/>
      </c>
      <c r="N896" s="14" t="str">
        <f t="shared" si="105"/>
        <v/>
      </c>
    </row>
    <row r="897" spans="1:14">
      <c r="A897" t="str">
        <f t="shared" si="98"/>
        <v/>
      </c>
      <c r="B897" s="3" t="str">
        <f t="shared" si="99"/>
        <v/>
      </c>
      <c r="H897" s="5" t="str">
        <f t="shared" si="100"/>
        <v/>
      </c>
      <c r="I897" s="5" t="str">
        <f t="shared" si="101"/>
        <v/>
      </c>
      <c r="J897" s="5" t="str">
        <f t="shared" si="102"/>
        <v/>
      </c>
      <c r="K897" s="5" t="str">
        <f t="shared" si="103"/>
        <v/>
      </c>
      <c r="L897" s="5" t="str">
        <f t="array" ref="L897">IF(K897="","",IF(-LOOKUP(1,-MID(K897,MIN(FIND(ROW($1:$10)-1,K897&amp;1/17)),ROW($1:$9)))&lt;10,"0"&amp;-LOOKUP(1,-MID(K897,MIN(FIND(ROW($1:$10)-1,K897&amp;1/17)),ROW($1:$9))),-LOOKUP(1,-MID(K897,MIN(FIND(ROW($1:$10)-1,K897&amp;1/17)),ROW($1:$9)))))</f>
        <v/>
      </c>
      <c r="M897" s="5" t="str">
        <f t="shared" si="104"/>
        <v/>
      </c>
      <c r="N897" s="14" t="str">
        <f t="shared" si="105"/>
        <v/>
      </c>
    </row>
    <row r="898" spans="1:14">
      <c r="A898" t="str">
        <f t="shared" si="98"/>
        <v/>
      </c>
      <c r="B898" s="3" t="str">
        <f t="shared" si="99"/>
        <v/>
      </c>
      <c r="H898" s="5" t="str">
        <f t="shared" si="100"/>
        <v/>
      </c>
      <c r="I898" s="5" t="str">
        <f t="shared" si="101"/>
        <v/>
      </c>
      <c r="J898" s="5" t="str">
        <f t="shared" si="102"/>
        <v/>
      </c>
      <c r="K898" s="5" t="str">
        <f t="shared" si="103"/>
        <v/>
      </c>
      <c r="L898" s="5" t="str">
        <f t="array" ref="L898">IF(K898="","",IF(-LOOKUP(1,-MID(K898,MIN(FIND(ROW($1:$10)-1,K898&amp;1/17)),ROW($1:$9)))&lt;10,"0"&amp;-LOOKUP(1,-MID(K898,MIN(FIND(ROW($1:$10)-1,K898&amp;1/17)),ROW($1:$9))),-LOOKUP(1,-MID(K898,MIN(FIND(ROW($1:$10)-1,K898&amp;1/17)),ROW($1:$9)))))</f>
        <v/>
      </c>
      <c r="M898" s="5" t="str">
        <f t="shared" si="104"/>
        <v/>
      </c>
      <c r="N898" s="14" t="str">
        <f t="shared" si="105"/>
        <v/>
      </c>
    </row>
    <row r="899" spans="1:14">
      <c r="A899" t="str">
        <f t="shared" si="98"/>
        <v/>
      </c>
      <c r="B899" s="3" t="str">
        <f t="shared" si="99"/>
        <v/>
      </c>
      <c r="H899" s="5" t="str">
        <f t="shared" si="100"/>
        <v/>
      </c>
      <c r="I899" s="5" t="str">
        <f t="shared" si="101"/>
        <v/>
      </c>
      <c r="J899" s="5" t="str">
        <f t="shared" si="102"/>
        <v/>
      </c>
      <c r="K899" s="5" t="str">
        <f t="shared" si="103"/>
        <v/>
      </c>
      <c r="L899" s="5" t="str">
        <f t="array" ref="L899">IF(K899="","",IF(-LOOKUP(1,-MID(K899,MIN(FIND(ROW($1:$10)-1,K899&amp;1/17)),ROW($1:$9)))&lt;10,"0"&amp;-LOOKUP(1,-MID(K899,MIN(FIND(ROW($1:$10)-1,K899&amp;1/17)),ROW($1:$9))),-LOOKUP(1,-MID(K899,MIN(FIND(ROW($1:$10)-1,K899&amp;1/17)),ROW($1:$9)))))</f>
        <v/>
      </c>
      <c r="M899" s="5" t="str">
        <f t="shared" si="104"/>
        <v/>
      </c>
      <c r="N899" s="14" t="str">
        <f t="shared" si="105"/>
        <v/>
      </c>
    </row>
    <row r="900" spans="1:14">
      <c r="A900" t="str">
        <f t="shared" si="98"/>
        <v/>
      </c>
      <c r="B900" s="3" t="str">
        <f t="shared" si="99"/>
        <v/>
      </c>
      <c r="H900" s="5" t="str">
        <f t="shared" si="100"/>
        <v/>
      </c>
      <c r="I900" s="5" t="str">
        <f t="shared" si="101"/>
        <v/>
      </c>
      <c r="J900" s="5" t="str">
        <f t="shared" si="102"/>
        <v/>
      </c>
      <c r="K900" s="5" t="str">
        <f t="shared" si="103"/>
        <v/>
      </c>
      <c r="L900" s="5" t="str">
        <f t="array" ref="L900">IF(K900="","",IF(-LOOKUP(1,-MID(K900,MIN(FIND(ROW($1:$10)-1,K900&amp;1/17)),ROW($1:$9)))&lt;10,"0"&amp;-LOOKUP(1,-MID(K900,MIN(FIND(ROW($1:$10)-1,K900&amp;1/17)),ROW($1:$9))),-LOOKUP(1,-MID(K900,MIN(FIND(ROW($1:$10)-1,K900&amp;1/17)),ROW($1:$9)))))</f>
        <v/>
      </c>
      <c r="M900" s="5" t="str">
        <f t="shared" si="104"/>
        <v/>
      </c>
      <c r="N900" s="14" t="str">
        <f t="shared" si="105"/>
        <v/>
      </c>
    </row>
    <row r="901" spans="1:14">
      <c r="A901" t="str">
        <f t="shared" si="98"/>
        <v/>
      </c>
      <c r="B901" s="3" t="str">
        <f t="shared" si="99"/>
        <v/>
      </c>
      <c r="H901" s="5" t="str">
        <f t="shared" si="100"/>
        <v/>
      </c>
      <c r="I901" s="5" t="str">
        <f t="shared" si="101"/>
        <v/>
      </c>
      <c r="J901" s="5" t="str">
        <f t="shared" si="102"/>
        <v/>
      </c>
      <c r="K901" s="5" t="str">
        <f t="shared" si="103"/>
        <v/>
      </c>
      <c r="L901" s="5" t="str">
        <f t="array" ref="L901">IF(K901="","",IF(-LOOKUP(1,-MID(K901,MIN(FIND(ROW($1:$10)-1,K901&amp;1/17)),ROW($1:$9)))&lt;10,"0"&amp;-LOOKUP(1,-MID(K901,MIN(FIND(ROW($1:$10)-1,K901&amp;1/17)),ROW($1:$9))),-LOOKUP(1,-MID(K901,MIN(FIND(ROW($1:$10)-1,K901&amp;1/17)),ROW($1:$9)))))</f>
        <v/>
      </c>
      <c r="M901" s="5" t="str">
        <f t="shared" si="104"/>
        <v/>
      </c>
      <c r="N901" s="14" t="str">
        <f t="shared" si="105"/>
        <v/>
      </c>
    </row>
    <row r="902" spans="1:14">
      <c r="A902" t="str">
        <f t="shared" si="98"/>
        <v/>
      </c>
      <c r="B902" s="3" t="str">
        <f t="shared" si="99"/>
        <v/>
      </c>
      <c r="H902" s="5" t="str">
        <f t="shared" si="100"/>
        <v/>
      </c>
      <c r="I902" s="5" t="str">
        <f t="shared" si="101"/>
        <v/>
      </c>
      <c r="J902" s="5" t="str">
        <f t="shared" si="102"/>
        <v/>
      </c>
      <c r="K902" s="5" t="str">
        <f t="shared" si="103"/>
        <v/>
      </c>
      <c r="L902" s="5" t="str">
        <f t="array" ref="L902">IF(K902="","",IF(-LOOKUP(1,-MID(K902,MIN(FIND(ROW($1:$10)-1,K902&amp;1/17)),ROW($1:$9)))&lt;10,"0"&amp;-LOOKUP(1,-MID(K902,MIN(FIND(ROW($1:$10)-1,K902&amp;1/17)),ROW($1:$9))),-LOOKUP(1,-MID(K902,MIN(FIND(ROW($1:$10)-1,K902&amp;1/17)),ROW($1:$9)))))</f>
        <v/>
      </c>
      <c r="M902" s="5" t="str">
        <f t="shared" si="104"/>
        <v/>
      </c>
      <c r="N902" s="14" t="str">
        <f t="shared" si="105"/>
        <v/>
      </c>
    </row>
    <row r="903" spans="1:14">
      <c r="A903" t="str">
        <f t="shared" si="98"/>
        <v/>
      </c>
      <c r="B903" s="3" t="str">
        <f t="shared" si="99"/>
        <v/>
      </c>
      <c r="H903" s="5" t="str">
        <f t="shared" si="100"/>
        <v/>
      </c>
      <c r="I903" s="5" t="str">
        <f t="shared" si="101"/>
        <v/>
      </c>
      <c r="J903" s="5" t="str">
        <f t="shared" si="102"/>
        <v/>
      </c>
      <c r="K903" s="5" t="str">
        <f t="shared" si="103"/>
        <v/>
      </c>
      <c r="L903" s="5" t="str">
        <f t="array" ref="L903">IF(K903="","",IF(-LOOKUP(1,-MID(K903,MIN(FIND(ROW($1:$10)-1,K903&amp;1/17)),ROW($1:$9)))&lt;10,"0"&amp;-LOOKUP(1,-MID(K903,MIN(FIND(ROW($1:$10)-1,K903&amp;1/17)),ROW($1:$9))),-LOOKUP(1,-MID(K903,MIN(FIND(ROW($1:$10)-1,K903&amp;1/17)),ROW($1:$9)))))</f>
        <v/>
      </c>
      <c r="M903" s="5" t="str">
        <f t="shared" si="104"/>
        <v/>
      </c>
      <c r="N903" s="14" t="str">
        <f t="shared" si="105"/>
        <v/>
      </c>
    </row>
    <row r="904" spans="1:14">
      <c r="A904" t="str">
        <f t="shared" si="98"/>
        <v/>
      </c>
      <c r="B904" s="3" t="str">
        <f t="shared" si="99"/>
        <v/>
      </c>
      <c r="H904" s="5" t="str">
        <f t="shared" si="100"/>
        <v/>
      </c>
      <c r="I904" s="5" t="str">
        <f t="shared" si="101"/>
        <v/>
      </c>
      <c r="J904" s="5" t="str">
        <f t="shared" si="102"/>
        <v/>
      </c>
      <c r="K904" s="5" t="str">
        <f t="shared" si="103"/>
        <v/>
      </c>
      <c r="L904" s="5" t="str">
        <f t="array" ref="L904">IF(K904="","",IF(-LOOKUP(1,-MID(K904,MIN(FIND(ROW($1:$10)-1,K904&amp;1/17)),ROW($1:$9)))&lt;10,"0"&amp;-LOOKUP(1,-MID(K904,MIN(FIND(ROW($1:$10)-1,K904&amp;1/17)),ROW($1:$9))),-LOOKUP(1,-MID(K904,MIN(FIND(ROW($1:$10)-1,K904&amp;1/17)),ROW($1:$9)))))</f>
        <v/>
      </c>
      <c r="M904" s="5" t="str">
        <f t="shared" si="104"/>
        <v/>
      </c>
      <c r="N904" s="14" t="str">
        <f t="shared" si="105"/>
        <v/>
      </c>
    </row>
    <row r="905" spans="1:14">
      <c r="A905" t="str">
        <f t="shared" si="98"/>
        <v/>
      </c>
      <c r="B905" s="3" t="str">
        <f t="shared" si="99"/>
        <v/>
      </c>
      <c r="H905" s="5" t="str">
        <f t="shared" si="100"/>
        <v/>
      </c>
      <c r="I905" s="5" t="str">
        <f t="shared" si="101"/>
        <v/>
      </c>
      <c r="J905" s="5" t="str">
        <f t="shared" si="102"/>
        <v/>
      </c>
      <c r="K905" s="5" t="str">
        <f t="shared" si="103"/>
        <v/>
      </c>
      <c r="L905" s="5" t="str">
        <f t="array" ref="L905">IF(K905="","",IF(-LOOKUP(1,-MID(K905,MIN(FIND(ROW($1:$10)-1,K905&amp;1/17)),ROW($1:$9)))&lt;10,"0"&amp;-LOOKUP(1,-MID(K905,MIN(FIND(ROW($1:$10)-1,K905&amp;1/17)),ROW($1:$9))),-LOOKUP(1,-MID(K905,MIN(FIND(ROW($1:$10)-1,K905&amp;1/17)),ROW($1:$9)))))</f>
        <v/>
      </c>
      <c r="M905" s="5" t="str">
        <f t="shared" si="104"/>
        <v/>
      </c>
      <c r="N905" s="14" t="str">
        <f t="shared" si="105"/>
        <v/>
      </c>
    </row>
    <row r="906" spans="1:14">
      <c r="A906" t="str">
        <f t="shared" si="98"/>
        <v/>
      </c>
      <c r="B906" s="3" t="str">
        <f t="shared" si="99"/>
        <v/>
      </c>
      <c r="H906" s="5" t="str">
        <f t="shared" si="100"/>
        <v/>
      </c>
      <c r="I906" s="5" t="str">
        <f t="shared" si="101"/>
        <v/>
      </c>
      <c r="J906" s="5" t="str">
        <f t="shared" si="102"/>
        <v/>
      </c>
      <c r="K906" s="5" t="str">
        <f t="shared" si="103"/>
        <v/>
      </c>
      <c r="L906" s="5" t="str">
        <f t="array" ref="L906">IF(K906="","",IF(-LOOKUP(1,-MID(K906,MIN(FIND(ROW($1:$10)-1,K906&amp;1/17)),ROW($1:$9)))&lt;10,"0"&amp;-LOOKUP(1,-MID(K906,MIN(FIND(ROW($1:$10)-1,K906&amp;1/17)),ROW($1:$9))),-LOOKUP(1,-MID(K906,MIN(FIND(ROW($1:$10)-1,K906&amp;1/17)),ROW($1:$9)))))</f>
        <v/>
      </c>
      <c r="M906" s="5" t="str">
        <f t="shared" si="104"/>
        <v/>
      </c>
      <c r="N906" s="14" t="str">
        <f t="shared" si="105"/>
        <v/>
      </c>
    </row>
    <row r="907" spans="1:14">
      <c r="A907" t="str">
        <f t="shared" si="98"/>
        <v/>
      </c>
      <c r="B907" s="3" t="str">
        <f t="shared" si="99"/>
        <v/>
      </c>
      <c r="H907" s="5" t="str">
        <f t="shared" si="100"/>
        <v/>
      </c>
      <c r="I907" s="5" t="str">
        <f t="shared" si="101"/>
        <v/>
      </c>
      <c r="J907" s="5" t="str">
        <f t="shared" si="102"/>
        <v/>
      </c>
      <c r="K907" s="5" t="str">
        <f t="shared" si="103"/>
        <v/>
      </c>
      <c r="L907" s="5" t="str">
        <f t="array" ref="L907">IF(K907="","",IF(-LOOKUP(1,-MID(K907,MIN(FIND(ROW($1:$10)-1,K907&amp;1/17)),ROW($1:$9)))&lt;10,"0"&amp;-LOOKUP(1,-MID(K907,MIN(FIND(ROW($1:$10)-1,K907&amp;1/17)),ROW($1:$9))),-LOOKUP(1,-MID(K907,MIN(FIND(ROW($1:$10)-1,K907&amp;1/17)),ROW($1:$9)))))</f>
        <v/>
      </c>
      <c r="M907" s="5" t="str">
        <f t="shared" si="104"/>
        <v/>
      </c>
      <c r="N907" s="14" t="str">
        <f t="shared" si="105"/>
        <v/>
      </c>
    </row>
    <row r="908" spans="1:14">
      <c r="A908" t="str">
        <f t="shared" si="98"/>
        <v/>
      </c>
      <c r="B908" s="3" t="str">
        <f t="shared" si="99"/>
        <v/>
      </c>
      <c r="H908" s="5" t="str">
        <f t="shared" si="100"/>
        <v/>
      </c>
      <c r="I908" s="5" t="str">
        <f t="shared" si="101"/>
        <v/>
      </c>
      <c r="J908" s="5" t="str">
        <f t="shared" si="102"/>
        <v/>
      </c>
      <c r="K908" s="5" t="str">
        <f t="shared" si="103"/>
        <v/>
      </c>
      <c r="L908" s="5" t="str">
        <f t="array" ref="L908">IF(K908="","",IF(-LOOKUP(1,-MID(K908,MIN(FIND(ROW($1:$10)-1,K908&amp;1/17)),ROW($1:$9)))&lt;10,"0"&amp;-LOOKUP(1,-MID(K908,MIN(FIND(ROW($1:$10)-1,K908&amp;1/17)),ROW($1:$9))),-LOOKUP(1,-MID(K908,MIN(FIND(ROW($1:$10)-1,K908&amp;1/17)),ROW($1:$9)))))</f>
        <v/>
      </c>
      <c r="M908" s="5" t="str">
        <f t="shared" si="104"/>
        <v/>
      </c>
      <c r="N908" s="14" t="str">
        <f t="shared" si="105"/>
        <v/>
      </c>
    </row>
    <row r="909" spans="1:14">
      <c r="A909" t="str">
        <f t="shared" si="98"/>
        <v/>
      </c>
      <c r="B909" s="3" t="str">
        <f t="shared" si="99"/>
        <v/>
      </c>
      <c r="H909" s="5" t="str">
        <f t="shared" si="100"/>
        <v/>
      </c>
      <c r="I909" s="5" t="str">
        <f t="shared" si="101"/>
        <v/>
      </c>
      <c r="J909" s="5" t="str">
        <f t="shared" si="102"/>
        <v/>
      </c>
      <c r="K909" s="5" t="str">
        <f t="shared" si="103"/>
        <v/>
      </c>
      <c r="L909" s="5" t="str">
        <f t="array" ref="L909">IF(K909="","",IF(-LOOKUP(1,-MID(K909,MIN(FIND(ROW($1:$10)-1,K909&amp;1/17)),ROW($1:$9)))&lt;10,"0"&amp;-LOOKUP(1,-MID(K909,MIN(FIND(ROW($1:$10)-1,K909&amp;1/17)),ROW($1:$9))),-LOOKUP(1,-MID(K909,MIN(FIND(ROW($1:$10)-1,K909&amp;1/17)),ROW($1:$9)))))</f>
        <v/>
      </c>
      <c r="M909" s="5" t="str">
        <f t="shared" si="104"/>
        <v/>
      </c>
      <c r="N909" s="14" t="str">
        <f t="shared" si="105"/>
        <v/>
      </c>
    </row>
    <row r="910" spans="1:14">
      <c r="A910" t="str">
        <f t="shared" si="98"/>
        <v/>
      </c>
      <c r="B910" s="3" t="str">
        <f t="shared" si="99"/>
        <v/>
      </c>
      <c r="H910" s="5" t="str">
        <f t="shared" si="100"/>
        <v/>
      </c>
      <c r="I910" s="5" t="str">
        <f t="shared" si="101"/>
        <v/>
      </c>
      <c r="J910" s="5" t="str">
        <f t="shared" si="102"/>
        <v/>
      </c>
      <c r="K910" s="5" t="str">
        <f t="shared" si="103"/>
        <v/>
      </c>
      <c r="L910" s="5" t="str">
        <f t="array" ref="L910">IF(K910="","",IF(-LOOKUP(1,-MID(K910,MIN(FIND(ROW($1:$10)-1,K910&amp;1/17)),ROW($1:$9)))&lt;10,"0"&amp;-LOOKUP(1,-MID(K910,MIN(FIND(ROW($1:$10)-1,K910&amp;1/17)),ROW($1:$9))),-LOOKUP(1,-MID(K910,MIN(FIND(ROW($1:$10)-1,K910&amp;1/17)),ROW($1:$9)))))</f>
        <v/>
      </c>
      <c r="M910" s="5" t="str">
        <f t="shared" si="104"/>
        <v/>
      </c>
      <c r="N910" s="14" t="str">
        <f t="shared" si="105"/>
        <v/>
      </c>
    </row>
    <row r="911" spans="1:14">
      <c r="A911" t="str">
        <f t="shared" si="98"/>
        <v/>
      </c>
      <c r="B911" s="3" t="str">
        <f t="shared" si="99"/>
        <v/>
      </c>
      <c r="H911" s="5" t="str">
        <f t="shared" si="100"/>
        <v/>
      </c>
      <c r="I911" s="5" t="str">
        <f t="shared" si="101"/>
        <v/>
      </c>
      <c r="J911" s="5" t="str">
        <f t="shared" si="102"/>
        <v/>
      </c>
      <c r="K911" s="5" t="str">
        <f t="shared" si="103"/>
        <v/>
      </c>
      <c r="L911" s="5" t="str">
        <f t="array" ref="L911">IF(K911="","",IF(-LOOKUP(1,-MID(K911,MIN(FIND(ROW($1:$10)-1,K911&amp;1/17)),ROW($1:$9)))&lt;10,"0"&amp;-LOOKUP(1,-MID(K911,MIN(FIND(ROW($1:$10)-1,K911&amp;1/17)),ROW($1:$9))),-LOOKUP(1,-MID(K911,MIN(FIND(ROW($1:$10)-1,K911&amp;1/17)),ROW($1:$9)))))</f>
        <v/>
      </c>
      <c r="M911" s="5" t="str">
        <f t="shared" si="104"/>
        <v/>
      </c>
      <c r="N911" s="14" t="str">
        <f t="shared" si="105"/>
        <v/>
      </c>
    </row>
    <row r="912" spans="1:14">
      <c r="A912" t="str">
        <f t="shared" si="98"/>
        <v/>
      </c>
      <c r="B912" s="3" t="str">
        <f t="shared" si="99"/>
        <v/>
      </c>
      <c r="H912" s="5" t="str">
        <f t="shared" si="100"/>
        <v/>
      </c>
      <c r="I912" s="5" t="str">
        <f t="shared" si="101"/>
        <v/>
      </c>
      <c r="J912" s="5" t="str">
        <f t="shared" si="102"/>
        <v/>
      </c>
      <c r="K912" s="5" t="str">
        <f t="shared" si="103"/>
        <v/>
      </c>
      <c r="L912" s="5" t="str">
        <f t="array" ref="L912">IF(K912="","",IF(-LOOKUP(1,-MID(K912,MIN(FIND(ROW($1:$10)-1,K912&amp;1/17)),ROW($1:$9)))&lt;10,"0"&amp;-LOOKUP(1,-MID(K912,MIN(FIND(ROW($1:$10)-1,K912&amp;1/17)),ROW($1:$9))),-LOOKUP(1,-MID(K912,MIN(FIND(ROW($1:$10)-1,K912&amp;1/17)),ROW($1:$9)))))</f>
        <v/>
      </c>
      <c r="M912" s="5" t="str">
        <f t="shared" si="104"/>
        <v/>
      </c>
      <c r="N912" s="14" t="str">
        <f t="shared" si="105"/>
        <v/>
      </c>
    </row>
    <row r="913" spans="1:14">
      <c r="A913" t="str">
        <f t="shared" si="98"/>
        <v/>
      </c>
      <c r="B913" s="3" t="str">
        <f t="shared" si="99"/>
        <v/>
      </c>
      <c r="H913" s="5" t="str">
        <f t="shared" si="100"/>
        <v/>
      </c>
      <c r="I913" s="5" t="str">
        <f t="shared" si="101"/>
        <v/>
      </c>
      <c r="J913" s="5" t="str">
        <f t="shared" si="102"/>
        <v/>
      </c>
      <c r="K913" s="5" t="str">
        <f t="shared" si="103"/>
        <v/>
      </c>
      <c r="L913" s="5" t="str">
        <f t="array" ref="L913">IF(K913="","",IF(-LOOKUP(1,-MID(K913,MIN(FIND(ROW($1:$10)-1,K913&amp;1/17)),ROW($1:$9)))&lt;10,"0"&amp;-LOOKUP(1,-MID(K913,MIN(FIND(ROW($1:$10)-1,K913&amp;1/17)),ROW($1:$9))),-LOOKUP(1,-MID(K913,MIN(FIND(ROW($1:$10)-1,K913&amp;1/17)),ROW($1:$9)))))</f>
        <v/>
      </c>
      <c r="M913" s="5" t="str">
        <f t="shared" si="104"/>
        <v/>
      </c>
      <c r="N913" s="14" t="str">
        <f t="shared" si="105"/>
        <v/>
      </c>
    </row>
    <row r="914" spans="1:14">
      <c r="A914" t="str">
        <f t="shared" si="98"/>
        <v/>
      </c>
      <c r="B914" s="3" t="str">
        <f t="shared" si="99"/>
        <v/>
      </c>
      <c r="H914" s="5" t="str">
        <f t="shared" si="100"/>
        <v/>
      </c>
      <c r="I914" s="5" t="str">
        <f t="shared" si="101"/>
        <v/>
      </c>
      <c r="J914" s="5" t="str">
        <f t="shared" si="102"/>
        <v/>
      </c>
      <c r="K914" s="5" t="str">
        <f t="shared" si="103"/>
        <v/>
      </c>
      <c r="L914" s="5" t="str">
        <f t="array" ref="L914">IF(K914="","",IF(-LOOKUP(1,-MID(K914,MIN(FIND(ROW($1:$10)-1,K914&amp;1/17)),ROW($1:$9)))&lt;10,"0"&amp;-LOOKUP(1,-MID(K914,MIN(FIND(ROW($1:$10)-1,K914&amp;1/17)),ROW($1:$9))),-LOOKUP(1,-MID(K914,MIN(FIND(ROW($1:$10)-1,K914&amp;1/17)),ROW($1:$9)))))</f>
        <v/>
      </c>
      <c r="M914" s="5" t="str">
        <f t="shared" si="104"/>
        <v/>
      </c>
      <c r="N914" s="14" t="str">
        <f t="shared" si="105"/>
        <v/>
      </c>
    </row>
    <row r="915" spans="1:14">
      <c r="A915" t="str">
        <f t="shared" si="98"/>
        <v/>
      </c>
      <c r="B915" s="3" t="str">
        <f t="shared" si="99"/>
        <v/>
      </c>
      <c r="H915" s="5" t="str">
        <f t="shared" si="100"/>
        <v/>
      </c>
      <c r="I915" s="5" t="str">
        <f t="shared" si="101"/>
        <v/>
      </c>
      <c r="J915" s="5" t="str">
        <f t="shared" si="102"/>
        <v/>
      </c>
      <c r="K915" s="5" t="str">
        <f t="shared" si="103"/>
        <v/>
      </c>
      <c r="L915" s="5" t="str">
        <f t="array" ref="L915">IF(K915="","",IF(-LOOKUP(1,-MID(K915,MIN(FIND(ROW($1:$10)-1,K915&amp;1/17)),ROW($1:$9)))&lt;10,"0"&amp;-LOOKUP(1,-MID(K915,MIN(FIND(ROW($1:$10)-1,K915&amp;1/17)),ROW($1:$9))),-LOOKUP(1,-MID(K915,MIN(FIND(ROW($1:$10)-1,K915&amp;1/17)),ROW($1:$9)))))</f>
        <v/>
      </c>
      <c r="M915" s="5" t="str">
        <f t="shared" si="104"/>
        <v/>
      </c>
      <c r="N915" s="14" t="str">
        <f t="shared" si="105"/>
        <v/>
      </c>
    </row>
    <row r="916" spans="1:14">
      <c r="A916" t="str">
        <f t="shared" si="98"/>
        <v/>
      </c>
      <c r="B916" s="3" t="str">
        <f t="shared" si="99"/>
        <v/>
      </c>
      <c r="H916" s="5" t="str">
        <f t="shared" si="100"/>
        <v/>
      </c>
      <c r="I916" s="5" t="str">
        <f t="shared" si="101"/>
        <v/>
      </c>
      <c r="J916" s="5" t="str">
        <f t="shared" si="102"/>
        <v/>
      </c>
      <c r="K916" s="5" t="str">
        <f t="shared" si="103"/>
        <v/>
      </c>
      <c r="L916" s="5" t="str">
        <f t="array" ref="L916">IF(K916="","",IF(-LOOKUP(1,-MID(K916,MIN(FIND(ROW($1:$10)-1,K916&amp;1/17)),ROW($1:$9)))&lt;10,"0"&amp;-LOOKUP(1,-MID(K916,MIN(FIND(ROW($1:$10)-1,K916&amp;1/17)),ROW($1:$9))),-LOOKUP(1,-MID(K916,MIN(FIND(ROW($1:$10)-1,K916&amp;1/17)),ROW($1:$9)))))</f>
        <v/>
      </c>
      <c r="M916" s="5" t="str">
        <f t="shared" si="104"/>
        <v/>
      </c>
      <c r="N916" s="14" t="str">
        <f t="shared" si="105"/>
        <v/>
      </c>
    </row>
    <row r="917" spans="1:14">
      <c r="A917" t="str">
        <f t="shared" si="98"/>
        <v/>
      </c>
      <c r="B917" s="3" t="str">
        <f t="shared" si="99"/>
        <v/>
      </c>
      <c r="H917" s="5" t="str">
        <f t="shared" si="100"/>
        <v/>
      </c>
      <c r="I917" s="5" t="str">
        <f t="shared" si="101"/>
        <v/>
      </c>
      <c r="J917" s="5" t="str">
        <f t="shared" si="102"/>
        <v/>
      </c>
      <c r="K917" s="5" t="str">
        <f t="shared" si="103"/>
        <v/>
      </c>
      <c r="L917" s="5" t="str">
        <f t="array" ref="L917">IF(K917="","",IF(-LOOKUP(1,-MID(K917,MIN(FIND(ROW($1:$10)-1,K917&amp;1/17)),ROW($1:$9)))&lt;10,"0"&amp;-LOOKUP(1,-MID(K917,MIN(FIND(ROW($1:$10)-1,K917&amp;1/17)),ROW($1:$9))),-LOOKUP(1,-MID(K917,MIN(FIND(ROW($1:$10)-1,K917&amp;1/17)),ROW($1:$9)))))</f>
        <v/>
      </c>
      <c r="M917" s="5" t="str">
        <f t="shared" si="104"/>
        <v/>
      </c>
      <c r="N917" s="14" t="str">
        <f t="shared" si="105"/>
        <v/>
      </c>
    </row>
    <row r="918" spans="1:14">
      <c r="A918" t="str">
        <f t="shared" si="98"/>
        <v/>
      </c>
      <c r="B918" s="3" t="str">
        <f t="shared" si="99"/>
        <v/>
      </c>
      <c r="H918" s="5" t="str">
        <f t="shared" si="100"/>
        <v/>
      </c>
      <c r="I918" s="5" t="str">
        <f t="shared" si="101"/>
        <v/>
      </c>
      <c r="J918" s="5" t="str">
        <f t="shared" si="102"/>
        <v/>
      </c>
      <c r="K918" s="5" t="str">
        <f t="shared" si="103"/>
        <v/>
      </c>
      <c r="L918" s="5" t="str">
        <f t="array" ref="L918">IF(K918="","",IF(-LOOKUP(1,-MID(K918,MIN(FIND(ROW($1:$10)-1,K918&amp;1/17)),ROW($1:$9)))&lt;10,"0"&amp;-LOOKUP(1,-MID(K918,MIN(FIND(ROW($1:$10)-1,K918&amp;1/17)),ROW($1:$9))),-LOOKUP(1,-MID(K918,MIN(FIND(ROW($1:$10)-1,K918&amp;1/17)),ROW($1:$9)))))</f>
        <v/>
      </c>
      <c r="M918" s="5" t="str">
        <f t="shared" si="104"/>
        <v/>
      </c>
      <c r="N918" s="14" t="str">
        <f t="shared" si="105"/>
        <v/>
      </c>
    </row>
    <row r="919" spans="1:14">
      <c r="A919" t="str">
        <f t="shared" si="98"/>
        <v/>
      </c>
      <c r="B919" s="3" t="str">
        <f t="shared" si="99"/>
        <v/>
      </c>
      <c r="H919" s="5" t="str">
        <f t="shared" si="100"/>
        <v/>
      </c>
      <c r="I919" s="5" t="str">
        <f t="shared" si="101"/>
        <v/>
      </c>
      <c r="J919" s="5" t="str">
        <f t="shared" si="102"/>
        <v/>
      </c>
      <c r="K919" s="5" t="str">
        <f t="shared" si="103"/>
        <v/>
      </c>
      <c r="L919" s="5" t="str">
        <f t="array" ref="L919">IF(K919="","",IF(-LOOKUP(1,-MID(K919,MIN(FIND(ROW($1:$10)-1,K919&amp;1/17)),ROW($1:$9)))&lt;10,"0"&amp;-LOOKUP(1,-MID(K919,MIN(FIND(ROW($1:$10)-1,K919&amp;1/17)),ROW($1:$9))),-LOOKUP(1,-MID(K919,MIN(FIND(ROW($1:$10)-1,K919&amp;1/17)),ROW($1:$9)))))</f>
        <v/>
      </c>
      <c r="M919" s="5" t="str">
        <f t="shared" si="104"/>
        <v/>
      </c>
      <c r="N919" s="14" t="str">
        <f t="shared" si="105"/>
        <v/>
      </c>
    </row>
    <row r="920" spans="1:14">
      <c r="A920" t="str">
        <f t="shared" si="98"/>
        <v/>
      </c>
      <c r="B920" s="3" t="str">
        <f t="shared" si="99"/>
        <v/>
      </c>
      <c r="H920" s="5" t="str">
        <f t="shared" si="100"/>
        <v/>
      </c>
      <c r="I920" s="5" t="str">
        <f t="shared" si="101"/>
        <v/>
      </c>
      <c r="J920" s="5" t="str">
        <f t="shared" si="102"/>
        <v/>
      </c>
      <c r="K920" s="5" t="str">
        <f t="shared" si="103"/>
        <v/>
      </c>
      <c r="L920" s="5" t="str">
        <f t="array" ref="L920">IF(K920="","",IF(-LOOKUP(1,-MID(K920,MIN(FIND(ROW($1:$10)-1,K920&amp;1/17)),ROW($1:$9)))&lt;10,"0"&amp;-LOOKUP(1,-MID(K920,MIN(FIND(ROW($1:$10)-1,K920&amp;1/17)),ROW($1:$9))),-LOOKUP(1,-MID(K920,MIN(FIND(ROW($1:$10)-1,K920&amp;1/17)),ROW($1:$9)))))</f>
        <v/>
      </c>
      <c r="M920" s="5" t="str">
        <f t="shared" si="104"/>
        <v/>
      </c>
      <c r="N920" s="14" t="str">
        <f t="shared" si="105"/>
        <v/>
      </c>
    </row>
    <row r="921" spans="1:14">
      <c r="A921" t="str">
        <f t="shared" si="98"/>
        <v/>
      </c>
      <c r="B921" s="3" t="str">
        <f t="shared" si="99"/>
        <v/>
      </c>
      <c r="H921" s="5" t="str">
        <f t="shared" si="100"/>
        <v/>
      </c>
      <c r="I921" s="5" t="str">
        <f t="shared" si="101"/>
        <v/>
      </c>
      <c r="J921" s="5" t="str">
        <f t="shared" si="102"/>
        <v/>
      </c>
      <c r="K921" s="5" t="str">
        <f t="shared" si="103"/>
        <v/>
      </c>
      <c r="L921" s="5" t="str">
        <f t="array" ref="L921">IF(K921="","",IF(-LOOKUP(1,-MID(K921,MIN(FIND(ROW($1:$10)-1,K921&amp;1/17)),ROW($1:$9)))&lt;10,"0"&amp;-LOOKUP(1,-MID(K921,MIN(FIND(ROW($1:$10)-1,K921&amp;1/17)),ROW($1:$9))),-LOOKUP(1,-MID(K921,MIN(FIND(ROW($1:$10)-1,K921&amp;1/17)),ROW($1:$9)))))</f>
        <v/>
      </c>
      <c r="M921" s="5" t="str">
        <f t="shared" si="104"/>
        <v/>
      </c>
      <c r="N921" s="14" t="str">
        <f t="shared" si="105"/>
        <v/>
      </c>
    </row>
    <row r="922" spans="1:14">
      <c r="A922" t="str">
        <f t="shared" si="98"/>
        <v/>
      </c>
      <c r="B922" s="3" t="str">
        <f t="shared" si="99"/>
        <v/>
      </c>
      <c r="H922" s="5" t="str">
        <f t="shared" si="100"/>
        <v/>
      </c>
      <c r="I922" s="5" t="str">
        <f t="shared" si="101"/>
        <v/>
      </c>
      <c r="J922" s="5" t="str">
        <f t="shared" si="102"/>
        <v/>
      </c>
      <c r="K922" s="5" t="str">
        <f t="shared" si="103"/>
        <v/>
      </c>
      <c r="L922" s="5" t="str">
        <f t="array" ref="L922">IF(K922="","",IF(-LOOKUP(1,-MID(K922,MIN(FIND(ROW($1:$10)-1,K922&amp;1/17)),ROW($1:$9)))&lt;10,"0"&amp;-LOOKUP(1,-MID(K922,MIN(FIND(ROW($1:$10)-1,K922&amp;1/17)),ROW($1:$9))),-LOOKUP(1,-MID(K922,MIN(FIND(ROW($1:$10)-1,K922&amp;1/17)),ROW($1:$9)))))</f>
        <v/>
      </c>
      <c r="M922" s="5" t="str">
        <f t="shared" si="104"/>
        <v/>
      </c>
      <c r="N922" s="14" t="str">
        <f t="shared" si="105"/>
        <v/>
      </c>
    </row>
    <row r="923" spans="1:14">
      <c r="A923" t="str">
        <f t="shared" si="98"/>
        <v/>
      </c>
      <c r="B923" s="3" t="str">
        <f t="shared" si="99"/>
        <v/>
      </c>
      <c r="H923" s="5" t="str">
        <f t="shared" si="100"/>
        <v/>
      </c>
      <c r="I923" s="5" t="str">
        <f t="shared" si="101"/>
        <v/>
      </c>
      <c r="J923" s="5" t="str">
        <f t="shared" si="102"/>
        <v/>
      </c>
      <c r="K923" s="5" t="str">
        <f t="shared" si="103"/>
        <v/>
      </c>
      <c r="L923" s="5" t="str">
        <f t="array" ref="L923">IF(K923="","",IF(-LOOKUP(1,-MID(K923,MIN(FIND(ROW($1:$10)-1,K923&amp;1/17)),ROW($1:$9)))&lt;10,"0"&amp;-LOOKUP(1,-MID(K923,MIN(FIND(ROW($1:$10)-1,K923&amp;1/17)),ROW($1:$9))),-LOOKUP(1,-MID(K923,MIN(FIND(ROW($1:$10)-1,K923&amp;1/17)),ROW($1:$9)))))</f>
        <v/>
      </c>
      <c r="M923" s="5" t="str">
        <f t="shared" si="104"/>
        <v/>
      </c>
      <c r="N923" s="14" t="str">
        <f t="shared" si="105"/>
        <v/>
      </c>
    </row>
    <row r="924" spans="1:14">
      <c r="A924" t="str">
        <f t="shared" si="98"/>
        <v/>
      </c>
      <c r="B924" s="3" t="str">
        <f t="shared" si="99"/>
        <v/>
      </c>
      <c r="H924" s="5" t="str">
        <f t="shared" si="100"/>
        <v/>
      </c>
      <c r="I924" s="5" t="str">
        <f t="shared" si="101"/>
        <v/>
      </c>
      <c r="J924" s="5" t="str">
        <f t="shared" si="102"/>
        <v/>
      </c>
      <c r="K924" s="5" t="str">
        <f t="shared" si="103"/>
        <v/>
      </c>
      <c r="L924" s="5" t="str">
        <f t="array" ref="L924">IF(K924="","",IF(-LOOKUP(1,-MID(K924,MIN(FIND(ROW($1:$10)-1,K924&amp;1/17)),ROW($1:$9)))&lt;10,"0"&amp;-LOOKUP(1,-MID(K924,MIN(FIND(ROW($1:$10)-1,K924&amp;1/17)),ROW($1:$9))),-LOOKUP(1,-MID(K924,MIN(FIND(ROW($1:$10)-1,K924&amp;1/17)),ROW($1:$9)))))</f>
        <v/>
      </c>
      <c r="M924" s="5" t="str">
        <f t="shared" si="104"/>
        <v/>
      </c>
      <c r="N924" s="14" t="str">
        <f t="shared" si="105"/>
        <v/>
      </c>
    </row>
    <row r="925" spans="1:14">
      <c r="A925" t="str">
        <f t="shared" si="98"/>
        <v/>
      </c>
      <c r="B925" s="3" t="str">
        <f t="shared" si="99"/>
        <v/>
      </c>
      <c r="H925" s="5" t="str">
        <f t="shared" si="100"/>
        <v/>
      </c>
      <c r="I925" s="5" t="str">
        <f t="shared" si="101"/>
        <v/>
      </c>
      <c r="J925" s="5" t="str">
        <f t="shared" si="102"/>
        <v/>
      </c>
      <c r="K925" s="5" t="str">
        <f t="shared" si="103"/>
        <v/>
      </c>
      <c r="L925" s="5" t="str">
        <f t="array" ref="L925">IF(K925="","",IF(-LOOKUP(1,-MID(K925,MIN(FIND(ROW($1:$10)-1,K925&amp;1/17)),ROW($1:$9)))&lt;10,"0"&amp;-LOOKUP(1,-MID(K925,MIN(FIND(ROW($1:$10)-1,K925&amp;1/17)),ROW($1:$9))),-LOOKUP(1,-MID(K925,MIN(FIND(ROW($1:$10)-1,K925&amp;1/17)),ROW($1:$9)))))</f>
        <v/>
      </c>
      <c r="M925" s="5" t="str">
        <f t="shared" si="104"/>
        <v/>
      </c>
      <c r="N925" s="14" t="str">
        <f t="shared" si="105"/>
        <v/>
      </c>
    </row>
    <row r="926" spans="1:14">
      <c r="A926" t="str">
        <f t="shared" si="98"/>
        <v/>
      </c>
      <c r="B926" s="3" t="str">
        <f t="shared" si="99"/>
        <v/>
      </c>
      <c r="H926" s="5" t="str">
        <f t="shared" si="100"/>
        <v/>
      </c>
      <c r="I926" s="5" t="str">
        <f t="shared" si="101"/>
        <v/>
      </c>
      <c r="J926" s="5" t="str">
        <f t="shared" si="102"/>
        <v/>
      </c>
      <c r="K926" s="5" t="str">
        <f t="shared" si="103"/>
        <v/>
      </c>
      <c r="L926" s="5" t="str">
        <f t="array" ref="L926">IF(K926="","",IF(-LOOKUP(1,-MID(K926,MIN(FIND(ROW($1:$10)-1,K926&amp;1/17)),ROW($1:$9)))&lt;10,"0"&amp;-LOOKUP(1,-MID(K926,MIN(FIND(ROW($1:$10)-1,K926&amp;1/17)),ROW($1:$9))),-LOOKUP(1,-MID(K926,MIN(FIND(ROW($1:$10)-1,K926&amp;1/17)),ROW($1:$9)))))</f>
        <v/>
      </c>
      <c r="M926" s="5" t="str">
        <f t="shared" si="104"/>
        <v/>
      </c>
      <c r="N926" s="14" t="str">
        <f t="shared" si="105"/>
        <v/>
      </c>
    </row>
    <row r="927" spans="1:14">
      <c r="A927" t="str">
        <f t="shared" si="98"/>
        <v/>
      </c>
      <c r="B927" s="3" t="str">
        <f t="shared" si="99"/>
        <v/>
      </c>
      <c r="H927" s="5" t="str">
        <f t="shared" si="100"/>
        <v/>
      </c>
      <c r="I927" s="5" t="str">
        <f t="shared" si="101"/>
        <v/>
      </c>
      <c r="J927" s="5" t="str">
        <f t="shared" si="102"/>
        <v/>
      </c>
      <c r="K927" s="5" t="str">
        <f t="shared" si="103"/>
        <v/>
      </c>
      <c r="L927" s="5" t="str">
        <f t="array" ref="L927">IF(K927="","",IF(-LOOKUP(1,-MID(K927,MIN(FIND(ROW($1:$10)-1,K927&amp;1/17)),ROW($1:$9)))&lt;10,"0"&amp;-LOOKUP(1,-MID(K927,MIN(FIND(ROW($1:$10)-1,K927&amp;1/17)),ROW($1:$9))),-LOOKUP(1,-MID(K927,MIN(FIND(ROW($1:$10)-1,K927&amp;1/17)),ROW($1:$9)))))</f>
        <v/>
      </c>
      <c r="M927" s="5" t="str">
        <f t="shared" si="104"/>
        <v/>
      </c>
      <c r="N927" s="14" t="str">
        <f t="shared" si="105"/>
        <v/>
      </c>
    </row>
    <row r="928" spans="1:14">
      <c r="A928" t="str">
        <f t="shared" si="98"/>
        <v/>
      </c>
      <c r="B928" s="3" t="str">
        <f t="shared" si="99"/>
        <v/>
      </c>
      <c r="H928" s="5" t="str">
        <f t="shared" si="100"/>
        <v/>
      </c>
      <c r="I928" s="5" t="str">
        <f t="shared" si="101"/>
        <v/>
      </c>
      <c r="J928" s="5" t="str">
        <f t="shared" si="102"/>
        <v/>
      </c>
      <c r="K928" s="5" t="str">
        <f t="shared" si="103"/>
        <v/>
      </c>
      <c r="L928" s="5" t="str">
        <f t="array" ref="L928">IF(K928="","",IF(-LOOKUP(1,-MID(K928,MIN(FIND(ROW($1:$10)-1,K928&amp;1/17)),ROW($1:$9)))&lt;10,"0"&amp;-LOOKUP(1,-MID(K928,MIN(FIND(ROW($1:$10)-1,K928&amp;1/17)),ROW($1:$9))),-LOOKUP(1,-MID(K928,MIN(FIND(ROW($1:$10)-1,K928&amp;1/17)),ROW($1:$9)))))</f>
        <v/>
      </c>
      <c r="M928" s="5" t="str">
        <f t="shared" si="104"/>
        <v/>
      </c>
      <c r="N928" s="14" t="str">
        <f t="shared" si="105"/>
        <v/>
      </c>
    </row>
    <row r="929" spans="1:14">
      <c r="A929" t="str">
        <f t="shared" si="98"/>
        <v/>
      </c>
      <c r="B929" s="3" t="str">
        <f t="shared" si="99"/>
        <v/>
      </c>
      <c r="H929" s="5" t="str">
        <f t="shared" si="100"/>
        <v/>
      </c>
      <c r="I929" s="5" t="str">
        <f t="shared" si="101"/>
        <v/>
      </c>
      <c r="J929" s="5" t="str">
        <f t="shared" si="102"/>
        <v/>
      </c>
      <c r="K929" s="5" t="str">
        <f t="shared" si="103"/>
        <v/>
      </c>
      <c r="L929" s="5" t="str">
        <f t="array" ref="L929">IF(K929="","",IF(-LOOKUP(1,-MID(K929,MIN(FIND(ROW($1:$10)-1,K929&amp;1/17)),ROW($1:$9)))&lt;10,"0"&amp;-LOOKUP(1,-MID(K929,MIN(FIND(ROW($1:$10)-1,K929&amp;1/17)),ROW($1:$9))),-LOOKUP(1,-MID(K929,MIN(FIND(ROW($1:$10)-1,K929&amp;1/17)),ROW($1:$9)))))</f>
        <v/>
      </c>
      <c r="M929" s="5" t="str">
        <f t="shared" si="104"/>
        <v/>
      </c>
      <c r="N929" s="14" t="str">
        <f t="shared" si="105"/>
        <v/>
      </c>
    </row>
    <row r="930" spans="1:14">
      <c r="A930" t="str">
        <f t="shared" si="98"/>
        <v/>
      </c>
      <c r="B930" s="3" t="str">
        <f t="shared" si="99"/>
        <v/>
      </c>
      <c r="H930" s="5" t="str">
        <f t="shared" si="100"/>
        <v/>
      </c>
      <c r="I930" s="5" t="str">
        <f t="shared" si="101"/>
        <v/>
      </c>
      <c r="J930" s="5" t="str">
        <f t="shared" si="102"/>
        <v/>
      </c>
      <c r="K930" s="5" t="str">
        <f t="shared" si="103"/>
        <v/>
      </c>
      <c r="L930" s="5" t="str">
        <f t="array" ref="L930">IF(K930="","",IF(-LOOKUP(1,-MID(K930,MIN(FIND(ROW($1:$10)-1,K930&amp;1/17)),ROW($1:$9)))&lt;10,"0"&amp;-LOOKUP(1,-MID(K930,MIN(FIND(ROW($1:$10)-1,K930&amp;1/17)),ROW($1:$9))),-LOOKUP(1,-MID(K930,MIN(FIND(ROW($1:$10)-1,K930&amp;1/17)),ROW($1:$9)))))</f>
        <v/>
      </c>
      <c r="M930" s="5" t="str">
        <f t="shared" si="104"/>
        <v/>
      </c>
      <c r="N930" s="14" t="str">
        <f t="shared" si="105"/>
        <v/>
      </c>
    </row>
    <row r="931" spans="1:14">
      <c r="A931" t="str">
        <f t="shared" si="98"/>
        <v/>
      </c>
      <c r="B931" s="3" t="str">
        <f t="shared" si="99"/>
        <v/>
      </c>
      <c r="H931" s="5" t="str">
        <f t="shared" si="100"/>
        <v/>
      </c>
      <c r="I931" s="5" t="str">
        <f t="shared" si="101"/>
        <v/>
      </c>
      <c r="J931" s="5" t="str">
        <f t="shared" si="102"/>
        <v/>
      </c>
      <c r="K931" s="5" t="str">
        <f t="shared" si="103"/>
        <v/>
      </c>
      <c r="L931" s="5" t="str">
        <f t="array" ref="L931">IF(K931="","",IF(-LOOKUP(1,-MID(K931,MIN(FIND(ROW($1:$10)-1,K931&amp;1/17)),ROW($1:$9)))&lt;10,"0"&amp;-LOOKUP(1,-MID(K931,MIN(FIND(ROW($1:$10)-1,K931&amp;1/17)),ROW($1:$9))),-LOOKUP(1,-MID(K931,MIN(FIND(ROW($1:$10)-1,K931&amp;1/17)),ROW($1:$9)))))</f>
        <v/>
      </c>
      <c r="M931" s="5" t="str">
        <f t="shared" si="104"/>
        <v/>
      </c>
      <c r="N931" s="14" t="str">
        <f t="shared" si="105"/>
        <v/>
      </c>
    </row>
    <row r="932" spans="1:14">
      <c r="A932" t="str">
        <f t="shared" si="98"/>
        <v/>
      </c>
      <c r="B932" s="3" t="str">
        <f t="shared" si="99"/>
        <v/>
      </c>
      <c r="H932" s="5" t="str">
        <f t="shared" si="100"/>
        <v/>
      </c>
      <c r="I932" s="5" t="str">
        <f t="shared" si="101"/>
        <v/>
      </c>
      <c r="J932" s="5" t="str">
        <f t="shared" si="102"/>
        <v/>
      </c>
      <c r="K932" s="5" t="str">
        <f t="shared" si="103"/>
        <v/>
      </c>
      <c r="L932" s="5" t="str">
        <f t="array" ref="L932">IF(K932="","",IF(-LOOKUP(1,-MID(K932,MIN(FIND(ROW($1:$10)-1,K932&amp;1/17)),ROW($1:$9)))&lt;10,"0"&amp;-LOOKUP(1,-MID(K932,MIN(FIND(ROW($1:$10)-1,K932&amp;1/17)),ROW($1:$9))),-LOOKUP(1,-MID(K932,MIN(FIND(ROW($1:$10)-1,K932&amp;1/17)),ROW($1:$9)))))</f>
        <v/>
      </c>
      <c r="M932" s="5" t="str">
        <f t="shared" si="104"/>
        <v/>
      </c>
      <c r="N932" s="14" t="str">
        <f t="shared" si="105"/>
        <v/>
      </c>
    </row>
    <row r="933" spans="1:14">
      <c r="A933" t="str">
        <f t="shared" si="98"/>
        <v/>
      </c>
      <c r="B933" s="3" t="str">
        <f t="shared" si="99"/>
        <v/>
      </c>
      <c r="H933" s="5" t="str">
        <f t="shared" si="100"/>
        <v/>
      </c>
      <c r="I933" s="5" t="str">
        <f t="shared" si="101"/>
        <v/>
      </c>
      <c r="J933" s="5" t="str">
        <f t="shared" si="102"/>
        <v/>
      </c>
      <c r="K933" s="5" t="str">
        <f t="shared" si="103"/>
        <v/>
      </c>
      <c r="L933" s="5" t="str">
        <f t="array" ref="L933">IF(K933="","",IF(-LOOKUP(1,-MID(K933,MIN(FIND(ROW($1:$10)-1,K933&amp;1/17)),ROW($1:$9)))&lt;10,"0"&amp;-LOOKUP(1,-MID(K933,MIN(FIND(ROW($1:$10)-1,K933&amp;1/17)),ROW($1:$9))),-LOOKUP(1,-MID(K933,MIN(FIND(ROW($1:$10)-1,K933&amp;1/17)),ROW($1:$9)))))</f>
        <v/>
      </c>
      <c r="M933" s="5" t="str">
        <f t="shared" si="104"/>
        <v/>
      </c>
      <c r="N933" s="14" t="str">
        <f t="shared" si="105"/>
        <v/>
      </c>
    </row>
    <row r="934" spans="1:14">
      <c r="A934" t="str">
        <f t="shared" si="98"/>
        <v/>
      </c>
      <c r="B934" s="3" t="str">
        <f t="shared" si="99"/>
        <v/>
      </c>
      <c r="H934" s="5" t="str">
        <f t="shared" si="100"/>
        <v/>
      </c>
      <c r="I934" s="5" t="str">
        <f t="shared" si="101"/>
        <v/>
      </c>
      <c r="J934" s="5" t="str">
        <f t="shared" si="102"/>
        <v/>
      </c>
      <c r="K934" s="5" t="str">
        <f t="shared" si="103"/>
        <v/>
      </c>
      <c r="L934" s="5" t="str">
        <f t="array" ref="L934">IF(K934="","",IF(-LOOKUP(1,-MID(K934,MIN(FIND(ROW($1:$10)-1,K934&amp;1/17)),ROW($1:$9)))&lt;10,"0"&amp;-LOOKUP(1,-MID(K934,MIN(FIND(ROW($1:$10)-1,K934&amp;1/17)),ROW($1:$9))),-LOOKUP(1,-MID(K934,MIN(FIND(ROW($1:$10)-1,K934&amp;1/17)),ROW($1:$9)))))</f>
        <v/>
      </c>
      <c r="M934" s="5" t="str">
        <f t="shared" si="104"/>
        <v/>
      </c>
      <c r="N934" s="14" t="str">
        <f t="shared" si="105"/>
        <v/>
      </c>
    </row>
    <row r="935" spans="1:14">
      <c r="A935" t="str">
        <f t="shared" si="98"/>
        <v/>
      </c>
      <c r="B935" s="3" t="str">
        <f t="shared" si="99"/>
        <v/>
      </c>
      <c r="H935" s="5" t="str">
        <f t="shared" si="100"/>
        <v/>
      </c>
      <c r="I935" s="5" t="str">
        <f t="shared" si="101"/>
        <v/>
      </c>
      <c r="J935" s="5" t="str">
        <f t="shared" si="102"/>
        <v/>
      </c>
      <c r="K935" s="5" t="str">
        <f t="shared" si="103"/>
        <v/>
      </c>
      <c r="L935" s="5" t="str">
        <f t="array" ref="L935">IF(K935="","",IF(-LOOKUP(1,-MID(K935,MIN(FIND(ROW($1:$10)-1,K935&amp;1/17)),ROW($1:$9)))&lt;10,"0"&amp;-LOOKUP(1,-MID(K935,MIN(FIND(ROW($1:$10)-1,K935&amp;1/17)),ROW($1:$9))),-LOOKUP(1,-MID(K935,MIN(FIND(ROW($1:$10)-1,K935&amp;1/17)),ROW($1:$9)))))</f>
        <v/>
      </c>
      <c r="M935" s="5" t="str">
        <f t="shared" si="104"/>
        <v/>
      </c>
      <c r="N935" s="14" t="str">
        <f t="shared" si="105"/>
        <v/>
      </c>
    </row>
    <row r="936" spans="1:14">
      <c r="A936" t="str">
        <f t="shared" si="98"/>
        <v/>
      </c>
      <c r="B936" s="3" t="str">
        <f t="shared" si="99"/>
        <v/>
      </c>
      <c r="H936" s="5" t="str">
        <f t="shared" si="100"/>
        <v/>
      </c>
      <c r="I936" s="5" t="str">
        <f t="shared" si="101"/>
        <v/>
      </c>
      <c r="J936" s="5" t="str">
        <f t="shared" si="102"/>
        <v/>
      </c>
      <c r="K936" s="5" t="str">
        <f t="shared" si="103"/>
        <v/>
      </c>
      <c r="L936" s="5" t="str">
        <f t="array" ref="L936">IF(K936="","",IF(-LOOKUP(1,-MID(K936,MIN(FIND(ROW($1:$10)-1,K936&amp;1/17)),ROW($1:$9)))&lt;10,"0"&amp;-LOOKUP(1,-MID(K936,MIN(FIND(ROW($1:$10)-1,K936&amp;1/17)),ROW($1:$9))),-LOOKUP(1,-MID(K936,MIN(FIND(ROW($1:$10)-1,K936&amp;1/17)),ROW($1:$9)))))</f>
        <v/>
      </c>
      <c r="M936" s="5" t="str">
        <f t="shared" si="104"/>
        <v/>
      </c>
      <c r="N936" s="14" t="str">
        <f t="shared" si="105"/>
        <v/>
      </c>
    </row>
    <row r="937" spans="1:14">
      <c r="A937" t="str">
        <f t="shared" si="98"/>
        <v/>
      </c>
      <c r="B937" s="3" t="str">
        <f t="shared" si="99"/>
        <v/>
      </c>
      <c r="H937" s="5" t="str">
        <f t="shared" si="100"/>
        <v/>
      </c>
      <c r="I937" s="5" t="str">
        <f t="shared" si="101"/>
        <v/>
      </c>
      <c r="J937" s="5" t="str">
        <f t="shared" si="102"/>
        <v/>
      </c>
      <c r="K937" s="5" t="str">
        <f t="shared" si="103"/>
        <v/>
      </c>
      <c r="L937" s="5" t="str">
        <f t="array" ref="L937">IF(K937="","",IF(-LOOKUP(1,-MID(K937,MIN(FIND(ROW($1:$10)-1,K937&amp;1/17)),ROW($1:$9)))&lt;10,"0"&amp;-LOOKUP(1,-MID(K937,MIN(FIND(ROW($1:$10)-1,K937&amp;1/17)),ROW($1:$9))),-LOOKUP(1,-MID(K937,MIN(FIND(ROW($1:$10)-1,K937&amp;1/17)),ROW($1:$9)))))</f>
        <v/>
      </c>
      <c r="M937" s="5" t="str">
        <f t="shared" si="104"/>
        <v/>
      </c>
      <c r="N937" s="14" t="str">
        <f t="shared" si="105"/>
        <v/>
      </c>
    </row>
    <row r="938" spans="1:14">
      <c r="A938" t="str">
        <f t="shared" si="98"/>
        <v/>
      </c>
      <c r="B938" s="3" t="str">
        <f t="shared" si="99"/>
        <v/>
      </c>
      <c r="H938" s="5" t="str">
        <f t="shared" si="100"/>
        <v/>
      </c>
      <c r="I938" s="5" t="str">
        <f t="shared" si="101"/>
        <v/>
      </c>
      <c r="J938" s="5" t="str">
        <f t="shared" si="102"/>
        <v/>
      </c>
      <c r="K938" s="5" t="str">
        <f t="shared" si="103"/>
        <v/>
      </c>
      <c r="L938" s="5" t="str">
        <f t="array" ref="L938">IF(K938="","",IF(-LOOKUP(1,-MID(K938,MIN(FIND(ROW($1:$10)-1,K938&amp;1/17)),ROW($1:$9)))&lt;10,"0"&amp;-LOOKUP(1,-MID(K938,MIN(FIND(ROW($1:$10)-1,K938&amp;1/17)),ROW($1:$9))),-LOOKUP(1,-MID(K938,MIN(FIND(ROW($1:$10)-1,K938&amp;1/17)),ROW($1:$9)))))</f>
        <v/>
      </c>
      <c r="M938" s="5" t="str">
        <f t="shared" si="104"/>
        <v/>
      </c>
      <c r="N938" s="14" t="str">
        <f t="shared" si="105"/>
        <v/>
      </c>
    </row>
    <row r="939" spans="1:14">
      <c r="A939" t="str">
        <f t="shared" si="98"/>
        <v/>
      </c>
      <c r="B939" s="3" t="str">
        <f t="shared" si="99"/>
        <v/>
      </c>
      <c r="H939" s="5" t="str">
        <f t="shared" si="100"/>
        <v/>
      </c>
      <c r="I939" s="5" t="str">
        <f t="shared" si="101"/>
        <v/>
      </c>
      <c r="J939" s="5" t="str">
        <f t="shared" si="102"/>
        <v/>
      </c>
      <c r="K939" s="5" t="str">
        <f t="shared" si="103"/>
        <v/>
      </c>
      <c r="L939" s="5" t="str">
        <f t="array" ref="L939">IF(K939="","",IF(-LOOKUP(1,-MID(K939,MIN(FIND(ROW($1:$10)-1,K939&amp;1/17)),ROW($1:$9)))&lt;10,"0"&amp;-LOOKUP(1,-MID(K939,MIN(FIND(ROW($1:$10)-1,K939&amp;1/17)),ROW($1:$9))),-LOOKUP(1,-MID(K939,MIN(FIND(ROW($1:$10)-1,K939&amp;1/17)),ROW($1:$9)))))</f>
        <v/>
      </c>
      <c r="M939" s="5" t="str">
        <f t="shared" si="104"/>
        <v/>
      </c>
      <c r="N939" s="14" t="str">
        <f t="shared" si="105"/>
        <v/>
      </c>
    </row>
    <row r="940" spans="1:14">
      <c r="A940" t="str">
        <f t="shared" si="98"/>
        <v/>
      </c>
      <c r="B940" s="3" t="str">
        <f t="shared" si="99"/>
        <v/>
      </c>
      <c r="H940" s="5" t="str">
        <f t="shared" si="100"/>
        <v/>
      </c>
      <c r="I940" s="5" t="str">
        <f t="shared" si="101"/>
        <v/>
      </c>
      <c r="J940" s="5" t="str">
        <f t="shared" si="102"/>
        <v/>
      </c>
      <c r="K940" s="5" t="str">
        <f t="shared" si="103"/>
        <v/>
      </c>
      <c r="L940" s="5" t="str">
        <f t="array" ref="L940">IF(K940="","",IF(-LOOKUP(1,-MID(K940,MIN(FIND(ROW($1:$10)-1,K940&amp;1/17)),ROW($1:$9)))&lt;10,"0"&amp;-LOOKUP(1,-MID(K940,MIN(FIND(ROW($1:$10)-1,K940&amp;1/17)),ROW($1:$9))),-LOOKUP(1,-MID(K940,MIN(FIND(ROW($1:$10)-1,K940&amp;1/17)),ROW($1:$9)))))</f>
        <v/>
      </c>
      <c r="M940" s="5" t="str">
        <f t="shared" si="104"/>
        <v/>
      </c>
      <c r="N940" s="14" t="str">
        <f t="shared" si="105"/>
        <v/>
      </c>
    </row>
    <row r="941" spans="1:14">
      <c r="A941" t="str">
        <f t="shared" si="98"/>
        <v/>
      </c>
      <c r="B941" s="3" t="str">
        <f t="shared" si="99"/>
        <v/>
      </c>
      <c r="H941" s="5" t="str">
        <f t="shared" si="100"/>
        <v/>
      </c>
      <c r="I941" s="5" t="str">
        <f t="shared" si="101"/>
        <v/>
      </c>
      <c r="J941" s="5" t="str">
        <f t="shared" si="102"/>
        <v/>
      </c>
      <c r="K941" s="5" t="str">
        <f t="shared" si="103"/>
        <v/>
      </c>
      <c r="L941" s="5" t="str">
        <f t="array" ref="L941">IF(K941="","",IF(-LOOKUP(1,-MID(K941,MIN(FIND(ROW($1:$10)-1,K941&amp;1/17)),ROW($1:$9)))&lt;10,"0"&amp;-LOOKUP(1,-MID(K941,MIN(FIND(ROW($1:$10)-1,K941&amp;1/17)),ROW($1:$9))),-LOOKUP(1,-MID(K941,MIN(FIND(ROW($1:$10)-1,K941&amp;1/17)),ROW($1:$9)))))</f>
        <v/>
      </c>
      <c r="M941" s="5" t="str">
        <f t="shared" si="104"/>
        <v/>
      </c>
      <c r="N941" s="14" t="str">
        <f t="shared" si="105"/>
        <v/>
      </c>
    </row>
    <row r="942" spans="1:14">
      <c r="A942" t="str">
        <f t="shared" si="98"/>
        <v/>
      </c>
      <c r="B942" s="3" t="str">
        <f t="shared" si="99"/>
        <v/>
      </c>
      <c r="H942" s="5" t="str">
        <f t="shared" si="100"/>
        <v/>
      </c>
      <c r="I942" s="5" t="str">
        <f t="shared" si="101"/>
        <v/>
      </c>
      <c r="J942" s="5" t="str">
        <f t="shared" si="102"/>
        <v/>
      </c>
      <c r="K942" s="5" t="str">
        <f t="shared" si="103"/>
        <v/>
      </c>
      <c r="L942" s="5" t="str">
        <f t="array" ref="L942">IF(K942="","",IF(-LOOKUP(1,-MID(K942,MIN(FIND(ROW($1:$10)-1,K942&amp;1/17)),ROW($1:$9)))&lt;10,"0"&amp;-LOOKUP(1,-MID(K942,MIN(FIND(ROW($1:$10)-1,K942&amp;1/17)),ROW($1:$9))),-LOOKUP(1,-MID(K942,MIN(FIND(ROW($1:$10)-1,K942&amp;1/17)),ROW($1:$9)))))</f>
        <v/>
      </c>
      <c r="M942" s="5" t="str">
        <f t="shared" si="104"/>
        <v/>
      </c>
      <c r="N942" s="14" t="str">
        <f t="shared" si="105"/>
        <v/>
      </c>
    </row>
    <row r="943" spans="1:14">
      <c r="A943" t="str">
        <f t="shared" si="98"/>
        <v/>
      </c>
      <c r="B943" s="3" t="str">
        <f t="shared" si="99"/>
        <v/>
      </c>
      <c r="H943" s="5" t="str">
        <f t="shared" si="100"/>
        <v/>
      </c>
      <c r="I943" s="5" t="str">
        <f t="shared" si="101"/>
        <v/>
      </c>
      <c r="J943" s="5" t="str">
        <f t="shared" si="102"/>
        <v/>
      </c>
      <c r="K943" s="5" t="str">
        <f t="shared" si="103"/>
        <v/>
      </c>
      <c r="L943" s="5" t="str">
        <f t="array" ref="L943">IF(K943="","",IF(-LOOKUP(1,-MID(K943,MIN(FIND(ROW($1:$10)-1,K943&amp;1/17)),ROW($1:$9)))&lt;10,"0"&amp;-LOOKUP(1,-MID(K943,MIN(FIND(ROW($1:$10)-1,K943&amp;1/17)),ROW($1:$9))),-LOOKUP(1,-MID(K943,MIN(FIND(ROW($1:$10)-1,K943&amp;1/17)),ROW($1:$9)))))</f>
        <v/>
      </c>
      <c r="M943" s="5" t="str">
        <f t="shared" si="104"/>
        <v/>
      </c>
      <c r="N943" s="14" t="str">
        <f t="shared" si="105"/>
        <v/>
      </c>
    </row>
    <row r="944" spans="1:14">
      <c r="A944" t="str">
        <f t="shared" si="98"/>
        <v/>
      </c>
      <c r="B944" s="3" t="str">
        <f t="shared" si="99"/>
        <v/>
      </c>
      <c r="H944" s="5" t="str">
        <f t="shared" si="100"/>
        <v/>
      </c>
      <c r="I944" s="5" t="str">
        <f t="shared" si="101"/>
        <v/>
      </c>
      <c r="J944" s="5" t="str">
        <f t="shared" si="102"/>
        <v/>
      </c>
      <c r="K944" s="5" t="str">
        <f t="shared" si="103"/>
        <v/>
      </c>
      <c r="L944" s="5" t="str">
        <f t="array" ref="L944">IF(K944="","",IF(-LOOKUP(1,-MID(K944,MIN(FIND(ROW($1:$10)-1,K944&amp;1/17)),ROW($1:$9)))&lt;10,"0"&amp;-LOOKUP(1,-MID(K944,MIN(FIND(ROW($1:$10)-1,K944&amp;1/17)),ROW($1:$9))),-LOOKUP(1,-MID(K944,MIN(FIND(ROW($1:$10)-1,K944&amp;1/17)),ROW($1:$9)))))</f>
        <v/>
      </c>
      <c r="M944" s="5" t="str">
        <f t="shared" si="104"/>
        <v/>
      </c>
      <c r="N944" s="14" t="str">
        <f t="shared" si="105"/>
        <v/>
      </c>
    </row>
    <row r="945" spans="1:14">
      <c r="A945" t="str">
        <f t="shared" si="98"/>
        <v/>
      </c>
      <c r="B945" s="3" t="str">
        <f t="shared" si="99"/>
        <v/>
      </c>
      <c r="H945" s="5" t="str">
        <f t="shared" si="100"/>
        <v/>
      </c>
      <c r="I945" s="5" t="str">
        <f t="shared" si="101"/>
        <v/>
      </c>
      <c r="J945" s="5" t="str">
        <f t="shared" si="102"/>
        <v/>
      </c>
      <c r="K945" s="5" t="str">
        <f t="shared" si="103"/>
        <v/>
      </c>
      <c r="L945" s="5" t="str">
        <f t="array" ref="L945">IF(K945="","",IF(-LOOKUP(1,-MID(K945,MIN(FIND(ROW($1:$10)-1,K945&amp;1/17)),ROW($1:$9)))&lt;10,"0"&amp;-LOOKUP(1,-MID(K945,MIN(FIND(ROW($1:$10)-1,K945&amp;1/17)),ROW($1:$9))),-LOOKUP(1,-MID(K945,MIN(FIND(ROW($1:$10)-1,K945&amp;1/17)),ROW($1:$9)))))</f>
        <v/>
      </c>
      <c r="M945" s="5" t="str">
        <f t="shared" si="104"/>
        <v/>
      </c>
      <c r="N945" s="14" t="str">
        <f t="shared" si="105"/>
        <v/>
      </c>
    </row>
    <row r="946" spans="1:14">
      <c r="A946" t="str">
        <f t="shared" si="98"/>
        <v/>
      </c>
      <c r="B946" s="3" t="str">
        <f t="shared" si="99"/>
        <v/>
      </c>
      <c r="H946" s="5" t="str">
        <f t="shared" si="100"/>
        <v/>
      </c>
      <c r="I946" s="5" t="str">
        <f t="shared" si="101"/>
        <v/>
      </c>
      <c r="J946" s="5" t="str">
        <f t="shared" si="102"/>
        <v/>
      </c>
      <c r="K946" s="5" t="str">
        <f t="shared" si="103"/>
        <v/>
      </c>
      <c r="L946" s="5" t="str">
        <f t="array" ref="L946">IF(K946="","",IF(-LOOKUP(1,-MID(K946,MIN(FIND(ROW($1:$10)-1,K946&amp;1/17)),ROW($1:$9)))&lt;10,"0"&amp;-LOOKUP(1,-MID(K946,MIN(FIND(ROW($1:$10)-1,K946&amp;1/17)),ROW($1:$9))),-LOOKUP(1,-MID(K946,MIN(FIND(ROW($1:$10)-1,K946&amp;1/17)),ROW($1:$9)))))</f>
        <v/>
      </c>
      <c r="M946" s="5" t="str">
        <f t="shared" si="104"/>
        <v/>
      </c>
      <c r="N946" s="14" t="str">
        <f t="shared" si="105"/>
        <v/>
      </c>
    </row>
    <row r="947" spans="1:14">
      <c r="A947" t="str">
        <f t="shared" si="98"/>
        <v/>
      </c>
      <c r="B947" s="3" t="str">
        <f t="shared" si="99"/>
        <v/>
      </c>
      <c r="H947" s="5" t="str">
        <f t="shared" si="100"/>
        <v/>
      </c>
      <c r="I947" s="5" t="str">
        <f t="shared" si="101"/>
        <v/>
      </c>
      <c r="J947" s="5" t="str">
        <f t="shared" si="102"/>
        <v/>
      </c>
      <c r="K947" s="5" t="str">
        <f t="shared" si="103"/>
        <v/>
      </c>
      <c r="L947" s="5" t="str">
        <f t="array" ref="L947">IF(K947="","",IF(-LOOKUP(1,-MID(K947,MIN(FIND(ROW($1:$10)-1,K947&amp;1/17)),ROW($1:$9)))&lt;10,"0"&amp;-LOOKUP(1,-MID(K947,MIN(FIND(ROW($1:$10)-1,K947&amp;1/17)),ROW($1:$9))),-LOOKUP(1,-MID(K947,MIN(FIND(ROW($1:$10)-1,K947&amp;1/17)),ROW($1:$9)))))</f>
        <v/>
      </c>
      <c r="M947" s="5" t="str">
        <f t="shared" si="104"/>
        <v/>
      </c>
      <c r="N947" s="14" t="str">
        <f t="shared" si="105"/>
        <v/>
      </c>
    </row>
    <row r="948" spans="1:14">
      <c r="A948" t="str">
        <f t="shared" si="98"/>
        <v/>
      </c>
      <c r="B948" s="3" t="str">
        <f t="shared" si="99"/>
        <v/>
      </c>
      <c r="H948" s="5" t="str">
        <f t="shared" si="100"/>
        <v/>
      </c>
      <c r="I948" s="5" t="str">
        <f t="shared" si="101"/>
        <v/>
      </c>
      <c r="J948" s="5" t="str">
        <f t="shared" si="102"/>
        <v/>
      </c>
      <c r="K948" s="5" t="str">
        <f t="shared" si="103"/>
        <v/>
      </c>
      <c r="L948" s="5" t="str">
        <f t="array" ref="L948">IF(K948="","",IF(-LOOKUP(1,-MID(K948,MIN(FIND(ROW($1:$10)-1,K948&amp;1/17)),ROW($1:$9)))&lt;10,"0"&amp;-LOOKUP(1,-MID(K948,MIN(FIND(ROW($1:$10)-1,K948&amp;1/17)),ROW($1:$9))),-LOOKUP(1,-MID(K948,MIN(FIND(ROW($1:$10)-1,K948&amp;1/17)),ROW($1:$9)))))</f>
        <v/>
      </c>
      <c r="M948" s="5" t="str">
        <f t="shared" si="104"/>
        <v/>
      </c>
      <c r="N948" s="14" t="str">
        <f t="shared" si="105"/>
        <v/>
      </c>
    </row>
    <row r="949" spans="1:14">
      <c r="A949" t="str">
        <f t="shared" si="98"/>
        <v/>
      </c>
      <c r="B949" s="3" t="str">
        <f t="shared" si="99"/>
        <v/>
      </c>
      <c r="H949" s="5" t="str">
        <f t="shared" si="100"/>
        <v/>
      </c>
      <c r="I949" s="5" t="str">
        <f t="shared" si="101"/>
        <v/>
      </c>
      <c r="J949" s="5" t="str">
        <f t="shared" si="102"/>
        <v/>
      </c>
      <c r="K949" s="5" t="str">
        <f t="shared" si="103"/>
        <v/>
      </c>
      <c r="L949" s="5" t="str">
        <f t="array" ref="L949">IF(K949="","",IF(-LOOKUP(1,-MID(K949,MIN(FIND(ROW($1:$10)-1,K949&amp;1/17)),ROW($1:$9)))&lt;10,"0"&amp;-LOOKUP(1,-MID(K949,MIN(FIND(ROW($1:$10)-1,K949&amp;1/17)),ROW($1:$9))),-LOOKUP(1,-MID(K949,MIN(FIND(ROW($1:$10)-1,K949&amp;1/17)),ROW($1:$9)))))</f>
        <v/>
      </c>
      <c r="M949" s="5" t="str">
        <f t="shared" si="104"/>
        <v/>
      </c>
      <c r="N949" s="14" t="str">
        <f t="shared" si="105"/>
        <v/>
      </c>
    </row>
    <row r="950" spans="1:14">
      <c r="A950" t="str">
        <f t="shared" si="98"/>
        <v/>
      </c>
      <c r="B950" s="3" t="str">
        <f t="shared" si="99"/>
        <v/>
      </c>
      <c r="H950" s="5" t="str">
        <f t="shared" si="100"/>
        <v/>
      </c>
      <c r="I950" s="5" t="str">
        <f t="shared" si="101"/>
        <v/>
      </c>
      <c r="J950" s="5" t="str">
        <f t="shared" si="102"/>
        <v/>
      </c>
      <c r="K950" s="5" t="str">
        <f t="shared" si="103"/>
        <v/>
      </c>
      <c r="L950" s="5" t="str">
        <f t="array" ref="L950">IF(K950="","",IF(-LOOKUP(1,-MID(K950,MIN(FIND(ROW($1:$10)-1,K950&amp;1/17)),ROW($1:$9)))&lt;10,"0"&amp;-LOOKUP(1,-MID(K950,MIN(FIND(ROW($1:$10)-1,K950&amp;1/17)),ROW($1:$9))),-LOOKUP(1,-MID(K950,MIN(FIND(ROW($1:$10)-1,K950&amp;1/17)),ROW($1:$9)))))</f>
        <v/>
      </c>
      <c r="M950" s="5" t="str">
        <f t="shared" si="104"/>
        <v/>
      </c>
      <c r="N950" s="14" t="str">
        <f t="shared" si="105"/>
        <v/>
      </c>
    </row>
    <row r="951" spans="1:14">
      <c r="A951" t="str">
        <f t="shared" si="98"/>
        <v/>
      </c>
      <c r="B951" s="3" t="str">
        <f t="shared" si="99"/>
        <v/>
      </c>
      <c r="H951" s="5" t="str">
        <f t="shared" si="100"/>
        <v/>
      </c>
      <c r="I951" s="5" t="str">
        <f t="shared" si="101"/>
        <v/>
      </c>
      <c r="J951" s="5" t="str">
        <f t="shared" si="102"/>
        <v/>
      </c>
      <c r="K951" s="5" t="str">
        <f t="shared" si="103"/>
        <v/>
      </c>
      <c r="L951" s="5" t="str">
        <f t="array" ref="L951">IF(K951="","",IF(-LOOKUP(1,-MID(K951,MIN(FIND(ROW($1:$10)-1,K951&amp;1/17)),ROW($1:$9)))&lt;10,"0"&amp;-LOOKUP(1,-MID(K951,MIN(FIND(ROW($1:$10)-1,K951&amp;1/17)),ROW($1:$9))),-LOOKUP(1,-MID(K951,MIN(FIND(ROW($1:$10)-1,K951&amp;1/17)),ROW($1:$9)))))</f>
        <v/>
      </c>
      <c r="M951" s="5" t="str">
        <f t="shared" si="104"/>
        <v/>
      </c>
      <c r="N951" s="14" t="str">
        <f t="shared" si="105"/>
        <v/>
      </c>
    </row>
    <row r="952" spans="1:14">
      <c r="A952" t="str">
        <f t="shared" si="98"/>
        <v/>
      </c>
      <c r="B952" s="3" t="str">
        <f t="shared" si="99"/>
        <v/>
      </c>
      <c r="H952" s="5" t="str">
        <f t="shared" si="100"/>
        <v/>
      </c>
      <c r="I952" s="5" t="str">
        <f t="shared" si="101"/>
        <v/>
      </c>
      <c r="J952" s="5" t="str">
        <f t="shared" si="102"/>
        <v/>
      </c>
      <c r="K952" s="5" t="str">
        <f t="shared" si="103"/>
        <v/>
      </c>
      <c r="L952" s="5" t="str">
        <f t="array" ref="L952">IF(K952="","",IF(-LOOKUP(1,-MID(K952,MIN(FIND(ROW($1:$10)-1,K952&amp;1/17)),ROW($1:$9)))&lt;10,"0"&amp;-LOOKUP(1,-MID(K952,MIN(FIND(ROW($1:$10)-1,K952&amp;1/17)),ROW($1:$9))),-LOOKUP(1,-MID(K952,MIN(FIND(ROW($1:$10)-1,K952&amp;1/17)),ROW($1:$9)))))</f>
        <v/>
      </c>
      <c r="M952" s="5" t="str">
        <f t="shared" si="104"/>
        <v/>
      </c>
      <c r="N952" s="14" t="str">
        <f t="shared" si="105"/>
        <v/>
      </c>
    </row>
    <row r="953" spans="1:14">
      <c r="A953" t="str">
        <f t="shared" si="98"/>
        <v/>
      </c>
      <c r="B953" s="3" t="str">
        <f t="shared" si="99"/>
        <v/>
      </c>
      <c r="H953" s="5" t="str">
        <f t="shared" si="100"/>
        <v/>
      </c>
      <c r="I953" s="5" t="str">
        <f t="shared" si="101"/>
        <v/>
      </c>
      <c r="J953" s="5" t="str">
        <f t="shared" si="102"/>
        <v/>
      </c>
      <c r="K953" s="5" t="str">
        <f t="shared" si="103"/>
        <v/>
      </c>
      <c r="L953" s="5" t="str">
        <f t="array" ref="L953">IF(K953="","",IF(-LOOKUP(1,-MID(K953,MIN(FIND(ROW($1:$10)-1,K953&amp;1/17)),ROW($1:$9)))&lt;10,"0"&amp;-LOOKUP(1,-MID(K953,MIN(FIND(ROW($1:$10)-1,K953&amp;1/17)),ROW($1:$9))),-LOOKUP(1,-MID(K953,MIN(FIND(ROW($1:$10)-1,K953&amp;1/17)),ROW($1:$9)))))</f>
        <v/>
      </c>
      <c r="M953" s="5" t="str">
        <f t="shared" si="104"/>
        <v/>
      </c>
      <c r="N953" s="14" t="str">
        <f t="shared" si="105"/>
        <v/>
      </c>
    </row>
    <row r="954" spans="1:14">
      <c r="A954" t="str">
        <f t="shared" ref="A954:A1000" si="106">N954&amp;J954</f>
        <v/>
      </c>
      <c r="B954" s="3" t="str">
        <f t="shared" ref="B954:B1000" si="107">N954&amp;J954&amp;H954</f>
        <v/>
      </c>
      <c r="H954" s="5" t="str">
        <f t="shared" ref="H954:H1000" si="108">IF(C954="","",RIGHT(RIGHT($C954,LEN($C954)-FIND("-",$C954)),LEN(RIGHT($C954,LEN($C954)-FIND("-",$C954)))-FIND("-",RIGHT($C954,LEN($C954)-FIND("-",$C954)))))</f>
        <v/>
      </c>
      <c r="I954" s="5" t="str">
        <f t="shared" ref="I954:I1000" si="109">IF(C954="","",LEFT(RIGHT(C954,LEN(C954)-FIND("-",C954)),FIND("-",RIGHT(C954,LEN(C954)-FIND("-",C954)))-1))</f>
        <v/>
      </c>
      <c r="J954" s="5" t="str">
        <f t="shared" ref="J954:J1000" si="110">IF(I954="","",SUBSTITUTE(I954,LOOKUP(1,0/FIND(R$2:R$19,I954),R$2:R$19),VLOOKUP(LOOKUP(1,0/FIND(R$2:R$19,I954),R$2:R$19),R:S,2,FALSE())))</f>
        <v/>
      </c>
      <c r="K954" s="5" t="str">
        <f t="shared" ref="K954:K1000" si="111">IF(C954="","",LEFT(C954,FIND("-",C954)-1))</f>
        <v/>
      </c>
      <c r="L954" s="5" t="str">
        <f t="array" ref="L954">IF(K954="","",IF(-LOOKUP(1,-MID(K954,MIN(FIND(ROW($1:$10)-1,K954&amp;1/17)),ROW($1:$9)))&lt;10,"0"&amp;-LOOKUP(1,-MID(K954,MIN(FIND(ROW($1:$10)-1,K954&amp;1/17)),ROW($1:$9))),-LOOKUP(1,-MID(K954,MIN(FIND(ROW($1:$10)-1,K954&amp;1/17)),ROW($1:$9)))))</f>
        <v/>
      </c>
      <c r="M954" s="5" t="str">
        <f t="shared" ref="M954:M1000" si="112">IF(K954="","",IFERROR(_xlfn.XLOOKUP(K954,P:P,Q:Q),LOWER(LEFT(K954,1))))</f>
        <v/>
      </c>
      <c r="N954" s="14" t="str">
        <f t="shared" ref="N954:N1000" si="113">IF(AND(M954&lt;&gt;"",L954&lt;&gt;""),M954&amp;L954,"")</f>
        <v/>
      </c>
    </row>
    <row r="955" spans="1:14">
      <c r="A955" t="str">
        <f t="shared" si="106"/>
        <v/>
      </c>
      <c r="B955" s="3" t="str">
        <f t="shared" si="107"/>
        <v/>
      </c>
      <c r="H955" s="5" t="str">
        <f t="shared" si="108"/>
        <v/>
      </c>
      <c r="I955" s="5" t="str">
        <f t="shared" si="109"/>
        <v/>
      </c>
      <c r="J955" s="5" t="str">
        <f t="shared" si="110"/>
        <v/>
      </c>
      <c r="K955" s="5" t="str">
        <f t="shared" si="111"/>
        <v/>
      </c>
      <c r="L955" s="5" t="str">
        <f t="array" ref="L955">IF(K955="","",IF(-LOOKUP(1,-MID(K955,MIN(FIND(ROW($1:$10)-1,K955&amp;1/17)),ROW($1:$9)))&lt;10,"0"&amp;-LOOKUP(1,-MID(K955,MIN(FIND(ROW($1:$10)-1,K955&amp;1/17)),ROW($1:$9))),-LOOKUP(1,-MID(K955,MIN(FIND(ROW($1:$10)-1,K955&amp;1/17)),ROW($1:$9)))))</f>
        <v/>
      </c>
      <c r="M955" s="5" t="str">
        <f t="shared" si="112"/>
        <v/>
      </c>
      <c r="N955" s="14" t="str">
        <f t="shared" si="113"/>
        <v/>
      </c>
    </row>
    <row r="956" spans="1:14">
      <c r="A956" t="str">
        <f t="shared" si="106"/>
        <v/>
      </c>
      <c r="B956" s="3" t="str">
        <f t="shared" si="107"/>
        <v/>
      </c>
      <c r="H956" s="5" t="str">
        <f t="shared" si="108"/>
        <v/>
      </c>
      <c r="I956" s="5" t="str">
        <f t="shared" si="109"/>
        <v/>
      </c>
      <c r="J956" s="5" t="str">
        <f t="shared" si="110"/>
        <v/>
      </c>
      <c r="K956" s="5" t="str">
        <f t="shared" si="111"/>
        <v/>
      </c>
      <c r="L956" s="5" t="str">
        <f t="array" ref="L956">IF(K956="","",IF(-LOOKUP(1,-MID(K956,MIN(FIND(ROW($1:$10)-1,K956&amp;1/17)),ROW($1:$9)))&lt;10,"0"&amp;-LOOKUP(1,-MID(K956,MIN(FIND(ROW($1:$10)-1,K956&amp;1/17)),ROW($1:$9))),-LOOKUP(1,-MID(K956,MIN(FIND(ROW($1:$10)-1,K956&amp;1/17)),ROW($1:$9)))))</f>
        <v/>
      </c>
      <c r="M956" s="5" t="str">
        <f t="shared" si="112"/>
        <v/>
      </c>
      <c r="N956" s="14" t="str">
        <f t="shared" si="113"/>
        <v/>
      </c>
    </row>
    <row r="957" spans="1:14">
      <c r="A957" t="str">
        <f t="shared" si="106"/>
        <v/>
      </c>
      <c r="B957" s="3" t="str">
        <f t="shared" si="107"/>
        <v/>
      </c>
      <c r="H957" s="5" t="str">
        <f t="shared" si="108"/>
        <v/>
      </c>
      <c r="I957" s="5" t="str">
        <f t="shared" si="109"/>
        <v/>
      </c>
      <c r="J957" s="5" t="str">
        <f t="shared" si="110"/>
        <v/>
      </c>
      <c r="K957" s="5" t="str">
        <f t="shared" si="111"/>
        <v/>
      </c>
      <c r="L957" s="5" t="str">
        <f t="array" ref="L957">IF(K957="","",IF(-LOOKUP(1,-MID(K957,MIN(FIND(ROW($1:$10)-1,K957&amp;1/17)),ROW($1:$9)))&lt;10,"0"&amp;-LOOKUP(1,-MID(K957,MIN(FIND(ROW($1:$10)-1,K957&amp;1/17)),ROW($1:$9))),-LOOKUP(1,-MID(K957,MIN(FIND(ROW($1:$10)-1,K957&amp;1/17)),ROW($1:$9)))))</f>
        <v/>
      </c>
      <c r="M957" s="5" t="str">
        <f t="shared" si="112"/>
        <v/>
      </c>
      <c r="N957" s="14" t="str">
        <f t="shared" si="113"/>
        <v/>
      </c>
    </row>
    <row r="958" spans="1:14">
      <c r="A958" t="str">
        <f t="shared" si="106"/>
        <v/>
      </c>
      <c r="B958" s="3" t="str">
        <f t="shared" si="107"/>
        <v/>
      </c>
      <c r="H958" s="5" t="str">
        <f t="shared" si="108"/>
        <v/>
      </c>
      <c r="I958" s="5" t="str">
        <f t="shared" si="109"/>
        <v/>
      </c>
      <c r="J958" s="5" t="str">
        <f t="shared" si="110"/>
        <v/>
      </c>
      <c r="K958" s="5" t="str">
        <f t="shared" si="111"/>
        <v/>
      </c>
      <c r="L958" s="5" t="str">
        <f t="array" ref="L958">IF(K958="","",IF(-LOOKUP(1,-MID(K958,MIN(FIND(ROW($1:$10)-1,K958&amp;1/17)),ROW($1:$9)))&lt;10,"0"&amp;-LOOKUP(1,-MID(K958,MIN(FIND(ROW($1:$10)-1,K958&amp;1/17)),ROW($1:$9))),-LOOKUP(1,-MID(K958,MIN(FIND(ROW($1:$10)-1,K958&amp;1/17)),ROW($1:$9)))))</f>
        <v/>
      </c>
      <c r="M958" s="5" t="str">
        <f t="shared" si="112"/>
        <v/>
      </c>
      <c r="N958" s="14" t="str">
        <f t="shared" si="113"/>
        <v/>
      </c>
    </row>
    <row r="959" spans="1:14">
      <c r="A959" t="str">
        <f t="shared" si="106"/>
        <v/>
      </c>
      <c r="B959" s="3" t="str">
        <f t="shared" si="107"/>
        <v/>
      </c>
      <c r="H959" s="5" t="str">
        <f t="shared" si="108"/>
        <v/>
      </c>
      <c r="I959" s="5" t="str">
        <f t="shared" si="109"/>
        <v/>
      </c>
      <c r="J959" s="5" t="str">
        <f t="shared" si="110"/>
        <v/>
      </c>
      <c r="K959" s="5" t="str">
        <f t="shared" si="111"/>
        <v/>
      </c>
      <c r="L959" s="5" t="str">
        <f t="array" ref="L959">IF(K959="","",IF(-LOOKUP(1,-MID(K959,MIN(FIND(ROW($1:$10)-1,K959&amp;1/17)),ROW($1:$9)))&lt;10,"0"&amp;-LOOKUP(1,-MID(K959,MIN(FIND(ROW($1:$10)-1,K959&amp;1/17)),ROW($1:$9))),-LOOKUP(1,-MID(K959,MIN(FIND(ROW($1:$10)-1,K959&amp;1/17)),ROW($1:$9)))))</f>
        <v/>
      </c>
      <c r="M959" s="5" t="str">
        <f t="shared" si="112"/>
        <v/>
      </c>
      <c r="N959" s="14" t="str">
        <f t="shared" si="113"/>
        <v/>
      </c>
    </row>
    <row r="960" spans="1:14">
      <c r="A960" t="str">
        <f t="shared" si="106"/>
        <v/>
      </c>
      <c r="B960" s="3" t="str">
        <f t="shared" si="107"/>
        <v/>
      </c>
      <c r="H960" s="5" t="str">
        <f t="shared" si="108"/>
        <v/>
      </c>
      <c r="I960" s="5" t="str">
        <f t="shared" si="109"/>
        <v/>
      </c>
      <c r="J960" s="5" t="str">
        <f t="shared" si="110"/>
        <v/>
      </c>
      <c r="K960" s="5" t="str">
        <f t="shared" si="111"/>
        <v/>
      </c>
      <c r="L960" s="5" t="str">
        <f t="array" ref="L960">IF(K960="","",IF(-LOOKUP(1,-MID(K960,MIN(FIND(ROW($1:$10)-1,K960&amp;1/17)),ROW($1:$9)))&lt;10,"0"&amp;-LOOKUP(1,-MID(K960,MIN(FIND(ROW($1:$10)-1,K960&amp;1/17)),ROW($1:$9))),-LOOKUP(1,-MID(K960,MIN(FIND(ROW($1:$10)-1,K960&amp;1/17)),ROW($1:$9)))))</f>
        <v/>
      </c>
      <c r="M960" s="5" t="str">
        <f t="shared" si="112"/>
        <v/>
      </c>
      <c r="N960" s="14" t="str">
        <f t="shared" si="113"/>
        <v/>
      </c>
    </row>
    <row r="961" spans="1:14">
      <c r="A961" t="str">
        <f t="shared" si="106"/>
        <v/>
      </c>
      <c r="B961" s="3" t="str">
        <f t="shared" si="107"/>
        <v/>
      </c>
      <c r="H961" s="5" t="str">
        <f t="shared" si="108"/>
        <v/>
      </c>
      <c r="I961" s="5" t="str">
        <f t="shared" si="109"/>
        <v/>
      </c>
      <c r="J961" s="5" t="str">
        <f t="shared" si="110"/>
        <v/>
      </c>
      <c r="K961" s="5" t="str">
        <f t="shared" si="111"/>
        <v/>
      </c>
      <c r="L961" s="5" t="str">
        <f t="array" ref="L961">IF(K961="","",IF(-LOOKUP(1,-MID(K961,MIN(FIND(ROW($1:$10)-1,K961&amp;1/17)),ROW($1:$9)))&lt;10,"0"&amp;-LOOKUP(1,-MID(K961,MIN(FIND(ROW($1:$10)-1,K961&amp;1/17)),ROW($1:$9))),-LOOKUP(1,-MID(K961,MIN(FIND(ROW($1:$10)-1,K961&amp;1/17)),ROW($1:$9)))))</f>
        <v/>
      </c>
      <c r="M961" s="5" t="str">
        <f t="shared" si="112"/>
        <v/>
      </c>
      <c r="N961" s="14" t="str">
        <f t="shared" si="113"/>
        <v/>
      </c>
    </row>
    <row r="962" spans="1:14">
      <c r="A962" t="str">
        <f t="shared" si="106"/>
        <v/>
      </c>
      <c r="B962" s="3" t="str">
        <f t="shared" si="107"/>
        <v/>
      </c>
      <c r="H962" s="5" t="str">
        <f t="shared" si="108"/>
        <v/>
      </c>
      <c r="I962" s="5" t="str">
        <f t="shared" si="109"/>
        <v/>
      </c>
      <c r="J962" s="5" t="str">
        <f t="shared" si="110"/>
        <v/>
      </c>
      <c r="K962" s="5" t="str">
        <f t="shared" si="111"/>
        <v/>
      </c>
      <c r="L962" s="5" t="str">
        <f t="array" ref="L962">IF(K962="","",IF(-LOOKUP(1,-MID(K962,MIN(FIND(ROW($1:$10)-1,K962&amp;1/17)),ROW($1:$9)))&lt;10,"0"&amp;-LOOKUP(1,-MID(K962,MIN(FIND(ROW($1:$10)-1,K962&amp;1/17)),ROW($1:$9))),-LOOKUP(1,-MID(K962,MIN(FIND(ROW($1:$10)-1,K962&amp;1/17)),ROW($1:$9)))))</f>
        <v/>
      </c>
      <c r="M962" s="5" t="str">
        <f t="shared" si="112"/>
        <v/>
      </c>
      <c r="N962" s="14" t="str">
        <f t="shared" si="113"/>
        <v/>
      </c>
    </row>
    <row r="963" spans="1:14">
      <c r="A963" t="str">
        <f t="shared" si="106"/>
        <v/>
      </c>
      <c r="B963" s="3" t="str">
        <f t="shared" si="107"/>
        <v/>
      </c>
      <c r="H963" s="5" t="str">
        <f t="shared" si="108"/>
        <v/>
      </c>
      <c r="I963" s="5" t="str">
        <f t="shared" si="109"/>
        <v/>
      </c>
      <c r="J963" s="5" t="str">
        <f t="shared" si="110"/>
        <v/>
      </c>
      <c r="K963" s="5" t="str">
        <f t="shared" si="111"/>
        <v/>
      </c>
      <c r="L963" s="5" t="str">
        <f t="array" ref="L963">IF(K963="","",IF(-LOOKUP(1,-MID(K963,MIN(FIND(ROW($1:$10)-1,K963&amp;1/17)),ROW($1:$9)))&lt;10,"0"&amp;-LOOKUP(1,-MID(K963,MIN(FIND(ROW($1:$10)-1,K963&amp;1/17)),ROW($1:$9))),-LOOKUP(1,-MID(K963,MIN(FIND(ROW($1:$10)-1,K963&amp;1/17)),ROW($1:$9)))))</f>
        <v/>
      </c>
      <c r="M963" s="5" t="str">
        <f t="shared" si="112"/>
        <v/>
      </c>
      <c r="N963" s="14" t="str">
        <f t="shared" si="113"/>
        <v/>
      </c>
    </row>
    <row r="964" spans="1:14">
      <c r="A964" t="str">
        <f t="shared" si="106"/>
        <v/>
      </c>
      <c r="B964" s="3" t="str">
        <f t="shared" si="107"/>
        <v/>
      </c>
      <c r="H964" s="5" t="str">
        <f t="shared" si="108"/>
        <v/>
      </c>
      <c r="I964" s="5" t="str">
        <f t="shared" si="109"/>
        <v/>
      </c>
      <c r="J964" s="5" t="str">
        <f t="shared" si="110"/>
        <v/>
      </c>
      <c r="K964" s="5" t="str">
        <f t="shared" si="111"/>
        <v/>
      </c>
      <c r="L964" s="5" t="str">
        <f t="array" ref="L964">IF(K964="","",IF(-LOOKUP(1,-MID(K964,MIN(FIND(ROW($1:$10)-1,K964&amp;1/17)),ROW($1:$9)))&lt;10,"0"&amp;-LOOKUP(1,-MID(K964,MIN(FIND(ROW($1:$10)-1,K964&amp;1/17)),ROW($1:$9))),-LOOKUP(1,-MID(K964,MIN(FIND(ROW($1:$10)-1,K964&amp;1/17)),ROW($1:$9)))))</f>
        <v/>
      </c>
      <c r="M964" s="5" t="str">
        <f t="shared" si="112"/>
        <v/>
      </c>
      <c r="N964" s="14" t="str">
        <f t="shared" si="113"/>
        <v/>
      </c>
    </row>
    <row r="965" spans="1:14">
      <c r="A965" t="str">
        <f t="shared" si="106"/>
        <v/>
      </c>
      <c r="B965" s="3" t="str">
        <f t="shared" si="107"/>
        <v/>
      </c>
      <c r="H965" s="5" t="str">
        <f t="shared" si="108"/>
        <v/>
      </c>
      <c r="I965" s="5" t="str">
        <f t="shared" si="109"/>
        <v/>
      </c>
      <c r="J965" s="5" t="str">
        <f t="shared" si="110"/>
        <v/>
      </c>
      <c r="K965" s="5" t="str">
        <f t="shared" si="111"/>
        <v/>
      </c>
      <c r="L965" s="5" t="str">
        <f t="array" ref="L965">IF(K965="","",IF(-LOOKUP(1,-MID(K965,MIN(FIND(ROW($1:$10)-1,K965&amp;1/17)),ROW($1:$9)))&lt;10,"0"&amp;-LOOKUP(1,-MID(K965,MIN(FIND(ROW($1:$10)-1,K965&amp;1/17)),ROW($1:$9))),-LOOKUP(1,-MID(K965,MIN(FIND(ROW($1:$10)-1,K965&amp;1/17)),ROW($1:$9)))))</f>
        <v/>
      </c>
      <c r="M965" s="5" t="str">
        <f t="shared" si="112"/>
        <v/>
      </c>
      <c r="N965" s="14" t="str">
        <f t="shared" si="113"/>
        <v/>
      </c>
    </row>
    <row r="966" spans="1:14">
      <c r="A966" t="str">
        <f t="shared" si="106"/>
        <v/>
      </c>
      <c r="B966" s="3" t="str">
        <f t="shared" si="107"/>
        <v/>
      </c>
      <c r="H966" s="5" t="str">
        <f t="shared" si="108"/>
        <v/>
      </c>
      <c r="I966" s="5" t="str">
        <f t="shared" si="109"/>
        <v/>
      </c>
      <c r="J966" s="5" t="str">
        <f t="shared" si="110"/>
        <v/>
      </c>
      <c r="K966" s="5" t="str">
        <f t="shared" si="111"/>
        <v/>
      </c>
      <c r="L966" s="5" t="str">
        <f t="array" ref="L966">IF(K966="","",IF(-LOOKUP(1,-MID(K966,MIN(FIND(ROW($1:$10)-1,K966&amp;1/17)),ROW($1:$9)))&lt;10,"0"&amp;-LOOKUP(1,-MID(K966,MIN(FIND(ROW($1:$10)-1,K966&amp;1/17)),ROW($1:$9))),-LOOKUP(1,-MID(K966,MIN(FIND(ROW($1:$10)-1,K966&amp;1/17)),ROW($1:$9)))))</f>
        <v/>
      </c>
      <c r="M966" s="5" t="str">
        <f t="shared" si="112"/>
        <v/>
      </c>
      <c r="N966" s="14" t="str">
        <f t="shared" si="113"/>
        <v/>
      </c>
    </row>
    <row r="967" spans="1:14">
      <c r="A967" t="str">
        <f t="shared" si="106"/>
        <v/>
      </c>
      <c r="B967" s="3" t="str">
        <f t="shared" si="107"/>
        <v/>
      </c>
      <c r="H967" s="5" t="str">
        <f t="shared" si="108"/>
        <v/>
      </c>
      <c r="I967" s="5" t="str">
        <f t="shared" si="109"/>
        <v/>
      </c>
      <c r="J967" s="5" t="str">
        <f t="shared" si="110"/>
        <v/>
      </c>
      <c r="K967" s="5" t="str">
        <f t="shared" si="111"/>
        <v/>
      </c>
      <c r="L967" s="5" t="str">
        <f t="array" ref="L967">IF(K967="","",IF(-LOOKUP(1,-MID(K967,MIN(FIND(ROW($1:$10)-1,K967&amp;1/17)),ROW($1:$9)))&lt;10,"0"&amp;-LOOKUP(1,-MID(K967,MIN(FIND(ROW($1:$10)-1,K967&amp;1/17)),ROW($1:$9))),-LOOKUP(1,-MID(K967,MIN(FIND(ROW($1:$10)-1,K967&amp;1/17)),ROW($1:$9)))))</f>
        <v/>
      </c>
      <c r="M967" s="5" t="str">
        <f t="shared" si="112"/>
        <v/>
      </c>
      <c r="N967" s="14" t="str">
        <f t="shared" si="113"/>
        <v/>
      </c>
    </row>
    <row r="968" spans="1:14">
      <c r="A968" t="str">
        <f t="shared" si="106"/>
        <v/>
      </c>
      <c r="B968" s="3" t="str">
        <f t="shared" si="107"/>
        <v/>
      </c>
      <c r="H968" s="5" t="str">
        <f t="shared" si="108"/>
        <v/>
      </c>
      <c r="I968" s="5" t="str">
        <f t="shared" si="109"/>
        <v/>
      </c>
      <c r="J968" s="5" t="str">
        <f t="shared" si="110"/>
        <v/>
      </c>
      <c r="K968" s="5" t="str">
        <f t="shared" si="111"/>
        <v/>
      </c>
      <c r="L968" s="5" t="str">
        <f t="array" ref="L968">IF(K968="","",IF(-LOOKUP(1,-MID(K968,MIN(FIND(ROW($1:$10)-1,K968&amp;1/17)),ROW($1:$9)))&lt;10,"0"&amp;-LOOKUP(1,-MID(K968,MIN(FIND(ROW($1:$10)-1,K968&amp;1/17)),ROW($1:$9))),-LOOKUP(1,-MID(K968,MIN(FIND(ROW($1:$10)-1,K968&amp;1/17)),ROW($1:$9)))))</f>
        <v/>
      </c>
      <c r="M968" s="5" t="str">
        <f t="shared" si="112"/>
        <v/>
      </c>
      <c r="N968" s="14" t="str">
        <f t="shared" si="113"/>
        <v/>
      </c>
    </row>
    <row r="969" spans="1:14">
      <c r="A969" t="str">
        <f t="shared" si="106"/>
        <v/>
      </c>
      <c r="B969" s="3" t="str">
        <f t="shared" si="107"/>
        <v/>
      </c>
      <c r="H969" s="5" t="str">
        <f t="shared" si="108"/>
        <v/>
      </c>
      <c r="I969" s="5" t="str">
        <f t="shared" si="109"/>
        <v/>
      </c>
      <c r="J969" s="5" t="str">
        <f t="shared" si="110"/>
        <v/>
      </c>
      <c r="K969" s="5" t="str">
        <f t="shared" si="111"/>
        <v/>
      </c>
      <c r="L969" s="5" t="str">
        <f t="array" ref="L969">IF(K969="","",IF(-LOOKUP(1,-MID(K969,MIN(FIND(ROW($1:$10)-1,K969&amp;1/17)),ROW($1:$9)))&lt;10,"0"&amp;-LOOKUP(1,-MID(K969,MIN(FIND(ROW($1:$10)-1,K969&amp;1/17)),ROW($1:$9))),-LOOKUP(1,-MID(K969,MIN(FIND(ROW($1:$10)-1,K969&amp;1/17)),ROW($1:$9)))))</f>
        <v/>
      </c>
      <c r="M969" s="5" t="str">
        <f t="shared" si="112"/>
        <v/>
      </c>
      <c r="N969" s="14" t="str">
        <f t="shared" si="113"/>
        <v/>
      </c>
    </row>
    <row r="970" spans="1:14">
      <c r="A970" t="str">
        <f t="shared" si="106"/>
        <v/>
      </c>
      <c r="B970" s="3" t="str">
        <f t="shared" si="107"/>
        <v/>
      </c>
      <c r="H970" s="5" t="str">
        <f t="shared" si="108"/>
        <v/>
      </c>
      <c r="I970" s="5" t="str">
        <f t="shared" si="109"/>
        <v/>
      </c>
      <c r="J970" s="5" t="str">
        <f t="shared" si="110"/>
        <v/>
      </c>
      <c r="K970" s="5" t="str">
        <f t="shared" si="111"/>
        <v/>
      </c>
      <c r="L970" s="5" t="str">
        <f t="array" ref="L970">IF(K970="","",IF(-LOOKUP(1,-MID(K970,MIN(FIND(ROW($1:$10)-1,K970&amp;1/17)),ROW($1:$9)))&lt;10,"0"&amp;-LOOKUP(1,-MID(K970,MIN(FIND(ROW($1:$10)-1,K970&amp;1/17)),ROW($1:$9))),-LOOKUP(1,-MID(K970,MIN(FIND(ROW($1:$10)-1,K970&amp;1/17)),ROW($1:$9)))))</f>
        <v/>
      </c>
      <c r="M970" s="5" t="str">
        <f t="shared" si="112"/>
        <v/>
      </c>
      <c r="N970" s="14" t="str">
        <f t="shared" si="113"/>
        <v/>
      </c>
    </row>
    <row r="971" spans="1:14">
      <c r="A971" t="str">
        <f t="shared" si="106"/>
        <v/>
      </c>
      <c r="B971" s="3" t="str">
        <f t="shared" si="107"/>
        <v/>
      </c>
      <c r="H971" s="5" t="str">
        <f t="shared" si="108"/>
        <v/>
      </c>
      <c r="I971" s="5" t="str">
        <f t="shared" si="109"/>
        <v/>
      </c>
      <c r="J971" s="5" t="str">
        <f t="shared" si="110"/>
        <v/>
      </c>
      <c r="K971" s="5" t="str">
        <f t="shared" si="111"/>
        <v/>
      </c>
      <c r="L971" s="5" t="str">
        <f t="array" ref="L971">IF(K971="","",IF(-LOOKUP(1,-MID(K971,MIN(FIND(ROW($1:$10)-1,K971&amp;1/17)),ROW($1:$9)))&lt;10,"0"&amp;-LOOKUP(1,-MID(K971,MIN(FIND(ROW($1:$10)-1,K971&amp;1/17)),ROW($1:$9))),-LOOKUP(1,-MID(K971,MIN(FIND(ROW($1:$10)-1,K971&amp;1/17)),ROW($1:$9)))))</f>
        <v/>
      </c>
      <c r="M971" s="5" t="str">
        <f t="shared" si="112"/>
        <v/>
      </c>
      <c r="N971" s="14" t="str">
        <f t="shared" si="113"/>
        <v/>
      </c>
    </row>
    <row r="972" spans="1:14">
      <c r="A972" t="str">
        <f t="shared" si="106"/>
        <v/>
      </c>
      <c r="B972" s="3" t="str">
        <f t="shared" si="107"/>
        <v/>
      </c>
      <c r="H972" s="5" t="str">
        <f t="shared" si="108"/>
        <v/>
      </c>
      <c r="I972" s="5" t="str">
        <f t="shared" si="109"/>
        <v/>
      </c>
      <c r="J972" s="5" t="str">
        <f t="shared" si="110"/>
        <v/>
      </c>
      <c r="K972" s="5" t="str">
        <f t="shared" si="111"/>
        <v/>
      </c>
      <c r="L972" s="5" t="str">
        <f t="array" ref="L972">IF(K972="","",IF(-LOOKUP(1,-MID(K972,MIN(FIND(ROW($1:$10)-1,K972&amp;1/17)),ROW($1:$9)))&lt;10,"0"&amp;-LOOKUP(1,-MID(K972,MIN(FIND(ROW($1:$10)-1,K972&amp;1/17)),ROW($1:$9))),-LOOKUP(1,-MID(K972,MIN(FIND(ROW($1:$10)-1,K972&amp;1/17)),ROW($1:$9)))))</f>
        <v/>
      </c>
      <c r="M972" s="5" t="str">
        <f t="shared" si="112"/>
        <v/>
      </c>
      <c r="N972" s="14" t="str">
        <f t="shared" si="113"/>
        <v/>
      </c>
    </row>
    <row r="973" spans="1:14">
      <c r="A973" t="str">
        <f t="shared" si="106"/>
        <v/>
      </c>
      <c r="B973" s="3" t="str">
        <f t="shared" si="107"/>
        <v/>
      </c>
      <c r="H973" s="5" t="str">
        <f t="shared" si="108"/>
        <v/>
      </c>
      <c r="I973" s="5" t="str">
        <f t="shared" si="109"/>
        <v/>
      </c>
      <c r="J973" s="5" t="str">
        <f t="shared" si="110"/>
        <v/>
      </c>
      <c r="K973" s="5" t="str">
        <f t="shared" si="111"/>
        <v/>
      </c>
      <c r="L973" s="5" t="str">
        <f t="array" ref="L973">IF(K973="","",IF(-LOOKUP(1,-MID(K973,MIN(FIND(ROW($1:$10)-1,K973&amp;1/17)),ROW($1:$9)))&lt;10,"0"&amp;-LOOKUP(1,-MID(K973,MIN(FIND(ROW($1:$10)-1,K973&amp;1/17)),ROW($1:$9))),-LOOKUP(1,-MID(K973,MIN(FIND(ROW($1:$10)-1,K973&amp;1/17)),ROW($1:$9)))))</f>
        <v/>
      </c>
      <c r="M973" s="5" t="str">
        <f t="shared" si="112"/>
        <v/>
      </c>
      <c r="N973" s="14" t="str">
        <f t="shared" si="113"/>
        <v/>
      </c>
    </row>
    <row r="974" spans="1:14">
      <c r="A974" t="str">
        <f t="shared" si="106"/>
        <v/>
      </c>
      <c r="B974" s="3" t="str">
        <f t="shared" si="107"/>
        <v/>
      </c>
      <c r="H974" s="5" t="str">
        <f t="shared" si="108"/>
        <v/>
      </c>
      <c r="I974" s="5" t="str">
        <f t="shared" si="109"/>
        <v/>
      </c>
      <c r="J974" s="5" t="str">
        <f t="shared" si="110"/>
        <v/>
      </c>
      <c r="K974" s="5" t="str">
        <f t="shared" si="111"/>
        <v/>
      </c>
      <c r="L974" s="5" t="str">
        <f t="array" ref="L974">IF(K974="","",IF(-LOOKUP(1,-MID(K974,MIN(FIND(ROW($1:$10)-1,K974&amp;1/17)),ROW($1:$9)))&lt;10,"0"&amp;-LOOKUP(1,-MID(K974,MIN(FIND(ROW($1:$10)-1,K974&amp;1/17)),ROW($1:$9))),-LOOKUP(1,-MID(K974,MIN(FIND(ROW($1:$10)-1,K974&amp;1/17)),ROW($1:$9)))))</f>
        <v/>
      </c>
      <c r="M974" s="5" t="str">
        <f t="shared" si="112"/>
        <v/>
      </c>
      <c r="N974" s="14" t="str">
        <f t="shared" si="113"/>
        <v/>
      </c>
    </row>
    <row r="975" spans="1:14">
      <c r="A975" t="str">
        <f t="shared" si="106"/>
        <v/>
      </c>
      <c r="B975" s="3" t="str">
        <f t="shared" si="107"/>
        <v/>
      </c>
      <c r="H975" s="5" t="str">
        <f t="shared" si="108"/>
        <v/>
      </c>
      <c r="I975" s="5" t="str">
        <f t="shared" si="109"/>
        <v/>
      </c>
      <c r="J975" s="5" t="str">
        <f t="shared" si="110"/>
        <v/>
      </c>
      <c r="K975" s="5" t="str">
        <f t="shared" si="111"/>
        <v/>
      </c>
      <c r="L975" s="5" t="str">
        <f t="array" ref="L975">IF(K975="","",IF(-LOOKUP(1,-MID(K975,MIN(FIND(ROW($1:$10)-1,K975&amp;1/17)),ROW($1:$9)))&lt;10,"0"&amp;-LOOKUP(1,-MID(K975,MIN(FIND(ROW($1:$10)-1,K975&amp;1/17)),ROW($1:$9))),-LOOKUP(1,-MID(K975,MIN(FIND(ROW($1:$10)-1,K975&amp;1/17)),ROW($1:$9)))))</f>
        <v/>
      </c>
      <c r="M975" s="5" t="str">
        <f t="shared" si="112"/>
        <v/>
      </c>
      <c r="N975" s="14" t="str">
        <f t="shared" si="113"/>
        <v/>
      </c>
    </row>
    <row r="976" spans="1:14">
      <c r="A976" t="str">
        <f t="shared" si="106"/>
        <v/>
      </c>
      <c r="B976" s="3" t="str">
        <f t="shared" si="107"/>
        <v/>
      </c>
      <c r="H976" s="5" t="str">
        <f t="shared" si="108"/>
        <v/>
      </c>
      <c r="I976" s="5" t="str">
        <f t="shared" si="109"/>
        <v/>
      </c>
      <c r="J976" s="5" t="str">
        <f t="shared" si="110"/>
        <v/>
      </c>
      <c r="K976" s="5" t="str">
        <f t="shared" si="111"/>
        <v/>
      </c>
      <c r="L976" s="5" t="str">
        <f t="array" ref="L976">IF(K976="","",IF(-LOOKUP(1,-MID(K976,MIN(FIND(ROW($1:$10)-1,K976&amp;1/17)),ROW($1:$9)))&lt;10,"0"&amp;-LOOKUP(1,-MID(K976,MIN(FIND(ROW($1:$10)-1,K976&amp;1/17)),ROW($1:$9))),-LOOKUP(1,-MID(K976,MIN(FIND(ROW($1:$10)-1,K976&amp;1/17)),ROW($1:$9)))))</f>
        <v/>
      </c>
      <c r="M976" s="5" t="str">
        <f t="shared" si="112"/>
        <v/>
      </c>
      <c r="N976" s="14" t="str">
        <f t="shared" si="113"/>
        <v/>
      </c>
    </row>
    <row r="977" spans="1:14">
      <c r="A977" t="str">
        <f t="shared" si="106"/>
        <v/>
      </c>
      <c r="B977" s="3" t="str">
        <f t="shared" si="107"/>
        <v/>
      </c>
      <c r="H977" s="5" t="str">
        <f t="shared" si="108"/>
        <v/>
      </c>
      <c r="I977" s="5" t="str">
        <f t="shared" si="109"/>
        <v/>
      </c>
      <c r="J977" s="5" t="str">
        <f t="shared" si="110"/>
        <v/>
      </c>
      <c r="K977" s="5" t="str">
        <f t="shared" si="111"/>
        <v/>
      </c>
      <c r="L977" s="5" t="str">
        <f t="array" ref="L977">IF(K977="","",IF(-LOOKUP(1,-MID(K977,MIN(FIND(ROW($1:$10)-1,K977&amp;1/17)),ROW($1:$9)))&lt;10,"0"&amp;-LOOKUP(1,-MID(K977,MIN(FIND(ROW($1:$10)-1,K977&amp;1/17)),ROW($1:$9))),-LOOKUP(1,-MID(K977,MIN(FIND(ROW($1:$10)-1,K977&amp;1/17)),ROW($1:$9)))))</f>
        <v/>
      </c>
      <c r="M977" s="5" t="str">
        <f t="shared" si="112"/>
        <v/>
      </c>
      <c r="N977" s="14" t="str">
        <f t="shared" si="113"/>
        <v/>
      </c>
    </row>
    <row r="978" spans="1:14">
      <c r="A978" t="str">
        <f t="shared" si="106"/>
        <v/>
      </c>
      <c r="B978" s="3" t="str">
        <f t="shared" si="107"/>
        <v/>
      </c>
      <c r="H978" s="5" t="str">
        <f t="shared" si="108"/>
        <v/>
      </c>
      <c r="I978" s="5" t="str">
        <f t="shared" si="109"/>
        <v/>
      </c>
      <c r="J978" s="5" t="str">
        <f t="shared" si="110"/>
        <v/>
      </c>
      <c r="K978" s="5" t="str">
        <f t="shared" si="111"/>
        <v/>
      </c>
      <c r="L978" s="5" t="str">
        <f t="array" ref="L978">IF(K978="","",IF(-LOOKUP(1,-MID(K978,MIN(FIND(ROW($1:$10)-1,K978&amp;1/17)),ROW($1:$9)))&lt;10,"0"&amp;-LOOKUP(1,-MID(K978,MIN(FIND(ROW($1:$10)-1,K978&amp;1/17)),ROW($1:$9))),-LOOKUP(1,-MID(K978,MIN(FIND(ROW($1:$10)-1,K978&amp;1/17)),ROW($1:$9)))))</f>
        <v/>
      </c>
      <c r="M978" s="5" t="str">
        <f t="shared" si="112"/>
        <v/>
      </c>
      <c r="N978" s="14" t="str">
        <f t="shared" si="113"/>
        <v/>
      </c>
    </row>
    <row r="979" spans="1:14">
      <c r="A979" t="str">
        <f t="shared" si="106"/>
        <v/>
      </c>
      <c r="B979" s="3" t="str">
        <f t="shared" si="107"/>
        <v/>
      </c>
      <c r="H979" s="5" t="str">
        <f t="shared" si="108"/>
        <v/>
      </c>
      <c r="I979" s="5" t="str">
        <f t="shared" si="109"/>
        <v/>
      </c>
      <c r="J979" s="5" t="str">
        <f t="shared" si="110"/>
        <v/>
      </c>
      <c r="K979" s="5" t="str">
        <f t="shared" si="111"/>
        <v/>
      </c>
      <c r="L979" s="5" t="str">
        <f t="array" ref="L979">IF(K979="","",IF(-LOOKUP(1,-MID(K979,MIN(FIND(ROW($1:$10)-1,K979&amp;1/17)),ROW($1:$9)))&lt;10,"0"&amp;-LOOKUP(1,-MID(K979,MIN(FIND(ROW($1:$10)-1,K979&amp;1/17)),ROW($1:$9))),-LOOKUP(1,-MID(K979,MIN(FIND(ROW($1:$10)-1,K979&amp;1/17)),ROW($1:$9)))))</f>
        <v/>
      </c>
      <c r="M979" s="5" t="str">
        <f t="shared" si="112"/>
        <v/>
      </c>
      <c r="N979" s="14" t="str">
        <f t="shared" si="113"/>
        <v/>
      </c>
    </row>
    <row r="980" spans="1:14">
      <c r="A980" t="str">
        <f t="shared" si="106"/>
        <v/>
      </c>
      <c r="B980" s="3" t="str">
        <f t="shared" si="107"/>
        <v/>
      </c>
      <c r="H980" s="5" t="str">
        <f t="shared" si="108"/>
        <v/>
      </c>
      <c r="I980" s="5" t="str">
        <f t="shared" si="109"/>
        <v/>
      </c>
      <c r="J980" s="5" t="str">
        <f t="shared" si="110"/>
        <v/>
      </c>
      <c r="K980" s="5" t="str">
        <f t="shared" si="111"/>
        <v/>
      </c>
      <c r="L980" s="5" t="str">
        <f t="array" ref="L980">IF(K980="","",IF(-LOOKUP(1,-MID(K980,MIN(FIND(ROW($1:$10)-1,K980&amp;1/17)),ROW($1:$9)))&lt;10,"0"&amp;-LOOKUP(1,-MID(K980,MIN(FIND(ROW($1:$10)-1,K980&amp;1/17)),ROW($1:$9))),-LOOKUP(1,-MID(K980,MIN(FIND(ROW($1:$10)-1,K980&amp;1/17)),ROW($1:$9)))))</f>
        <v/>
      </c>
      <c r="M980" s="5" t="str">
        <f t="shared" si="112"/>
        <v/>
      </c>
      <c r="N980" s="14" t="str">
        <f t="shared" si="113"/>
        <v/>
      </c>
    </row>
    <row r="981" spans="1:14">
      <c r="A981" t="str">
        <f t="shared" si="106"/>
        <v/>
      </c>
      <c r="B981" s="3" t="str">
        <f t="shared" si="107"/>
        <v/>
      </c>
      <c r="H981" s="5" t="str">
        <f t="shared" si="108"/>
        <v/>
      </c>
      <c r="I981" s="5" t="str">
        <f t="shared" si="109"/>
        <v/>
      </c>
      <c r="J981" s="5" t="str">
        <f t="shared" si="110"/>
        <v/>
      </c>
      <c r="K981" s="5" t="str">
        <f t="shared" si="111"/>
        <v/>
      </c>
      <c r="L981" s="5" t="str">
        <f t="array" ref="L981">IF(K981="","",IF(-LOOKUP(1,-MID(K981,MIN(FIND(ROW($1:$10)-1,K981&amp;1/17)),ROW($1:$9)))&lt;10,"0"&amp;-LOOKUP(1,-MID(K981,MIN(FIND(ROW($1:$10)-1,K981&amp;1/17)),ROW($1:$9))),-LOOKUP(1,-MID(K981,MIN(FIND(ROW($1:$10)-1,K981&amp;1/17)),ROW($1:$9)))))</f>
        <v/>
      </c>
      <c r="M981" s="5" t="str">
        <f t="shared" si="112"/>
        <v/>
      </c>
      <c r="N981" s="14" t="str">
        <f t="shared" si="113"/>
        <v/>
      </c>
    </row>
    <row r="982" spans="1:14">
      <c r="A982" t="str">
        <f t="shared" si="106"/>
        <v/>
      </c>
      <c r="B982" s="3" t="str">
        <f t="shared" si="107"/>
        <v/>
      </c>
      <c r="H982" s="5" t="str">
        <f t="shared" si="108"/>
        <v/>
      </c>
      <c r="I982" s="5" t="str">
        <f t="shared" si="109"/>
        <v/>
      </c>
      <c r="J982" s="5" t="str">
        <f t="shared" si="110"/>
        <v/>
      </c>
      <c r="K982" s="5" t="str">
        <f t="shared" si="111"/>
        <v/>
      </c>
      <c r="L982" s="5" t="str">
        <f t="array" ref="L982">IF(K982="","",IF(-LOOKUP(1,-MID(K982,MIN(FIND(ROW($1:$10)-1,K982&amp;1/17)),ROW($1:$9)))&lt;10,"0"&amp;-LOOKUP(1,-MID(K982,MIN(FIND(ROW($1:$10)-1,K982&amp;1/17)),ROW($1:$9))),-LOOKUP(1,-MID(K982,MIN(FIND(ROW($1:$10)-1,K982&amp;1/17)),ROW($1:$9)))))</f>
        <v/>
      </c>
      <c r="M982" s="5" t="str">
        <f t="shared" si="112"/>
        <v/>
      </c>
      <c r="N982" s="14" t="str">
        <f t="shared" si="113"/>
        <v/>
      </c>
    </row>
    <row r="983" spans="1:14">
      <c r="A983" t="str">
        <f t="shared" si="106"/>
        <v/>
      </c>
      <c r="B983" s="3" t="str">
        <f t="shared" si="107"/>
        <v/>
      </c>
      <c r="H983" s="5" t="str">
        <f t="shared" si="108"/>
        <v/>
      </c>
      <c r="I983" s="5" t="str">
        <f t="shared" si="109"/>
        <v/>
      </c>
      <c r="J983" s="5" t="str">
        <f t="shared" si="110"/>
        <v/>
      </c>
      <c r="K983" s="5" t="str">
        <f t="shared" si="111"/>
        <v/>
      </c>
      <c r="L983" s="5" t="str">
        <f t="array" ref="L983">IF(K983="","",IF(-LOOKUP(1,-MID(K983,MIN(FIND(ROW($1:$10)-1,K983&amp;1/17)),ROW($1:$9)))&lt;10,"0"&amp;-LOOKUP(1,-MID(K983,MIN(FIND(ROW($1:$10)-1,K983&amp;1/17)),ROW($1:$9))),-LOOKUP(1,-MID(K983,MIN(FIND(ROW($1:$10)-1,K983&amp;1/17)),ROW($1:$9)))))</f>
        <v/>
      </c>
      <c r="M983" s="5" t="str">
        <f t="shared" si="112"/>
        <v/>
      </c>
      <c r="N983" s="14" t="str">
        <f t="shared" si="113"/>
        <v/>
      </c>
    </row>
    <row r="984" spans="1:14">
      <c r="A984" t="str">
        <f t="shared" si="106"/>
        <v/>
      </c>
      <c r="B984" s="3" t="str">
        <f t="shared" si="107"/>
        <v/>
      </c>
      <c r="H984" s="5" t="str">
        <f t="shared" si="108"/>
        <v/>
      </c>
      <c r="I984" s="5" t="str">
        <f t="shared" si="109"/>
        <v/>
      </c>
      <c r="J984" s="5" t="str">
        <f t="shared" si="110"/>
        <v/>
      </c>
      <c r="K984" s="5" t="str">
        <f t="shared" si="111"/>
        <v/>
      </c>
      <c r="L984" s="5" t="str">
        <f t="array" ref="L984">IF(K984="","",IF(-LOOKUP(1,-MID(K984,MIN(FIND(ROW($1:$10)-1,K984&amp;1/17)),ROW($1:$9)))&lt;10,"0"&amp;-LOOKUP(1,-MID(K984,MIN(FIND(ROW($1:$10)-1,K984&amp;1/17)),ROW($1:$9))),-LOOKUP(1,-MID(K984,MIN(FIND(ROW($1:$10)-1,K984&amp;1/17)),ROW($1:$9)))))</f>
        <v/>
      </c>
      <c r="M984" s="5" t="str">
        <f t="shared" si="112"/>
        <v/>
      </c>
      <c r="N984" s="14" t="str">
        <f t="shared" si="113"/>
        <v/>
      </c>
    </row>
    <row r="985" spans="1:14">
      <c r="A985" t="str">
        <f t="shared" si="106"/>
        <v/>
      </c>
      <c r="B985" s="3" t="str">
        <f t="shared" si="107"/>
        <v/>
      </c>
      <c r="H985" s="5" t="str">
        <f t="shared" si="108"/>
        <v/>
      </c>
      <c r="I985" s="5" t="str">
        <f t="shared" si="109"/>
        <v/>
      </c>
      <c r="J985" s="5" t="str">
        <f t="shared" si="110"/>
        <v/>
      </c>
      <c r="K985" s="5" t="str">
        <f t="shared" si="111"/>
        <v/>
      </c>
      <c r="L985" s="5" t="str">
        <f t="array" ref="L985">IF(K985="","",IF(-LOOKUP(1,-MID(K985,MIN(FIND(ROW($1:$10)-1,K985&amp;1/17)),ROW($1:$9)))&lt;10,"0"&amp;-LOOKUP(1,-MID(K985,MIN(FIND(ROW($1:$10)-1,K985&amp;1/17)),ROW($1:$9))),-LOOKUP(1,-MID(K985,MIN(FIND(ROW($1:$10)-1,K985&amp;1/17)),ROW($1:$9)))))</f>
        <v/>
      </c>
      <c r="M985" s="5" t="str">
        <f t="shared" si="112"/>
        <v/>
      </c>
      <c r="N985" s="14" t="str">
        <f t="shared" si="113"/>
        <v/>
      </c>
    </row>
    <row r="986" spans="1:14">
      <c r="A986" t="str">
        <f t="shared" si="106"/>
        <v/>
      </c>
      <c r="B986" s="3" t="str">
        <f t="shared" si="107"/>
        <v/>
      </c>
      <c r="H986" s="5" t="str">
        <f t="shared" si="108"/>
        <v/>
      </c>
      <c r="I986" s="5" t="str">
        <f t="shared" si="109"/>
        <v/>
      </c>
      <c r="J986" s="5" t="str">
        <f t="shared" si="110"/>
        <v/>
      </c>
      <c r="K986" s="5" t="str">
        <f t="shared" si="111"/>
        <v/>
      </c>
      <c r="L986" s="5" t="str">
        <f t="array" ref="L986">IF(K986="","",IF(-LOOKUP(1,-MID(K986,MIN(FIND(ROW($1:$10)-1,K986&amp;1/17)),ROW($1:$9)))&lt;10,"0"&amp;-LOOKUP(1,-MID(K986,MIN(FIND(ROW($1:$10)-1,K986&amp;1/17)),ROW($1:$9))),-LOOKUP(1,-MID(K986,MIN(FIND(ROW($1:$10)-1,K986&amp;1/17)),ROW($1:$9)))))</f>
        <v/>
      </c>
      <c r="M986" s="5" t="str">
        <f t="shared" si="112"/>
        <v/>
      </c>
      <c r="N986" s="14" t="str">
        <f t="shared" si="113"/>
        <v/>
      </c>
    </row>
    <row r="987" spans="1:14">
      <c r="A987" t="str">
        <f t="shared" si="106"/>
        <v/>
      </c>
      <c r="B987" s="3" t="str">
        <f t="shared" si="107"/>
        <v/>
      </c>
      <c r="H987" s="5" t="str">
        <f t="shared" si="108"/>
        <v/>
      </c>
      <c r="I987" s="5" t="str">
        <f t="shared" si="109"/>
        <v/>
      </c>
      <c r="J987" s="5" t="str">
        <f t="shared" si="110"/>
        <v/>
      </c>
      <c r="K987" s="5" t="str">
        <f t="shared" si="111"/>
        <v/>
      </c>
      <c r="L987" s="5" t="str">
        <f t="array" ref="L987">IF(K987="","",IF(-LOOKUP(1,-MID(K987,MIN(FIND(ROW($1:$10)-1,K987&amp;1/17)),ROW($1:$9)))&lt;10,"0"&amp;-LOOKUP(1,-MID(K987,MIN(FIND(ROW($1:$10)-1,K987&amp;1/17)),ROW($1:$9))),-LOOKUP(1,-MID(K987,MIN(FIND(ROW($1:$10)-1,K987&amp;1/17)),ROW($1:$9)))))</f>
        <v/>
      </c>
      <c r="M987" s="5" t="str">
        <f t="shared" si="112"/>
        <v/>
      </c>
      <c r="N987" s="14" t="str">
        <f t="shared" si="113"/>
        <v/>
      </c>
    </row>
    <row r="988" spans="1:14">
      <c r="A988" t="str">
        <f t="shared" si="106"/>
        <v/>
      </c>
      <c r="B988" s="3" t="str">
        <f t="shared" si="107"/>
        <v/>
      </c>
      <c r="H988" s="5" t="str">
        <f t="shared" si="108"/>
        <v/>
      </c>
      <c r="I988" s="5" t="str">
        <f t="shared" si="109"/>
        <v/>
      </c>
      <c r="J988" s="5" t="str">
        <f t="shared" si="110"/>
        <v/>
      </c>
      <c r="K988" s="5" t="str">
        <f t="shared" si="111"/>
        <v/>
      </c>
      <c r="L988" s="5" t="str">
        <f t="array" ref="L988">IF(K988="","",IF(-LOOKUP(1,-MID(K988,MIN(FIND(ROW($1:$10)-1,K988&amp;1/17)),ROW($1:$9)))&lt;10,"0"&amp;-LOOKUP(1,-MID(K988,MIN(FIND(ROW($1:$10)-1,K988&amp;1/17)),ROW($1:$9))),-LOOKUP(1,-MID(K988,MIN(FIND(ROW($1:$10)-1,K988&amp;1/17)),ROW($1:$9)))))</f>
        <v/>
      </c>
      <c r="M988" s="5" t="str">
        <f t="shared" si="112"/>
        <v/>
      </c>
      <c r="N988" s="14" t="str">
        <f t="shared" si="113"/>
        <v/>
      </c>
    </row>
    <row r="989" spans="1:14">
      <c r="A989" t="str">
        <f t="shared" si="106"/>
        <v/>
      </c>
      <c r="B989" s="3" t="str">
        <f t="shared" si="107"/>
        <v/>
      </c>
      <c r="H989" s="5" t="str">
        <f t="shared" si="108"/>
        <v/>
      </c>
      <c r="I989" s="5" t="str">
        <f t="shared" si="109"/>
        <v/>
      </c>
      <c r="J989" s="5" t="str">
        <f t="shared" si="110"/>
        <v/>
      </c>
      <c r="K989" s="5" t="str">
        <f t="shared" si="111"/>
        <v/>
      </c>
      <c r="L989" s="5" t="str">
        <f t="array" ref="L989">IF(K989="","",IF(-LOOKUP(1,-MID(K989,MIN(FIND(ROW($1:$10)-1,K989&amp;1/17)),ROW($1:$9)))&lt;10,"0"&amp;-LOOKUP(1,-MID(K989,MIN(FIND(ROW($1:$10)-1,K989&amp;1/17)),ROW($1:$9))),-LOOKUP(1,-MID(K989,MIN(FIND(ROW($1:$10)-1,K989&amp;1/17)),ROW($1:$9)))))</f>
        <v/>
      </c>
      <c r="M989" s="5" t="str">
        <f t="shared" si="112"/>
        <v/>
      </c>
      <c r="N989" s="14" t="str">
        <f t="shared" si="113"/>
        <v/>
      </c>
    </row>
    <row r="990" spans="1:14">
      <c r="A990" t="str">
        <f t="shared" si="106"/>
        <v/>
      </c>
      <c r="B990" s="3" t="str">
        <f t="shared" si="107"/>
        <v/>
      </c>
      <c r="H990" s="5" t="str">
        <f t="shared" si="108"/>
        <v/>
      </c>
      <c r="I990" s="5" t="str">
        <f t="shared" si="109"/>
        <v/>
      </c>
      <c r="J990" s="5" t="str">
        <f t="shared" si="110"/>
        <v/>
      </c>
      <c r="K990" s="5" t="str">
        <f t="shared" si="111"/>
        <v/>
      </c>
      <c r="L990" s="5" t="str">
        <f t="array" ref="L990">IF(K990="","",IF(-LOOKUP(1,-MID(K990,MIN(FIND(ROW($1:$10)-1,K990&amp;1/17)),ROW($1:$9)))&lt;10,"0"&amp;-LOOKUP(1,-MID(K990,MIN(FIND(ROW($1:$10)-1,K990&amp;1/17)),ROW($1:$9))),-LOOKUP(1,-MID(K990,MIN(FIND(ROW($1:$10)-1,K990&amp;1/17)),ROW($1:$9)))))</f>
        <v/>
      </c>
      <c r="M990" s="5" t="str">
        <f t="shared" si="112"/>
        <v/>
      </c>
      <c r="N990" s="14" t="str">
        <f t="shared" si="113"/>
        <v/>
      </c>
    </row>
    <row r="991" spans="1:14">
      <c r="A991" t="str">
        <f t="shared" si="106"/>
        <v/>
      </c>
      <c r="B991" s="3" t="str">
        <f t="shared" si="107"/>
        <v/>
      </c>
      <c r="H991" s="5" t="str">
        <f t="shared" si="108"/>
        <v/>
      </c>
      <c r="I991" s="5" t="str">
        <f t="shared" si="109"/>
        <v/>
      </c>
      <c r="J991" s="5" t="str">
        <f t="shared" si="110"/>
        <v/>
      </c>
      <c r="K991" s="5" t="str">
        <f t="shared" si="111"/>
        <v/>
      </c>
      <c r="L991" s="5" t="str">
        <f t="array" ref="L991">IF(K991="","",IF(-LOOKUP(1,-MID(K991,MIN(FIND(ROW($1:$10)-1,K991&amp;1/17)),ROW($1:$9)))&lt;10,"0"&amp;-LOOKUP(1,-MID(K991,MIN(FIND(ROW($1:$10)-1,K991&amp;1/17)),ROW($1:$9))),-LOOKUP(1,-MID(K991,MIN(FIND(ROW($1:$10)-1,K991&amp;1/17)),ROW($1:$9)))))</f>
        <v/>
      </c>
      <c r="M991" s="5" t="str">
        <f t="shared" si="112"/>
        <v/>
      </c>
      <c r="N991" s="14" t="str">
        <f t="shared" si="113"/>
        <v/>
      </c>
    </row>
    <row r="992" spans="1:14">
      <c r="A992" t="str">
        <f t="shared" si="106"/>
        <v/>
      </c>
      <c r="B992" s="3" t="str">
        <f t="shared" si="107"/>
        <v/>
      </c>
      <c r="H992" s="5" t="str">
        <f t="shared" si="108"/>
        <v/>
      </c>
      <c r="I992" s="5" t="str">
        <f t="shared" si="109"/>
        <v/>
      </c>
      <c r="J992" s="5" t="str">
        <f t="shared" si="110"/>
        <v/>
      </c>
      <c r="K992" s="5" t="str">
        <f t="shared" si="111"/>
        <v/>
      </c>
      <c r="L992" s="5" t="str">
        <f t="array" ref="L992">IF(K992="","",IF(-LOOKUP(1,-MID(K992,MIN(FIND(ROW($1:$10)-1,K992&amp;1/17)),ROW($1:$9)))&lt;10,"0"&amp;-LOOKUP(1,-MID(K992,MIN(FIND(ROW($1:$10)-1,K992&amp;1/17)),ROW($1:$9))),-LOOKUP(1,-MID(K992,MIN(FIND(ROW($1:$10)-1,K992&amp;1/17)),ROW($1:$9)))))</f>
        <v/>
      </c>
      <c r="M992" s="5" t="str">
        <f t="shared" si="112"/>
        <v/>
      </c>
      <c r="N992" s="14" t="str">
        <f t="shared" si="113"/>
        <v/>
      </c>
    </row>
    <row r="993" spans="1:14">
      <c r="A993" t="str">
        <f t="shared" si="106"/>
        <v/>
      </c>
      <c r="B993" s="3" t="str">
        <f t="shared" si="107"/>
        <v/>
      </c>
      <c r="H993" s="5" t="str">
        <f t="shared" si="108"/>
        <v/>
      </c>
      <c r="I993" s="5" t="str">
        <f t="shared" si="109"/>
        <v/>
      </c>
      <c r="J993" s="5" t="str">
        <f t="shared" si="110"/>
        <v/>
      </c>
      <c r="K993" s="5" t="str">
        <f t="shared" si="111"/>
        <v/>
      </c>
      <c r="L993" s="5" t="str">
        <f t="array" ref="L993">IF(K993="","",IF(-LOOKUP(1,-MID(K993,MIN(FIND(ROW($1:$10)-1,K993&amp;1/17)),ROW($1:$9)))&lt;10,"0"&amp;-LOOKUP(1,-MID(K993,MIN(FIND(ROW($1:$10)-1,K993&amp;1/17)),ROW($1:$9))),-LOOKUP(1,-MID(K993,MIN(FIND(ROW($1:$10)-1,K993&amp;1/17)),ROW($1:$9)))))</f>
        <v/>
      </c>
      <c r="M993" s="5" t="str">
        <f t="shared" si="112"/>
        <v/>
      </c>
      <c r="N993" s="14" t="str">
        <f t="shared" si="113"/>
        <v/>
      </c>
    </row>
    <row r="994" spans="1:14">
      <c r="A994" t="str">
        <f t="shared" si="106"/>
        <v/>
      </c>
      <c r="B994" s="3" t="str">
        <f t="shared" si="107"/>
        <v/>
      </c>
      <c r="H994" s="5" t="str">
        <f t="shared" si="108"/>
        <v/>
      </c>
      <c r="I994" s="5" t="str">
        <f t="shared" si="109"/>
        <v/>
      </c>
      <c r="J994" s="5" t="str">
        <f t="shared" si="110"/>
        <v/>
      </c>
      <c r="K994" s="5" t="str">
        <f t="shared" si="111"/>
        <v/>
      </c>
      <c r="L994" s="5" t="str">
        <f t="array" ref="L994">IF(K994="","",IF(-LOOKUP(1,-MID(K994,MIN(FIND(ROW($1:$10)-1,K994&amp;1/17)),ROW($1:$9)))&lt;10,"0"&amp;-LOOKUP(1,-MID(K994,MIN(FIND(ROW($1:$10)-1,K994&amp;1/17)),ROW($1:$9))),-LOOKUP(1,-MID(K994,MIN(FIND(ROW($1:$10)-1,K994&amp;1/17)),ROW($1:$9)))))</f>
        <v/>
      </c>
      <c r="M994" s="5" t="str">
        <f t="shared" si="112"/>
        <v/>
      </c>
      <c r="N994" s="14" t="str">
        <f t="shared" si="113"/>
        <v/>
      </c>
    </row>
    <row r="995" spans="1:14">
      <c r="A995" t="str">
        <f t="shared" si="106"/>
        <v/>
      </c>
      <c r="B995" s="3" t="str">
        <f t="shared" si="107"/>
        <v/>
      </c>
      <c r="H995" s="5" t="str">
        <f t="shared" si="108"/>
        <v/>
      </c>
      <c r="I995" s="5" t="str">
        <f t="shared" si="109"/>
        <v/>
      </c>
      <c r="J995" s="5" t="str">
        <f t="shared" si="110"/>
        <v/>
      </c>
      <c r="K995" s="5" t="str">
        <f t="shared" si="111"/>
        <v/>
      </c>
      <c r="L995" s="5" t="str">
        <f t="array" ref="L995">IF(K995="","",IF(-LOOKUP(1,-MID(K995,MIN(FIND(ROW($1:$10)-1,K995&amp;1/17)),ROW($1:$9)))&lt;10,"0"&amp;-LOOKUP(1,-MID(K995,MIN(FIND(ROW($1:$10)-1,K995&amp;1/17)),ROW($1:$9))),-LOOKUP(1,-MID(K995,MIN(FIND(ROW($1:$10)-1,K995&amp;1/17)),ROW($1:$9)))))</f>
        <v/>
      </c>
      <c r="M995" s="5" t="str">
        <f t="shared" si="112"/>
        <v/>
      </c>
      <c r="N995" s="14" t="str">
        <f t="shared" si="113"/>
        <v/>
      </c>
    </row>
    <row r="996" spans="1:14">
      <c r="A996" t="str">
        <f t="shared" si="106"/>
        <v/>
      </c>
      <c r="B996" s="3" t="str">
        <f t="shared" si="107"/>
        <v/>
      </c>
      <c r="H996" s="5" t="str">
        <f t="shared" si="108"/>
        <v/>
      </c>
      <c r="I996" s="5" t="str">
        <f t="shared" si="109"/>
        <v/>
      </c>
      <c r="J996" s="5" t="str">
        <f t="shared" si="110"/>
        <v/>
      </c>
      <c r="K996" s="5" t="str">
        <f t="shared" si="111"/>
        <v/>
      </c>
      <c r="L996" s="5" t="str">
        <f t="array" ref="L996">IF(K996="","",IF(-LOOKUP(1,-MID(K996,MIN(FIND(ROW($1:$10)-1,K996&amp;1/17)),ROW($1:$9)))&lt;10,"0"&amp;-LOOKUP(1,-MID(K996,MIN(FIND(ROW($1:$10)-1,K996&amp;1/17)),ROW($1:$9))),-LOOKUP(1,-MID(K996,MIN(FIND(ROW($1:$10)-1,K996&amp;1/17)),ROW($1:$9)))))</f>
        <v/>
      </c>
      <c r="M996" s="5" t="str">
        <f t="shared" si="112"/>
        <v/>
      </c>
      <c r="N996" s="14" t="str">
        <f t="shared" si="113"/>
        <v/>
      </c>
    </row>
    <row r="997" spans="1:14">
      <c r="A997" t="str">
        <f t="shared" si="106"/>
        <v/>
      </c>
      <c r="B997" s="3" t="str">
        <f t="shared" si="107"/>
        <v/>
      </c>
      <c r="H997" s="5" t="str">
        <f t="shared" si="108"/>
        <v/>
      </c>
      <c r="I997" s="5" t="str">
        <f t="shared" si="109"/>
        <v/>
      </c>
      <c r="J997" s="5" t="str">
        <f t="shared" si="110"/>
        <v/>
      </c>
      <c r="K997" s="5" t="str">
        <f t="shared" si="111"/>
        <v/>
      </c>
      <c r="L997" s="5" t="str">
        <f t="array" ref="L997">IF(K997="","",IF(-LOOKUP(1,-MID(K997,MIN(FIND(ROW($1:$10)-1,K997&amp;1/17)),ROW($1:$9)))&lt;10,"0"&amp;-LOOKUP(1,-MID(K997,MIN(FIND(ROW($1:$10)-1,K997&amp;1/17)),ROW($1:$9))),-LOOKUP(1,-MID(K997,MIN(FIND(ROW($1:$10)-1,K997&amp;1/17)),ROW($1:$9)))))</f>
        <v/>
      </c>
      <c r="M997" s="5" t="str">
        <f t="shared" si="112"/>
        <v/>
      </c>
      <c r="N997" s="14" t="str">
        <f t="shared" si="113"/>
        <v/>
      </c>
    </row>
    <row r="998" spans="1:14">
      <c r="A998" t="str">
        <f t="shared" si="106"/>
        <v/>
      </c>
      <c r="B998" s="3" t="str">
        <f t="shared" si="107"/>
        <v/>
      </c>
      <c r="H998" s="5" t="str">
        <f t="shared" si="108"/>
        <v/>
      </c>
      <c r="I998" s="5" t="str">
        <f t="shared" si="109"/>
        <v/>
      </c>
      <c r="J998" s="5" t="str">
        <f t="shared" si="110"/>
        <v/>
      </c>
      <c r="K998" s="5" t="str">
        <f t="shared" si="111"/>
        <v/>
      </c>
      <c r="L998" s="5" t="str">
        <f t="array" ref="L998">IF(K998="","",IF(-LOOKUP(1,-MID(K998,MIN(FIND(ROW($1:$10)-1,K998&amp;1/17)),ROW($1:$9)))&lt;10,"0"&amp;-LOOKUP(1,-MID(K998,MIN(FIND(ROW($1:$10)-1,K998&amp;1/17)),ROW($1:$9))),-LOOKUP(1,-MID(K998,MIN(FIND(ROW($1:$10)-1,K998&amp;1/17)),ROW($1:$9)))))</f>
        <v/>
      </c>
      <c r="M998" s="5" t="str">
        <f t="shared" si="112"/>
        <v/>
      </c>
      <c r="N998" s="14" t="str">
        <f t="shared" si="113"/>
        <v/>
      </c>
    </row>
    <row r="999" spans="1:14">
      <c r="A999" t="str">
        <f t="shared" si="106"/>
        <v/>
      </c>
      <c r="B999" s="3" t="str">
        <f t="shared" si="107"/>
        <v/>
      </c>
      <c r="H999" s="5" t="str">
        <f t="shared" si="108"/>
        <v/>
      </c>
      <c r="I999" s="5" t="str">
        <f t="shared" si="109"/>
        <v/>
      </c>
      <c r="J999" s="5" t="str">
        <f t="shared" si="110"/>
        <v/>
      </c>
      <c r="K999" s="5" t="str">
        <f t="shared" si="111"/>
        <v/>
      </c>
      <c r="L999" s="5" t="str">
        <f t="array" ref="L999">IF(K999="","",IF(-LOOKUP(1,-MID(K999,MIN(FIND(ROW($1:$10)-1,K999&amp;1/17)),ROW($1:$9)))&lt;10,"0"&amp;-LOOKUP(1,-MID(K999,MIN(FIND(ROW($1:$10)-1,K999&amp;1/17)),ROW($1:$9))),-LOOKUP(1,-MID(K999,MIN(FIND(ROW($1:$10)-1,K999&amp;1/17)),ROW($1:$9)))))</f>
        <v/>
      </c>
      <c r="M999" s="5" t="str">
        <f t="shared" si="112"/>
        <v/>
      </c>
      <c r="N999" s="14" t="str">
        <f t="shared" si="113"/>
        <v/>
      </c>
    </row>
    <row r="1000" spans="1:14">
      <c r="A1000" t="str">
        <f t="shared" si="106"/>
        <v/>
      </c>
      <c r="B1000" s="3" t="str">
        <f t="shared" si="107"/>
        <v/>
      </c>
      <c r="H1000" s="5" t="str">
        <f t="shared" si="108"/>
        <v/>
      </c>
      <c r="I1000" s="5" t="str">
        <f t="shared" si="109"/>
        <v/>
      </c>
      <c r="J1000" s="5" t="str">
        <f t="shared" si="110"/>
        <v/>
      </c>
      <c r="K1000" s="5" t="str">
        <f t="shared" si="111"/>
        <v/>
      </c>
      <c r="L1000" s="5" t="str">
        <f t="array" ref="L1000">IF(K1000="","",IF(-LOOKUP(1,-MID(K1000,MIN(FIND(ROW($1:$10)-1,K1000&amp;1/17)),ROW($1:$9)))&lt;10,"0"&amp;-LOOKUP(1,-MID(K1000,MIN(FIND(ROW($1:$10)-1,K1000&amp;1/17)),ROW($1:$9))),-LOOKUP(1,-MID(K1000,MIN(FIND(ROW($1:$10)-1,K1000&amp;1/17)),ROW($1:$9)))))</f>
        <v/>
      </c>
      <c r="M1000" s="5" t="str">
        <f t="shared" si="112"/>
        <v/>
      </c>
      <c r="N1000" s="14" t="str">
        <f t="shared" si="113"/>
        <v/>
      </c>
    </row>
  </sheetData>
  <conditionalFormatting sqref="B2:B1000">
    <cfRule type="duplicateValues" dxfId="0" priority="63"/>
  </conditionalFormatting>
  <conditionalFormatting sqref="D2:D427">
    <cfRule type="duplicateValues" dxfId="0" priority="64"/>
  </conditionalFormatting>
  <conditionalFormatting sqref="E2:E427">
    <cfRule type="duplicateValues" dxfId="0" priority="65"/>
  </conditionalFormatting>
  <conditionalFormatting sqref="E428:E441">
    <cfRule type="duplicateValues" dxfId="0" priority="3"/>
  </conditionalFormatting>
  <conditionalFormatting sqref="E442:E446">
    <cfRule type="duplicateValues" dxfId="0" priority="2"/>
  </conditionalFormatting>
  <conditionalFormatting sqref="E447:E450">
    <cfRule type="duplicateValues" dxfId="0" priority="1"/>
  </conditionalFormatting>
  <conditionalFormatting sqref="F2:F146">
    <cfRule type="duplicateValues" dxfId="0" priority="62"/>
  </conditionalFormatting>
  <conditionalFormatting sqref="F306:F317">
    <cfRule type="duplicateValues" dxfId="0" priority="22"/>
  </conditionalFormatting>
  <conditionalFormatting sqref="R1:R21 R23:R1048576">
    <cfRule type="duplicateValues" dxfId="0" priority="66"/>
  </conditionalFormatting>
  <conditionalFormatting sqref="F201:F270 F318:F328 F339:F427">
    <cfRule type="duplicateValues" dxfId="0" priority="61"/>
  </conditionalFormatting>
  <pageMargins left="0.75" right="0.75" top="1" bottom="1" header="0.5" footer="0.5"/>
  <headerFooter/>
  <tableParts count="1">
    <tablePart r:id="rId1"/>
  </tableParts>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11"/>
  <dimension ref="A1:G4"/>
  <sheetViews>
    <sheetView workbookViewId="0">
      <pane xSplit="7" ySplit="1" topLeftCell="H2" activePane="bottomRight" state="frozen"/>
      <selection/>
      <selection pane="topRight"/>
      <selection pane="bottomLeft"/>
      <selection pane="bottomRight" activeCell="B11" sqref="B11"/>
    </sheetView>
  </sheetViews>
  <sheetFormatPr defaultColWidth="9" defaultRowHeight="13.5" outlineLevelRow="3" outlineLevelCol="6"/>
  <cols>
    <col min="2" max="4" width="12.375" customWidth="1"/>
    <col min="5" max="7" width="21.25" customWidth="1"/>
  </cols>
  <sheetData>
    <row r="1" spans="1:7">
      <c r="A1" t="s">
        <v>6</v>
      </c>
      <c r="B1" t="s">
        <v>1890</v>
      </c>
      <c r="C1" t="s">
        <v>1891</v>
      </c>
      <c r="D1" t="s">
        <v>1892</v>
      </c>
      <c r="E1" t="s">
        <v>1893</v>
      </c>
      <c r="F1" t="s">
        <v>1894</v>
      </c>
      <c r="G1" t="s">
        <v>1895</v>
      </c>
    </row>
    <row r="2" spans="1:7">
      <c r="A2">
        <v>1</v>
      </c>
      <c r="B2">
        <v>57</v>
      </c>
      <c r="C2">
        <v>36</v>
      </c>
      <c r="D2">
        <v>40</v>
      </c>
      <c r="E2">
        <v>15.75</v>
      </c>
      <c r="F2">
        <v>19.69</v>
      </c>
      <c r="G2">
        <v>15.75</v>
      </c>
    </row>
    <row r="3" spans="1:7">
      <c r="A3">
        <v>2</v>
      </c>
      <c r="B3">
        <v>55</v>
      </c>
      <c r="C3">
        <v>35</v>
      </c>
      <c r="D3">
        <v>35</v>
      </c>
      <c r="E3">
        <v>13.78</v>
      </c>
      <c r="F3">
        <v>21.65</v>
      </c>
      <c r="G3">
        <v>15.75</v>
      </c>
    </row>
    <row r="4" spans="1:7">
      <c r="A4">
        <v>3</v>
      </c>
      <c r="B4">
        <v>50</v>
      </c>
      <c r="C4">
        <v>30</v>
      </c>
      <c r="D4">
        <v>40</v>
      </c>
      <c r="E4">
        <v>11.81</v>
      </c>
      <c r="F4">
        <v>19.69</v>
      </c>
      <c r="G4">
        <v>15.75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67</vt:i4>
      </vt:variant>
    </vt:vector>
  </HeadingPairs>
  <TitlesOfParts>
    <vt:vector size="67" baseType="lpstr">
      <vt:lpstr>20230524_718</vt:lpstr>
      <vt:lpstr>template</vt:lpstr>
      <vt:lpstr>20230520_718_1</vt:lpstr>
      <vt:lpstr>20230512_718</vt:lpstr>
      <vt:lpstr>20230428_空派</vt:lpstr>
      <vt:lpstr>20230424_空派</vt:lpstr>
      <vt:lpstr>20230424_香港红单</vt:lpstr>
      <vt:lpstr>20230422_海运</vt:lpstr>
      <vt:lpstr>20230419_海外仓</vt:lpstr>
      <vt:lpstr>20230418_永邦红单_1</vt:lpstr>
      <vt:lpstr>20230415_911</vt:lpstr>
      <vt:lpstr>20230415_718_1</vt:lpstr>
      <vt:lpstr>template_x</vt:lpstr>
      <vt:lpstr>20230414_空派_1</vt:lpstr>
      <vt:lpstr>20230401</vt:lpstr>
      <vt:lpstr>20230329</vt:lpstr>
      <vt:lpstr>20230325_Y233</vt:lpstr>
      <vt:lpstr>20230325_L232</vt:lpstr>
      <vt:lpstr>20230323_空派</vt:lpstr>
      <vt:lpstr>20230317_海外仓</vt:lpstr>
      <vt:lpstr>20230311_718</vt:lpstr>
      <vt:lpstr>20230310_空派</vt:lpstr>
      <vt:lpstr>20230303_911</vt:lpstr>
      <vt:lpstr>20230303_空派</vt:lpstr>
      <vt:lpstr>20230303_红单</vt:lpstr>
      <vt:lpstr>20230224_Y224</vt:lpstr>
      <vt:lpstr>20230224_海外仓</vt:lpstr>
      <vt:lpstr>20230210</vt:lpstr>
      <vt:lpstr>20230207</vt:lpstr>
      <vt:lpstr>20230206</vt:lpstr>
      <vt:lpstr>20230203</vt:lpstr>
      <vt:lpstr>20230128</vt:lpstr>
      <vt:lpstr>20230127</vt:lpstr>
      <vt:lpstr>20230125</vt:lpstr>
      <vt:lpstr>20230122_2</vt:lpstr>
      <vt:lpstr>20230122_1</vt:lpstr>
      <vt:lpstr>20230122</vt:lpstr>
      <vt:lpstr>20230116</vt:lpstr>
      <vt:lpstr>20230111</vt:lpstr>
      <vt:lpstr>20230109</vt:lpstr>
      <vt:lpstr>20230108</vt:lpstr>
      <vt:lpstr>template (5)</vt:lpstr>
      <vt:lpstr>20221210-海外仓发货</vt:lpstr>
      <vt:lpstr>20221209_14_海外仓</vt:lpstr>
      <vt:lpstr>20221209_5</vt:lpstr>
      <vt:lpstr>20221202</vt:lpstr>
      <vt:lpstr>20221126_2</vt:lpstr>
      <vt:lpstr>20221126-和家里的货</vt:lpstr>
      <vt:lpstr>20221126</vt:lpstr>
      <vt:lpstr>20221119</vt:lpstr>
      <vt:lpstr>20221119-1</vt:lpstr>
      <vt:lpstr>20221104_2</vt:lpstr>
      <vt:lpstr>20221104_1</vt:lpstr>
      <vt:lpstr>20221029</vt:lpstr>
      <vt:lpstr>20221021</vt:lpstr>
      <vt:lpstr>20221019</vt:lpstr>
      <vt:lpstr>20221013</vt:lpstr>
      <vt:lpstr>20221013-1</vt:lpstr>
      <vt:lpstr>template (4)</vt:lpstr>
      <vt:lpstr>template (3)</vt:lpstr>
      <vt:lpstr>template (2)</vt:lpstr>
      <vt:lpstr>template_2</vt:lpstr>
      <vt:lpstr>template_1</vt:lpstr>
      <vt:lpstr>template1</vt:lpstr>
      <vt:lpstr>template3</vt:lpstr>
      <vt:lpstr>设置</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闪</cp:lastModifiedBy>
  <dcterms:created xsi:type="dcterms:W3CDTF">2022-09-19T11:52:00Z</dcterms:created>
  <dcterms:modified xsi:type="dcterms:W3CDTF">2023-05-27T08:33:48Z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EEDA75E648654AC8B369DBB2BF17355F</vt:lpwstr>
  </property>
  <property fmtid="{D5CDD505-2E9C-101B-9397-08002B2CF9AE}" pid="3" name="KSOProductBuildVer">
    <vt:lpwstr>2052-11.1.0.11045</vt:lpwstr>
  </property>
  <property fmtid="{D5CDD505-2E9C-101B-9397-08002B2CF9AE}" pid="4" name="KSOReadingLayout">
    <vt:bool>true</vt:bool>
  </property>
</Properties>
</file>