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jefferson\"/>
    </mc:Choice>
  </mc:AlternateContent>
  <bookViews>
    <workbookView xWindow="0" yWindow="0" windowWidth="21600" windowHeight="9735" tabRatio="945" activeTab="12"/>
  </bookViews>
  <sheets>
    <sheet name="Ex1" sheetId="14" r:id="rId1"/>
    <sheet name="Ex2" sheetId="15" r:id="rId2"/>
    <sheet name="Ex3" sheetId="16" r:id="rId3"/>
    <sheet name="Ex4" sheetId="17" r:id="rId4"/>
    <sheet name="Ex5" sheetId="18" r:id="rId5"/>
    <sheet name="Ex6" sheetId="6" r:id="rId6"/>
    <sheet name="Ex7" sheetId="7" r:id="rId7"/>
    <sheet name="Ex8" sheetId="8" r:id="rId8"/>
    <sheet name="Ex9" sheetId="9" r:id="rId9"/>
    <sheet name="Ex10" sheetId="10" r:id="rId10"/>
    <sheet name="EX11" sheetId="11" r:id="rId11"/>
    <sheet name="Ex12" sheetId="12" r:id="rId12"/>
    <sheet name="Ex13" sheetId="13" r:id="rId13"/>
  </sheets>
  <definedNames>
    <definedName name="tabela">'Ex12'!$K$14:$L$21</definedName>
  </definedNames>
  <calcPr calcId="152511"/>
</workbook>
</file>

<file path=xl/calcChain.xml><?xml version="1.0" encoding="utf-8"?>
<calcChain xmlns="http://schemas.openxmlformats.org/spreadsheetml/2006/main">
  <c r="D15" i="12" l="1"/>
  <c r="D16" i="12"/>
  <c r="D17" i="12"/>
  <c r="D18" i="12"/>
  <c r="D19" i="12"/>
  <c r="D20" i="12"/>
  <c r="D14" i="12"/>
  <c r="E19" i="13"/>
  <c r="C14" i="12" l="1"/>
  <c r="C15" i="12"/>
  <c r="C16" i="12"/>
  <c r="C17" i="12"/>
  <c r="C18" i="12"/>
  <c r="C19" i="12"/>
  <c r="C20" i="12"/>
  <c r="E16" i="11"/>
  <c r="H17" i="11"/>
  <c r="H18" i="11"/>
  <c r="H16" i="11"/>
  <c r="G17" i="11"/>
  <c r="G18" i="11"/>
  <c r="G16" i="11"/>
  <c r="F18" i="11"/>
  <c r="F17" i="11"/>
  <c r="F16" i="11"/>
  <c r="E18" i="11"/>
  <c r="E17" i="11"/>
  <c r="D28" i="18"/>
  <c r="D30" i="18" s="1"/>
  <c r="D17" i="17"/>
  <c r="D16" i="17"/>
  <c r="D15" i="17"/>
  <c r="D14" i="16"/>
  <c r="C8" i="15"/>
  <c r="C8" i="14"/>
  <c r="D29" i="18" l="1"/>
  <c r="F16" i="10" l="1"/>
  <c r="F17" i="10"/>
  <c r="F15" i="10"/>
  <c r="E16" i="10"/>
  <c r="E17" i="10"/>
  <c r="E15" i="10"/>
  <c r="G22" i="9"/>
  <c r="G20" i="9"/>
  <c r="F21" i="9"/>
  <c r="G21" i="9" s="1"/>
  <c r="F22" i="9"/>
  <c r="F20" i="9"/>
  <c r="G15" i="8"/>
  <c r="G16" i="8"/>
  <c r="G14" i="8"/>
  <c r="F15" i="8"/>
  <c r="F16" i="8"/>
  <c r="F14" i="8"/>
  <c r="E15" i="8"/>
  <c r="E16" i="8"/>
  <c r="E14" i="8"/>
  <c r="D19" i="7"/>
  <c r="E19" i="7"/>
  <c r="F19" i="7"/>
  <c r="G19" i="7"/>
  <c r="C19" i="7"/>
  <c r="D18" i="7"/>
  <c r="E18" i="7"/>
  <c r="F18" i="7"/>
  <c r="G18" i="7"/>
  <c r="C18" i="7"/>
  <c r="D17" i="7"/>
  <c r="E17" i="7"/>
  <c r="F17" i="7"/>
  <c r="G17" i="7"/>
  <c r="C17" i="7"/>
  <c r="G11" i="7"/>
  <c r="G12" i="7"/>
  <c r="G13" i="7"/>
  <c r="G14" i="7"/>
  <c r="G10" i="7"/>
  <c r="G9" i="7"/>
  <c r="C22" i="6"/>
  <c r="E19" i="6"/>
  <c r="E18" i="6"/>
  <c r="D19" i="6"/>
  <c r="D20" i="6"/>
  <c r="E20" i="6" s="1"/>
  <c r="D18" i="6"/>
  <c r="G6" i="7" l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9"/>
            <color indexed="8"/>
            <rFont val="Tahoma"/>
            <family val="2"/>
          </rPr>
          <t>Soma das receitas trimestrais</t>
        </r>
      </text>
    </comment>
    <comment ref="G8" authorId="0" shapeId="0">
      <text>
        <r>
          <rPr>
            <b/>
            <sz val="9"/>
            <color indexed="8"/>
            <rFont val="Tahoma"/>
            <family val="2"/>
          </rPr>
          <t>Soma das despesas trimestrais</t>
        </r>
      </text>
    </comment>
    <comment ref="G16" authorId="0" shapeId="0">
      <text>
        <r>
          <rPr>
            <b/>
            <sz val="9"/>
            <color indexed="8"/>
            <rFont val="Tahoma"/>
            <family val="2"/>
          </rPr>
          <t>Soma das despesas trimestrais</t>
        </r>
      </text>
    </comment>
    <comment ref="B17" authorId="0" shapeId="0">
      <text>
        <r>
          <rPr>
            <b/>
            <sz val="9"/>
            <color indexed="8"/>
            <rFont val="Tahoma"/>
            <family val="2"/>
          </rPr>
          <t xml:space="preserve">Soma total de despesas do trimestre
</t>
        </r>
      </text>
    </comment>
    <comment ref="B18" authorId="0" shapeId="0">
      <text>
        <r>
          <rPr>
            <b/>
            <sz val="9"/>
            <color indexed="8"/>
            <rFont val="Tahoma"/>
            <family val="2"/>
          </rPr>
          <t>Receita Líquida = Receita Bruta - Total de Despesas</t>
        </r>
      </text>
    </comment>
    <comment ref="B19" authorId="0" shapeId="0">
      <text>
        <r>
          <rPr>
            <b/>
            <sz val="9"/>
            <color indexed="8"/>
            <rFont val="Tahoma"/>
            <family val="2"/>
          </rPr>
          <t xml:space="preserve">Situação
</t>
        </r>
        <r>
          <rPr>
            <b/>
            <sz val="12"/>
            <color indexed="8"/>
            <rFont val="Tahoma"/>
            <family val="2"/>
          </rPr>
          <t xml:space="preserve">
</t>
        </r>
        <r>
          <rPr>
            <sz val="12"/>
            <color indexed="8"/>
            <rFont val="Tahoma"/>
            <family val="2"/>
          </rPr>
          <t xml:space="preserve">Se Receita Líquida for </t>
        </r>
        <r>
          <rPr>
            <b/>
            <sz val="12"/>
            <color indexed="8"/>
            <rFont val="Tahoma"/>
            <family val="2"/>
          </rPr>
          <t>menor que R$ 1.000,00</t>
        </r>
        <r>
          <rPr>
            <sz val="12"/>
            <color indexed="8"/>
            <rFont val="Tahoma"/>
            <family val="2"/>
          </rPr>
          <t xml:space="preserve">, "Prejuízo";
Se Receita Líquida for </t>
        </r>
        <r>
          <rPr>
            <b/>
            <sz val="12"/>
            <color indexed="8"/>
            <rFont val="Tahoma"/>
            <family val="2"/>
          </rPr>
          <t>menor que R$ 5.000,00</t>
        </r>
        <r>
          <rPr>
            <sz val="12"/>
            <color indexed="8"/>
            <rFont val="Tahoma"/>
            <family val="2"/>
          </rPr>
          <t xml:space="preserve">, "Melhorar";
Se Receita Líquida for </t>
        </r>
        <r>
          <rPr>
            <b/>
            <sz val="12"/>
            <color indexed="8"/>
            <rFont val="Tahoma"/>
            <family val="2"/>
          </rPr>
          <t>maior que R$ 5.000,00</t>
        </r>
        <r>
          <rPr>
            <sz val="12"/>
            <color indexed="8"/>
            <rFont val="Tahoma"/>
            <family val="2"/>
          </rPr>
          <t xml:space="preserve">, "Excelente'.
</t>
        </r>
      </text>
    </comment>
  </commentList>
</comments>
</file>

<file path=xl/sharedStrings.xml><?xml version="1.0" encoding="utf-8"?>
<sst xmlns="http://schemas.openxmlformats.org/spreadsheetml/2006/main" count="116" uniqueCount="93">
  <si>
    <t>Considere o 0 (zero) como positivo</t>
  </si>
  <si>
    <t>Informe um número</t>
  </si>
  <si>
    <t>Resultado</t>
  </si>
  <si>
    <t xml:space="preserve"> </t>
  </si>
  <si>
    <t>Tipo Cliente</t>
  </si>
  <si>
    <t>Novo</t>
  </si>
  <si>
    <t>Não usar as funções ÉPAR e ÉIMPAR</t>
  </si>
  <si>
    <t>Valor 1</t>
  </si>
  <si>
    <t>Valor 2</t>
  </si>
  <si>
    <t>Não usar a função ABS()</t>
  </si>
  <si>
    <t>Valor da Compra</t>
  </si>
  <si>
    <t>Desconto (em %)</t>
  </si>
  <si>
    <t>Valor do Desconto</t>
  </si>
  <si>
    <t>Valor Final</t>
  </si>
  <si>
    <t>Vendedor</t>
  </si>
  <si>
    <t xml:space="preserve">José Fatecano </t>
  </si>
  <si>
    <t>venda 1</t>
  </si>
  <si>
    <t>venda 2</t>
  </si>
  <si>
    <t>venda 3</t>
  </si>
  <si>
    <t>venda 4</t>
  </si>
  <si>
    <t>venda 5</t>
  </si>
  <si>
    <t>venda 6</t>
  </si>
  <si>
    <t>venda 7</t>
  </si>
  <si>
    <t>venda 8</t>
  </si>
  <si>
    <t>venda 9</t>
  </si>
  <si>
    <t>venda 10</t>
  </si>
  <si>
    <t>Total de vendas</t>
  </si>
  <si>
    <t>Comissão (%)</t>
  </si>
  <si>
    <t>Salário</t>
  </si>
  <si>
    <t>Corretor</t>
  </si>
  <si>
    <t>Valor da venda</t>
  </si>
  <si>
    <t>Valor da Comissão</t>
  </si>
  <si>
    <t>José Fatecano</t>
  </si>
  <si>
    <t>João Sorocabano</t>
  </si>
  <si>
    <t>Maria Tecnológica</t>
  </si>
  <si>
    <t>Receita bruta</t>
  </si>
  <si>
    <t>Jan-Mar</t>
  </si>
  <si>
    <t>Abr-Jun</t>
  </si>
  <si>
    <t>Jul-Set</t>
  </si>
  <si>
    <t>Out-Dez</t>
  </si>
  <si>
    <t>Total do Ano</t>
  </si>
  <si>
    <t>Despesas</t>
  </si>
  <si>
    <t>Salários</t>
  </si>
  <si>
    <t>Juros</t>
  </si>
  <si>
    <t>Aluguel</t>
  </si>
  <si>
    <t>Propaganda</t>
  </si>
  <si>
    <t>Suprimentos</t>
  </si>
  <si>
    <t>Diversos</t>
  </si>
  <si>
    <t>Despesas do Trimestre</t>
  </si>
  <si>
    <t>Receita líquida</t>
  </si>
  <si>
    <t>Situação</t>
  </si>
  <si>
    <t>Cálculo de adicionais – Julho</t>
  </si>
  <si>
    <t>Vendas</t>
  </si>
  <si>
    <t>Comissão</t>
  </si>
  <si>
    <t>Bônus</t>
  </si>
  <si>
    <t>Total</t>
  </si>
  <si>
    <t>Junho</t>
  </si>
  <si>
    <t>Julho</t>
  </si>
  <si>
    <t>R$</t>
  </si>
  <si>
    <t>Aristeu</t>
  </si>
  <si>
    <t>Boreas</t>
  </si>
  <si>
    <t>Cronos</t>
  </si>
  <si>
    <t>Nota Final</t>
  </si>
  <si>
    <t>Pesquise a Função MOD() para solução do problema</t>
  </si>
  <si>
    <t>Nome do Aluno</t>
  </si>
  <si>
    <t>Português</t>
  </si>
  <si>
    <t>Matemática</t>
  </si>
  <si>
    <t>Conhecimento Gerais</t>
  </si>
  <si>
    <t>Aluno 1</t>
  </si>
  <si>
    <t>Aluno 2</t>
  </si>
  <si>
    <t>Aluno 3</t>
  </si>
  <si>
    <t>Média</t>
  </si>
  <si>
    <t>Frequência</t>
  </si>
  <si>
    <t>%Falta</t>
  </si>
  <si>
    <t>Porcentagem</t>
  </si>
  <si>
    <t>Valor á +</t>
  </si>
  <si>
    <t>Valor á -</t>
  </si>
  <si>
    <t>Fechamento</t>
  </si>
  <si>
    <t>Alimentação</t>
  </si>
  <si>
    <t>Ônibus</t>
  </si>
  <si>
    <t>Lazer</t>
  </si>
  <si>
    <t>Gastos Planejados</t>
  </si>
  <si>
    <t>Gastos Reais</t>
  </si>
  <si>
    <t>Idade</t>
  </si>
  <si>
    <t>Categoria</t>
  </si>
  <si>
    <t>Infantil A</t>
  </si>
  <si>
    <t>Infantil B</t>
  </si>
  <si>
    <t>Juvenil A</t>
  </si>
  <si>
    <t>Juvenil B</t>
  </si>
  <si>
    <t>Adulto</t>
  </si>
  <si>
    <t>Master</t>
  </si>
  <si>
    <t>Sênior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</si>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</sst>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 &quot;* #,##0.00_-;&quot;-R$ &quot;* #,##0.00_-;_-&quot;R$ &quot;* \-??_-;_-@_-"/>
  </numFmts>
  <fonts count="15" x14ac:knownFonts="1">
    <font>
      <sz val="11"/>
      <color indexed="8"/>
      <name val="Calibri"/>
      <family val="2"/>
    </font>
    <font>
      <sz val="11"/>
      <color indexed="53"/>
      <name val="Calibri"/>
      <family val="2"/>
    </font>
    <font>
      <sz val="11"/>
      <color indexed="13"/>
      <name val="Calibri"/>
      <family val="2"/>
    </font>
    <font>
      <sz val="18"/>
      <color indexed="8"/>
      <name val="Calibri"/>
      <family val="2"/>
    </font>
    <font>
      <sz val="14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12"/>
      <color indexed="8"/>
      <name val="Tahoma"/>
      <family val="2"/>
    </font>
    <font>
      <sz val="12"/>
      <color indexed="8"/>
      <name val="Tahoma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Calibri"/>
      <family val="2"/>
    </font>
    <font>
      <sz val="11"/>
      <color theme="4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2" fillId="0" borderId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  <xf numFmtId="0" fontId="4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164" fontId="6" fillId="0" borderId="6" xfId="1" applyFont="1" applyFill="1" applyBorder="1" applyAlignment="1" applyProtection="1">
      <alignment horizontal="center" vertical="center" wrapText="1"/>
    </xf>
    <xf numFmtId="164" fontId="6" fillId="3" borderId="6" xfId="0" applyNumberFormat="1" applyFont="1" applyFill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4" fillId="0" borderId="0" xfId="0" applyFont="1"/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164" fontId="11" fillId="0" borderId="2" xfId="1" applyFont="1" applyFill="1" applyBorder="1" applyAlignment="1" applyProtection="1">
      <alignment horizontal="right" vertical="center" wrapText="1"/>
    </xf>
    <xf numFmtId="0" fontId="11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4" borderId="2" xfId="0" applyFont="1" applyFill="1" applyBorder="1"/>
    <xf numFmtId="0" fontId="0" fillId="0" borderId="7" xfId="0" applyFont="1" applyBorder="1"/>
    <xf numFmtId="0" fontId="0" fillId="0" borderId="7" xfId="0" applyFont="1" applyBorder="1" applyProtection="1">
      <protection locked="0"/>
    </xf>
    <xf numFmtId="0" fontId="0" fillId="0" borderId="7" xfId="0" applyBorder="1"/>
    <xf numFmtId="0" fontId="0" fillId="0" borderId="1" xfId="0" applyFont="1" applyBorder="1"/>
    <xf numFmtId="0" fontId="0" fillId="0" borderId="0" xfId="0" applyFont="1"/>
    <xf numFmtId="0" fontId="13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7" xfId="0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7" xfId="0" applyFont="1" applyBorder="1" applyAlignment="1">
      <alignment horizontal="righ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9" fontId="14" fillId="0" borderId="0" xfId="4" applyFont="1"/>
    <xf numFmtId="0" fontId="1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6" fillId="0" borderId="0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4" builtinId="5"/>
    <cellStyle name="Sem título1" xfId="2"/>
    <cellStyle name="Sem título2" xfId="3"/>
  </cellStyles>
  <dxfs count="4"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114300</xdr:rowOff>
    </xdr:from>
    <xdr:to>
      <xdr:col>8</xdr:col>
      <xdr:colOff>390525</xdr:colOff>
      <xdr:row>4</xdr:row>
      <xdr:rowOff>9525</xdr:rowOff>
    </xdr:to>
    <xdr:sp macro="" textlink="" fLocksText="0">
      <xdr:nvSpPr>
        <xdr:cNvPr id="2" name="CaixaDeTexto 1"/>
        <xdr:cNvSpPr txBox="1">
          <a:spLocks noChangeArrowheads="1"/>
        </xdr:cNvSpPr>
      </xdr:nvSpPr>
      <xdr:spPr bwMode="auto">
        <a:xfrm>
          <a:off x="695325" y="304800"/>
          <a:ext cx="6143625" cy="466725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Dado um valor, informe se este valor é positivo ou negativo.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85725</xdr:rowOff>
    </xdr:from>
    <xdr:to>
      <xdr:col>16</xdr:col>
      <xdr:colOff>419100</xdr:colOff>
      <xdr:row>10</xdr:row>
      <xdr:rowOff>28575</xdr:rowOff>
    </xdr:to>
    <xdr:sp macro="" textlink="" fLocksText="0">
      <xdr:nvSpPr>
        <xdr:cNvPr id="10241" name="CaixaDeTexto 1"/>
        <xdr:cNvSpPr txBox="1">
          <a:spLocks noChangeArrowheads="1"/>
        </xdr:cNvSpPr>
      </xdr:nvSpPr>
      <xdr:spPr bwMode="auto">
        <a:xfrm>
          <a:off x="638175" y="276225"/>
          <a:ext cx="9534525" cy="165735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Exercício 10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Crie um Boletim escolar do semestre que informe a média e a freqüência de um estudante e que no campo situação informe se um estudante está aprovado, reprovado ou em exame de acordo com as seguintes instruções: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• Se média for maior ou igual a 7 e a freqüência for maior ou igual a 75%, o estudante estará aprovado;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• Mas se a média for menor do que 5,0 ou a freqüência menor do que 75%, então o estudante estará reprovado;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• Se nenhuma das duas anteriores ocorre, então o estudante estará em exame.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 planilha deverá conter nome do aluno, média, freqüência (em número inteiro), porcentagem de falta e situação (aprovado, reprovado, exame).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Considere que  serão ministradas um total de 80 aulas durante o semestre. 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85725</xdr:rowOff>
    </xdr:from>
    <xdr:to>
      <xdr:col>12</xdr:col>
      <xdr:colOff>592667</xdr:colOff>
      <xdr:row>13</xdr:row>
      <xdr:rowOff>155222</xdr:rowOff>
    </xdr:to>
    <xdr:sp macro="" textlink="" fLocksText="0">
      <xdr:nvSpPr>
        <xdr:cNvPr id="11265" name="CaixaDeTexto 1"/>
        <xdr:cNvSpPr txBox="1">
          <a:spLocks noChangeArrowheads="1"/>
        </xdr:cNvSpPr>
      </xdr:nvSpPr>
      <xdr:spPr bwMode="auto">
        <a:xfrm>
          <a:off x="571500" y="466725"/>
          <a:ext cx="7563556" cy="2164997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Elabore uma solução para controle dos seus gastos pessoais.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Considere uma situação de comparação entre os </a:t>
          </a:r>
          <a:r>
            <a:rPr lang="pt-B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gastos planejados</a:t>
          </a: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e os </a:t>
          </a:r>
          <a:r>
            <a:rPr lang="pt-B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gastos reais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Calcule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Porcentagem (real x planejado)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Valor gasto a mais que o planejado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Valor gasto a menos que o planejado 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Fechamento: diferença entre real e planejado.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Usar formatação condicional para deixar as porcentagens e valores em vermelho/preto. 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Considerar gastos com: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Celular, Internet, Aluguel,  Alimentação,  Plano de saúde, Educação,  Combustível,  Ônibus, Vestuário, Lazer, etc...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123825</xdr:rowOff>
    </xdr:from>
    <xdr:to>
      <xdr:col>14</xdr:col>
      <xdr:colOff>161925</xdr:colOff>
      <xdr:row>11</xdr:row>
      <xdr:rowOff>85725</xdr:rowOff>
    </xdr:to>
    <xdr:sp macro="" textlink="" fLocksText="0">
      <xdr:nvSpPr>
        <xdr:cNvPr id="12289" name="CaixaDeTexto 1"/>
        <xdr:cNvSpPr txBox="1">
          <a:spLocks noChangeArrowheads="1"/>
        </xdr:cNvSpPr>
      </xdr:nvSpPr>
      <xdr:spPr bwMode="auto">
        <a:xfrm>
          <a:off x="771525" y="504825"/>
          <a:ext cx="7924800" cy="167640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Construa uma solução que, informada a idade de um nadador, classifique-o em uma das categorias: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Infantil A – 5 a 7 anos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Infantil B – 8 a 10 anos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Juvenil A – 11 a 13 anos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Juvenil B – 14 a 17 anos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Adulto – 18 a 40 anos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Master - 41 a  59 anos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Sênior – Acima de 59 anos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66675</xdr:rowOff>
    </xdr:from>
    <xdr:to>
      <xdr:col>14</xdr:col>
      <xdr:colOff>352425</xdr:colOff>
      <xdr:row>16</xdr:row>
      <xdr:rowOff>180975</xdr:rowOff>
    </xdr:to>
    <xdr:sp macro="" textlink="" fLocksText="0">
      <xdr:nvSpPr>
        <xdr:cNvPr id="13313" name="CaixaDeTexto 1"/>
        <xdr:cNvSpPr txBox="1">
          <a:spLocks noChangeArrowheads="1"/>
        </xdr:cNvSpPr>
      </xdr:nvSpPr>
      <xdr:spPr bwMode="auto">
        <a:xfrm>
          <a:off x="714375" y="638175"/>
          <a:ext cx="9667875" cy="259080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O Professor de PMicro vai corrigir os exercícios e colocar a nota de cada um na célula A1 da respectiva planilha.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Exemplo: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Ex1!A1= 10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Ex2!A1=10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Ex3!A1=8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 assim por diante.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Calcule a Nota Final da Lista de Exercícios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Atenção: </a:t>
          </a:r>
          <a:r>
            <a:rPr lang="pt-BR" sz="1100" b="0" i="0" u="none" strike="noStrike" baseline="0">
              <a:solidFill>
                <a:srgbClr val="FF0000"/>
              </a:solidFill>
              <a:latin typeface="Calibri"/>
              <a:cs typeface="Calibri"/>
            </a:rPr>
            <a:t>Usar a função média com apenas 1 parâmetro para solução do problema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Nota Final = Média das notas dos exercícios de 1 a 13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114300</xdr:rowOff>
    </xdr:from>
    <xdr:to>
      <xdr:col>8</xdr:col>
      <xdr:colOff>390525</xdr:colOff>
      <xdr:row>4</xdr:row>
      <xdr:rowOff>9525</xdr:rowOff>
    </xdr:to>
    <xdr:sp macro="" textlink="" fLocksText="0">
      <xdr:nvSpPr>
        <xdr:cNvPr id="2" name="CaixaDeTexto 1"/>
        <xdr:cNvSpPr txBox="1">
          <a:spLocks noChangeArrowheads="1"/>
        </xdr:cNvSpPr>
      </xdr:nvSpPr>
      <xdr:spPr bwMode="auto">
        <a:xfrm>
          <a:off x="695325" y="304800"/>
          <a:ext cx="6229350" cy="466725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Dado um valor, informe se este valor é Par ou Impar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</xdr:row>
      <xdr:rowOff>95249</xdr:rowOff>
    </xdr:from>
    <xdr:to>
      <xdr:col>9</xdr:col>
      <xdr:colOff>352778</xdr:colOff>
      <xdr:row>7</xdr:row>
      <xdr:rowOff>42332</xdr:rowOff>
    </xdr:to>
    <xdr:sp macro="" textlink="" fLocksText="0">
      <xdr:nvSpPr>
        <xdr:cNvPr id="2" name="CaixaDeTexto 1"/>
        <xdr:cNvSpPr txBox="1">
          <a:spLocks noChangeArrowheads="1"/>
        </xdr:cNvSpPr>
      </xdr:nvSpPr>
      <xdr:spPr bwMode="auto">
        <a:xfrm>
          <a:off x="981075" y="476249"/>
          <a:ext cx="5629628" cy="899583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Dado dois valores, calcule a diferença entre eles, onde a diferença deve ser sempre positiva (módulo ou valor absoluto do número).</a:t>
          </a:r>
        </a:p>
        <a:p>
          <a:pPr algn="l" rtl="0">
            <a:defRPr sz="1000"/>
          </a:pPr>
          <a:endParaRPr lang="pt-BR" sz="18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262470</xdr:colOff>
      <xdr:row>9</xdr:row>
      <xdr:rowOff>76200</xdr:rowOff>
    </xdr:from>
    <xdr:to>
      <xdr:col>13</xdr:col>
      <xdr:colOff>155225</xdr:colOff>
      <xdr:row>19</xdr:row>
      <xdr:rowOff>91722</xdr:rowOff>
    </xdr:to>
    <xdr:sp macro="" textlink="" fLocksText="0">
      <xdr:nvSpPr>
        <xdr:cNvPr id="3" name="CaixaDeTexto 2"/>
        <xdr:cNvSpPr txBox="1">
          <a:spLocks noChangeArrowheads="1"/>
        </xdr:cNvSpPr>
      </xdr:nvSpPr>
      <xdr:spPr bwMode="auto">
        <a:xfrm>
          <a:off x="3472395" y="1790700"/>
          <a:ext cx="5379155" cy="1920522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Módulo de um número Real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Podemos dizer que módulo é o mesmo que a distância de um número real ao número zero.   </a:t>
          </a:r>
        </a:p>
        <a:p>
          <a:pPr algn="l" rtl="0">
            <a:defRPr sz="1000"/>
          </a:pPr>
          <a:endParaRPr lang="pt-BR" sz="11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Assim, podemos dizer que o módulo de um número real irá seguir duas opções: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• O módulo ou valor absoluto de um número real é o próprio número, se ele for positivo.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• O módulo ou valor absoluto de um número real será o seu simétrico, se ele for negativo. </a:t>
          </a:r>
        </a:p>
        <a:p>
          <a:pPr algn="l" rtl="0">
            <a:defRPr sz="1000"/>
          </a:pPr>
          <a:endParaRPr lang="pt-BR" sz="11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pt-BR" sz="11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|x| =  </a:t>
          </a:r>
          <a:r>
            <a:rPr lang="pt-B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x</a:t>
          </a:r>
          <a:r>
            <a:rPr lang="pt-B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 se x ≥ 0       ou      </a:t>
          </a:r>
          <a:r>
            <a:rPr lang="pt-B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-x  </a:t>
          </a:r>
          <a:r>
            <a:rPr lang="pt-B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se x &lt; 0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9525</xdr:rowOff>
    </xdr:from>
    <xdr:to>
      <xdr:col>14</xdr:col>
      <xdr:colOff>514350</xdr:colOff>
      <xdr:row>10</xdr:row>
      <xdr:rowOff>19050</xdr:rowOff>
    </xdr:to>
    <xdr:sp macro="" textlink="" fLocksText="0">
      <xdr:nvSpPr>
        <xdr:cNvPr id="2" name="CaixaDeTexto 1"/>
        <xdr:cNvSpPr txBox="1">
          <a:spLocks noChangeArrowheads="1"/>
        </xdr:cNvSpPr>
      </xdr:nvSpPr>
      <xdr:spPr bwMode="auto">
        <a:xfrm>
          <a:off x="1133475" y="200025"/>
          <a:ext cx="8810625" cy="1724025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lnSpc>
              <a:spcPts val="1500"/>
            </a:lnSpc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Uma empresa de vendas oferece para seus clientes um desconto que é calculado em função do valor da compra. </a:t>
          </a:r>
        </a:p>
        <a:p>
          <a:pPr algn="l" rtl="0">
            <a:lnSpc>
              <a:spcPts val="1600"/>
            </a:lnSpc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Este desconto é de:</a:t>
          </a:r>
        </a:p>
        <a:p>
          <a:pPr algn="l" rtl="0">
            <a:lnSpc>
              <a:spcPts val="1500"/>
            </a:lnSpc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20%, se o valor da compra for </a:t>
          </a:r>
          <a:r>
            <a:rPr lang="pt-BR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maior ou igual</a:t>
          </a: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a R$ 5.000,00 </a:t>
          </a:r>
        </a:p>
        <a:p>
          <a:pPr algn="l" rtl="0">
            <a:lnSpc>
              <a:spcPts val="1600"/>
            </a:lnSpc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ou</a:t>
          </a:r>
        </a:p>
        <a:p>
          <a:pPr algn="l" rtl="0">
            <a:lnSpc>
              <a:spcPts val="1500"/>
            </a:lnSpc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15%, se for </a:t>
          </a:r>
          <a:r>
            <a:rPr lang="pt-BR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menor</a:t>
          </a: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que R$ 5.000,00</a:t>
          </a:r>
        </a:p>
        <a:p>
          <a:pPr algn="l" rtl="0">
            <a:lnSpc>
              <a:spcPts val="1600"/>
            </a:lnSpc>
            <a:defRPr sz="1000"/>
          </a:pPr>
          <a:endParaRPr lang="pt-BR" sz="14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lnSpc>
              <a:spcPts val="1500"/>
            </a:lnSpc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Elabore uma solução que solicite o valor da compra e o desconto obtido por um determinado cliente.</a:t>
          </a:r>
        </a:p>
        <a:p>
          <a:pPr algn="l" rtl="0">
            <a:lnSpc>
              <a:spcPts val="1200"/>
            </a:lnSpc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  <a:p>
          <a:pPr algn="l" rtl="0">
            <a:lnSpc>
              <a:spcPts val="1200"/>
            </a:lnSpc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171450</xdr:rowOff>
    </xdr:from>
    <xdr:to>
      <xdr:col>15</xdr:col>
      <xdr:colOff>342900</xdr:colOff>
      <xdr:row>14</xdr:row>
      <xdr:rowOff>28575</xdr:rowOff>
    </xdr:to>
    <xdr:sp macro="" textlink="" fLocksText="0">
      <xdr:nvSpPr>
        <xdr:cNvPr id="2" name="CaixaDeTexto 1"/>
        <xdr:cNvSpPr txBox="1">
          <a:spLocks noChangeArrowheads="1"/>
        </xdr:cNvSpPr>
      </xdr:nvSpPr>
      <xdr:spPr bwMode="auto">
        <a:xfrm>
          <a:off x="1057275" y="361950"/>
          <a:ext cx="9134475" cy="2333625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Um vendedor tem seu salário calculado em função do valor total de suas vendas.</a:t>
          </a:r>
        </a:p>
        <a:p>
          <a:pPr algn="l" rtl="0">
            <a:defRPr sz="1000"/>
          </a:pPr>
          <a:endParaRPr lang="pt-BR" sz="18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Este cálculo é feito de acordo com o seguinte critério: </a:t>
          </a:r>
        </a:p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Se o valor total de suas vendas for maior que R$ 20.000,00, o vendedor receberá como salário, 10% do valor das vendas. </a:t>
          </a:r>
        </a:p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Caso contrário, receberá 7,5% do valor das vendas.</a:t>
          </a:r>
        </a:p>
        <a:p>
          <a:pPr algn="l" rtl="0">
            <a:defRPr sz="1000"/>
          </a:pPr>
          <a:r>
            <a:rPr lang="pt-BR" sz="1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Elabore uma solução que determine o valor ganho pelo vendedor.</a:t>
          </a:r>
        </a:p>
        <a:p>
          <a:pPr algn="l" rtl="0">
            <a:defRPr sz="1000"/>
          </a:pPr>
          <a:endParaRPr lang="pt-BR" sz="18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171450</xdr:rowOff>
    </xdr:from>
    <xdr:to>
      <xdr:col>18</xdr:col>
      <xdr:colOff>504825</xdr:colOff>
      <xdr:row>13</xdr:row>
      <xdr:rowOff>76200</xdr:rowOff>
    </xdr:to>
    <xdr:sp macro="" textlink="" fLocksText="0">
      <xdr:nvSpPr>
        <xdr:cNvPr id="6145" name="CaixaDeTexto 1"/>
        <xdr:cNvSpPr txBox="1">
          <a:spLocks noChangeArrowheads="1"/>
        </xdr:cNvSpPr>
      </xdr:nvSpPr>
      <xdr:spPr bwMode="auto">
        <a:xfrm>
          <a:off x="895350" y="361950"/>
          <a:ext cx="12249150" cy="219075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Uma imobiliária tem três corretores. </a:t>
          </a:r>
        </a:p>
        <a:p>
          <a:pPr algn="l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 empresa paga a cada  corretor uma comissão calculada de acordo com o valor da venda realizada. </a:t>
          </a:r>
        </a:p>
        <a:p>
          <a:pPr algn="l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Se o valor total da venda de um corretor for </a:t>
          </a:r>
          <a:r>
            <a:rPr lang="pt-BR" sz="16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menor que R$ 5.000,00</a:t>
          </a: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a comissão será de 7% do valor vendido. </a:t>
          </a:r>
        </a:p>
        <a:p>
          <a:pPr algn="l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Se o valor da venda do corretor estiver </a:t>
          </a:r>
          <a:r>
            <a:rPr lang="pt-BR" sz="1600" b="1" i="0" u="none" strike="noStrike" baseline="0">
              <a:solidFill>
                <a:srgbClr val="000000"/>
              </a:solidFill>
              <a:latin typeface="Calibri"/>
              <a:cs typeface="Calibri"/>
            </a:rPr>
            <a:t>entre R$ 5.000,00 e R$ 50.000,00</a:t>
          </a: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a comissão será de 9,5% do valor vendido</a:t>
          </a:r>
        </a:p>
        <a:p>
          <a:pPr algn="l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Se o valor da venda for </a:t>
          </a:r>
          <a:r>
            <a:rPr lang="pt-BR" sz="16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acima de R$ 50.000,00</a:t>
          </a: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a comissão será de 12%</a:t>
          </a:r>
        </a:p>
        <a:p>
          <a:pPr algn="l" rtl="0">
            <a:defRPr sz="1000"/>
          </a:pPr>
          <a:endParaRPr lang="pt-BR" sz="16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Elabore uma solução para o calculo das comissões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104775</xdr:rowOff>
    </xdr:from>
    <xdr:to>
      <xdr:col>6</xdr:col>
      <xdr:colOff>1600200</xdr:colOff>
      <xdr:row>2</xdr:row>
      <xdr:rowOff>114300</xdr:rowOff>
    </xdr:to>
    <xdr:sp macro="" textlink="" fLocksText="0">
      <xdr:nvSpPr>
        <xdr:cNvPr id="7175" name="CaixaDeTexto 2"/>
        <xdr:cNvSpPr txBox="1">
          <a:spLocks noChangeArrowheads="1"/>
        </xdr:cNvSpPr>
      </xdr:nvSpPr>
      <xdr:spPr bwMode="auto">
        <a:xfrm>
          <a:off x="381000" y="104775"/>
          <a:ext cx="7239000" cy="390525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Verifique os comentarios nos cabeçalhos das linhas e colunas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180975</xdr:rowOff>
    </xdr:from>
    <xdr:to>
      <xdr:col>7</xdr:col>
      <xdr:colOff>85725</xdr:colOff>
      <xdr:row>8</xdr:row>
      <xdr:rowOff>180975</xdr:rowOff>
    </xdr:to>
    <xdr:sp macro="" textlink="" fLocksText="0">
      <xdr:nvSpPr>
        <xdr:cNvPr id="8193" name="CaixaDeTexto 1"/>
        <xdr:cNvSpPr txBox="1">
          <a:spLocks noChangeArrowheads="1"/>
        </xdr:cNvSpPr>
      </xdr:nvSpPr>
      <xdr:spPr bwMode="auto">
        <a:xfrm>
          <a:off x="600075" y="180975"/>
          <a:ext cx="8763000" cy="152400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 distribuidora de aguardente </a:t>
          </a:r>
          <a:r>
            <a:rPr lang="pt-BR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FATECaninha</a:t>
          </a:r>
          <a:r>
            <a:rPr lang="pt-B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paga comissão para os vendedores de:</a:t>
          </a: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5% sobre as vendas até R$10.000,00 e 10% </a:t>
          </a:r>
          <a:r>
            <a:rPr lang="pt-BR" sz="1200" b="0" i="0" u="sng" strike="noStrike" baseline="0">
              <a:solidFill>
                <a:srgbClr val="000000"/>
              </a:solidFill>
              <a:latin typeface="Calibri"/>
              <a:cs typeface="Calibri"/>
            </a:rPr>
            <a:t>sobre a parte que exceder esse limite</a:t>
          </a:r>
          <a:r>
            <a:rPr lang="pt-B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. </a:t>
          </a:r>
        </a:p>
        <a:p>
          <a:pPr algn="l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Calcular a comissão do mês de julho</a:t>
          </a:r>
        </a:p>
        <a:p>
          <a:pPr algn="l" rtl="0">
            <a:defRPr sz="1000"/>
          </a:pPr>
          <a:endParaRPr lang="pt-BR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Além disso, para estimular o crescimento, os vendedores que em julho aumentarem suas vendas em relação ao mês de junho receberão um bônus de 5% sobre seu crescimento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38100</xdr:rowOff>
    </xdr:from>
    <xdr:to>
      <xdr:col>15</xdr:col>
      <xdr:colOff>123825</xdr:colOff>
      <xdr:row>12</xdr:row>
      <xdr:rowOff>152400</xdr:rowOff>
    </xdr:to>
    <xdr:sp macro="" textlink="" fLocksText="0">
      <xdr:nvSpPr>
        <xdr:cNvPr id="9217" name="CaixaDeTexto 1"/>
        <xdr:cNvSpPr txBox="1">
          <a:spLocks noChangeArrowheads="1"/>
        </xdr:cNvSpPr>
      </xdr:nvSpPr>
      <xdr:spPr bwMode="auto">
        <a:xfrm>
          <a:off x="704850" y="419100"/>
          <a:ext cx="8562975" cy="2019300"/>
        </a:xfrm>
        <a:prstGeom prst="rect">
          <a:avLst/>
        </a:prstGeom>
        <a:solidFill>
          <a:srgbClr val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Considere que o último concurso vestibular apresentou três provas: Português, Matemática e Conhecimentos Gerais.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Cada candidato  tem  um registro contendo o seu nome e as notas obtidas, em cada uma das provas.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construir uma solução que forneça: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O nome do candidato  e as notas em cada uma das prova s;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A média das notas  do candidato;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Uma informação dizendo se o candidato foi aprovado ou não.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Considere que  um candidato é aprovado, se sua </a:t>
          </a:r>
          <a:r>
            <a:rPr lang="pt-B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média for maior que 5</a:t>
          </a: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e se não apresentou </a:t>
          </a:r>
          <a:r>
            <a:rPr lang="pt-B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nenhuma nota abaixo de 4</a:t>
          </a: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.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Apresente o texto “Aprovado” em azul e “Reprovado” em vermelho (utilize formatação condicional). 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Observação: Neste exercício você deve propor a formatação da planilha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35" zoomScaleNormal="135" workbookViewId="0"/>
  </sheetViews>
  <sheetFormatPr defaultRowHeight="15" x14ac:dyDescent="0.25"/>
  <cols>
    <col min="2" max="2" width="19.140625" customWidth="1"/>
    <col min="3" max="3" width="17.140625" customWidth="1"/>
    <col min="4" max="4" width="14.7109375" customWidth="1"/>
  </cols>
  <sheetData>
    <row r="1" spans="1:6" x14ac:dyDescent="0.25">
      <c r="A1">
        <v>6</v>
      </c>
    </row>
    <row r="6" spans="1:6" x14ac:dyDescent="0.25">
      <c r="F6" t="s">
        <v>0</v>
      </c>
    </row>
    <row r="7" spans="1:6" x14ac:dyDescent="0.25">
      <c r="B7" s="24" t="s">
        <v>1</v>
      </c>
      <c r="C7" s="25">
        <v>-2</v>
      </c>
    </row>
    <row r="8" spans="1:6" x14ac:dyDescent="0.25">
      <c r="B8" s="24" t="s">
        <v>2</v>
      </c>
      <c r="C8" s="32" t="str">
        <f>IF(C7&gt;=0,"Positivo","Negativo")</f>
        <v>Negativo</v>
      </c>
    </row>
    <row r="11" spans="1:6" x14ac:dyDescent="0.25">
      <c r="C11" t="s">
        <v>3</v>
      </c>
      <c r="D11" s="1"/>
    </row>
    <row r="14" spans="1:6" x14ac:dyDescent="0.25">
      <c r="C14" t="s">
        <v>3</v>
      </c>
    </row>
    <row r="23" spans="3:4" x14ac:dyDescent="0.25">
      <c r="C23" s="27" t="s">
        <v>4</v>
      </c>
      <c r="D23" s="2" t="s">
        <v>5</v>
      </c>
    </row>
  </sheetData>
  <sheetProtection selectLockedCells="1" selectUnlockedCells="1"/>
  <conditionalFormatting sqref="C8">
    <cfRule type="cellIs" dxfId="3" priority="1" operator="equal">
      <formula>"Negativo"</formula>
    </cfRule>
  </conditionalFormatting>
  <dataValidations count="2">
    <dataValidation type="list" operator="equal" sqref="D23">
      <formula1>"Novo,Comum,Especial,Parceiro"</formula1>
      <formula2>0</formula2>
    </dataValidation>
    <dataValidation type="decimal" operator="notEqual" allowBlank="1" showErrorMessage="1" errorTitle="Valor inválido" error="Não é permitido colocar zero" sqref="C7">
      <formula1>0</formula1>
    </dataValidation>
  </dataValidation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5" zoomScaleNormal="135" workbookViewId="0"/>
  </sheetViews>
  <sheetFormatPr defaultRowHeight="15" x14ac:dyDescent="0.25"/>
  <cols>
    <col min="2" max="2" width="14.7109375" customWidth="1"/>
    <col min="4" max="4" width="10.85546875" customWidth="1"/>
  </cols>
  <sheetData>
    <row r="1" spans="1:6" x14ac:dyDescent="0.25">
      <c r="A1">
        <v>8</v>
      </c>
    </row>
    <row r="14" spans="1:6" x14ac:dyDescent="0.25">
      <c r="B14" t="s">
        <v>64</v>
      </c>
      <c r="C14" t="s">
        <v>71</v>
      </c>
      <c r="D14" t="s">
        <v>72</v>
      </c>
      <c r="E14" t="s">
        <v>73</v>
      </c>
      <c r="F14" t="s">
        <v>50</v>
      </c>
    </row>
    <row r="15" spans="1:6" x14ac:dyDescent="0.25">
      <c r="B15" t="s">
        <v>68</v>
      </c>
      <c r="C15">
        <v>5</v>
      </c>
      <c r="D15" s="30">
        <v>1</v>
      </c>
      <c r="E15" s="31">
        <f>100%-D15</f>
        <v>0</v>
      </c>
      <c r="F15" t="str">
        <f>IF(AND(C15&gt;=7,D15&gt;=75%),"Aprovado","Reprovado")</f>
        <v>Reprovado</v>
      </c>
    </row>
    <row r="16" spans="1:6" x14ac:dyDescent="0.25">
      <c r="B16" t="s">
        <v>69</v>
      </c>
      <c r="C16">
        <v>7</v>
      </c>
      <c r="D16" s="30">
        <v>0.75</v>
      </c>
      <c r="E16" s="31">
        <f t="shared" ref="E16:E17" si="0">100%-D16</f>
        <v>0.25</v>
      </c>
      <c r="F16" t="str">
        <f t="shared" ref="F16:F17" si="1">IF(AND(C16&gt;=7,D16&gt;=75%),"Aprovado","Reprovado")</f>
        <v>Aprovado</v>
      </c>
    </row>
    <row r="17" spans="2:6" x14ac:dyDescent="0.25">
      <c r="B17" t="s">
        <v>70</v>
      </c>
      <c r="C17">
        <v>4</v>
      </c>
      <c r="D17" s="30">
        <v>0.4</v>
      </c>
      <c r="E17" s="31">
        <f t="shared" si="0"/>
        <v>0.6</v>
      </c>
      <c r="F17" t="str">
        <f t="shared" si="1"/>
        <v>Reprovado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35" zoomScaleNormal="135" workbookViewId="0"/>
  </sheetViews>
  <sheetFormatPr defaultRowHeight="15" x14ac:dyDescent="0.25"/>
  <cols>
    <col min="2" max="2" width="13" customWidth="1"/>
    <col min="3" max="3" width="17" customWidth="1"/>
    <col min="4" max="4" width="12" customWidth="1"/>
    <col min="5" max="5" width="12.140625" customWidth="1"/>
    <col min="6" max="6" width="11.7109375" customWidth="1"/>
    <col min="8" max="8" width="11.85546875" customWidth="1"/>
  </cols>
  <sheetData>
    <row r="1" spans="1:8" x14ac:dyDescent="0.25">
      <c r="A1">
        <v>8</v>
      </c>
    </row>
    <row r="15" spans="1:8" x14ac:dyDescent="0.25">
      <c r="B15" s="37"/>
      <c r="C15" s="36" t="s">
        <v>81</v>
      </c>
      <c r="D15" s="36" t="s">
        <v>82</v>
      </c>
      <c r="E15" s="36" t="s">
        <v>74</v>
      </c>
      <c r="F15" s="36" t="s">
        <v>75</v>
      </c>
      <c r="G15" s="36" t="s">
        <v>76</v>
      </c>
      <c r="H15" s="36" t="s">
        <v>77</v>
      </c>
    </row>
    <row r="16" spans="1:8" x14ac:dyDescent="0.25">
      <c r="B16" s="35" t="s">
        <v>78</v>
      </c>
      <c r="C16">
        <v>300</v>
      </c>
      <c r="D16">
        <v>250</v>
      </c>
      <c r="E16" s="38">
        <f>D16/C16</f>
        <v>0.83333333333333337</v>
      </c>
      <c r="F16">
        <f>IF(C16&gt;D16,0,C16-D16)</f>
        <v>0</v>
      </c>
      <c r="G16">
        <f>IF(C16&gt;D16,C16-D16,0)</f>
        <v>50</v>
      </c>
      <c r="H16">
        <f>D16-C16</f>
        <v>-50</v>
      </c>
    </row>
    <row r="17" spans="2:8" x14ac:dyDescent="0.25">
      <c r="B17" s="35" t="s">
        <v>79</v>
      </c>
      <c r="C17">
        <v>80</v>
      </c>
      <c r="D17">
        <v>80</v>
      </c>
      <c r="E17" s="38">
        <f>D17/C17</f>
        <v>1</v>
      </c>
      <c r="F17">
        <f t="shared" ref="F17" si="0">IF(C17&gt;D17,0,C17-D17)</f>
        <v>0</v>
      </c>
      <c r="G17">
        <f t="shared" ref="G17:G18" si="1">IF(C17&gt;D17,C17-D17,0)</f>
        <v>0</v>
      </c>
      <c r="H17">
        <f t="shared" ref="H17:H18" si="2">D17-C17</f>
        <v>0</v>
      </c>
    </row>
    <row r="18" spans="2:8" x14ac:dyDescent="0.25">
      <c r="B18" s="35" t="s">
        <v>80</v>
      </c>
      <c r="C18">
        <v>100</v>
      </c>
      <c r="D18">
        <v>150</v>
      </c>
      <c r="E18" s="38">
        <f>D18/C18</f>
        <v>1.5</v>
      </c>
      <c r="F18">
        <f>IF(C18&gt;D18,0,D18-C18)</f>
        <v>50</v>
      </c>
      <c r="G18">
        <f t="shared" si="1"/>
        <v>0</v>
      </c>
      <c r="H18">
        <f t="shared" si="2"/>
        <v>50</v>
      </c>
    </row>
  </sheetData>
  <sheetProtection selectLockedCells="1" selectUnlockedCells="1"/>
  <conditionalFormatting sqref="H16:H18">
    <cfRule type="cellIs" dxfId="1" priority="3" operator="lessThan">
      <formula>0</formula>
    </cfRule>
  </conditionalFormatting>
  <conditionalFormatting sqref="E16:E18">
    <cfRule type="cellIs" dxfId="0" priority="1" operator="lessThan">
      <formula>1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5" zoomScaleNormal="135" workbookViewId="0"/>
  </sheetViews>
  <sheetFormatPr defaultRowHeight="15" x14ac:dyDescent="0.25"/>
  <sheetData>
    <row r="1" spans="1:12" x14ac:dyDescent="0.25">
      <c r="A1">
        <v>9</v>
      </c>
    </row>
    <row r="13" spans="1:12" x14ac:dyDescent="0.25">
      <c r="B13" s="39" t="s">
        <v>83</v>
      </c>
      <c r="C13" s="39" t="s">
        <v>84</v>
      </c>
      <c r="D13" t="s">
        <v>84</v>
      </c>
    </row>
    <row r="14" spans="1:12" x14ac:dyDescent="0.25">
      <c r="B14" s="1">
        <v>2</v>
      </c>
      <c r="C14" t="str">
        <f>IF(B14&gt;59,"Sênior",IF(B14&lt;=59,IF(B14&gt;=41,"Master",IF(B14&lt;41,IF(B14&gt;17,"Adulto",IF(B14&lt;18,IF(B14&gt;13,"Juvenil B",IF(B14&lt;14,IF(B14&gt;10,"Juvenil A",IF(B14&lt;11,IF(B14&gt;7,"Infantil B",IF(B14&lt;7,IF(B14&gt;4,"Infantil A","Baby")))))))))))))</f>
        <v>Baby</v>
      </c>
      <c r="D14" t="str">
        <f t="shared" ref="D14:D20" si="0">VLOOKUP(B14,tabela,2)</f>
        <v>Baby</v>
      </c>
      <c r="K14" s="1">
        <v>0</v>
      </c>
      <c r="L14" t="s">
        <v>92</v>
      </c>
    </row>
    <row r="15" spans="1:12" x14ac:dyDescent="0.25">
      <c r="B15" s="1">
        <v>6</v>
      </c>
      <c r="C15" t="str">
        <f t="shared" ref="C15:C20" si="1">IF(B15&gt;59,"Sênior",IF(B15&lt;=59,IF(B15&gt;=41,"Master",IF(B15&lt;41,IF(B15&gt;17,"Adulto",IF(B15&lt;18,IF(B15&gt;13,"Juvenil B",IF(B15&lt;14,IF(B15&gt;10,"Juvenil A",IF(B15&lt;11,IF(B15&gt;7,"Infantil B",IF(B15&lt;7,IF(B15&gt;4,"Infantil A","baby")))))))))))))</f>
        <v>Infantil A</v>
      </c>
      <c r="D15" t="str">
        <f t="shared" si="0"/>
        <v>Infantil A</v>
      </c>
      <c r="K15" s="40">
        <v>5</v>
      </c>
      <c r="L15" t="s">
        <v>85</v>
      </c>
    </row>
    <row r="16" spans="1:12" x14ac:dyDescent="0.25">
      <c r="B16" s="1">
        <v>9</v>
      </c>
      <c r="C16" t="str">
        <f t="shared" si="1"/>
        <v>Infantil B</v>
      </c>
      <c r="D16" t="str">
        <f t="shared" si="0"/>
        <v>Infantil B</v>
      </c>
      <c r="K16" s="40">
        <v>8</v>
      </c>
      <c r="L16" t="s">
        <v>86</v>
      </c>
    </row>
    <row r="17" spans="2:12" x14ac:dyDescent="0.25">
      <c r="B17" s="1">
        <v>12</v>
      </c>
      <c r="C17" t="str">
        <f t="shared" si="1"/>
        <v>Juvenil A</v>
      </c>
      <c r="D17" t="str">
        <f t="shared" si="0"/>
        <v>Juvenil A</v>
      </c>
      <c r="K17" s="40">
        <v>11</v>
      </c>
      <c r="L17" t="s">
        <v>87</v>
      </c>
    </row>
    <row r="18" spans="2:12" x14ac:dyDescent="0.25">
      <c r="B18" s="1">
        <v>15</v>
      </c>
      <c r="C18" t="str">
        <f t="shared" si="1"/>
        <v>Juvenil B</v>
      </c>
      <c r="D18" t="str">
        <f t="shared" si="0"/>
        <v>Juvenil B</v>
      </c>
      <c r="K18" s="40">
        <v>14</v>
      </c>
      <c r="L18" t="s">
        <v>88</v>
      </c>
    </row>
    <row r="19" spans="2:12" x14ac:dyDescent="0.25">
      <c r="B19" s="1">
        <v>30</v>
      </c>
      <c r="C19" t="str">
        <f t="shared" si="1"/>
        <v>Adulto</v>
      </c>
      <c r="D19" t="str">
        <f t="shared" si="0"/>
        <v>Adulto</v>
      </c>
      <c r="K19" s="40">
        <v>18</v>
      </c>
      <c r="L19" t="s">
        <v>89</v>
      </c>
    </row>
    <row r="20" spans="2:12" x14ac:dyDescent="0.25">
      <c r="B20" s="1">
        <v>60</v>
      </c>
      <c r="C20" t="str">
        <f t="shared" si="1"/>
        <v>Sênior</v>
      </c>
      <c r="D20" t="str">
        <f t="shared" si="0"/>
        <v>Sênior</v>
      </c>
      <c r="K20" s="40">
        <v>41</v>
      </c>
      <c r="L20" t="s">
        <v>90</v>
      </c>
    </row>
    <row r="21" spans="2:12" x14ac:dyDescent="0.25">
      <c r="K21" s="40">
        <v>60</v>
      </c>
      <c r="L21" t="s">
        <v>91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:E19"/>
  <sheetViews>
    <sheetView tabSelected="1" zoomScale="135" zoomScaleNormal="135" workbookViewId="0">
      <selection activeCell="E19" sqref="E19"/>
    </sheetView>
  </sheetViews>
  <sheetFormatPr defaultRowHeight="15" x14ac:dyDescent="0.25"/>
  <cols>
    <col min="4" max="4" width="16" customWidth="1"/>
    <col min="5" max="5" width="24.7109375" customWidth="1"/>
  </cols>
  <sheetData>
    <row r="19" spans="4:5" ht="23.25" x14ac:dyDescent="0.35">
      <c r="D19" s="22" t="s">
        <v>62</v>
      </c>
      <c r="E19" s="23">
        <f>AVERAGE('Ex1:Ex13'!A1)</f>
        <v>6.666666666666667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35" zoomScaleNormal="135" workbookViewId="0"/>
  </sheetViews>
  <sheetFormatPr defaultRowHeight="15" x14ac:dyDescent="0.25"/>
  <cols>
    <col min="2" max="2" width="19.140625" customWidth="1"/>
    <col min="3" max="3" width="24" customWidth="1"/>
  </cols>
  <sheetData>
    <row r="1" spans="1:10" x14ac:dyDescent="0.25">
      <c r="A1">
        <v>6</v>
      </c>
    </row>
    <row r="7" spans="1:10" x14ac:dyDescent="0.25">
      <c r="B7" s="3" t="s">
        <v>1</v>
      </c>
      <c r="C7" s="3">
        <v>2</v>
      </c>
      <c r="G7" s="41" t="s">
        <v>6</v>
      </c>
      <c r="H7" s="41"/>
      <c r="I7" s="41"/>
      <c r="J7" s="41"/>
    </row>
    <row r="8" spans="1:10" x14ac:dyDescent="0.25">
      <c r="B8" s="3" t="s">
        <v>2</v>
      </c>
      <c r="C8" s="33" t="str">
        <f>IF(MOD(C7,2)=0,"Par","Impar")</f>
        <v>Par</v>
      </c>
    </row>
    <row r="9" spans="1:10" x14ac:dyDescent="0.25">
      <c r="G9" t="s">
        <v>63</v>
      </c>
    </row>
  </sheetData>
  <sheetProtection selectLockedCells="1" selectUnlockedCells="1"/>
  <mergeCells count="1">
    <mergeCell ref="G7:J7"/>
  </mergeCells>
  <dataValidations count="1">
    <dataValidation type="whole" operator="greaterThanOrEqual" allowBlank="1" sqref="C7">
      <formula1>0</formula1>
    </dataValidation>
  </dataValidation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35" zoomScaleNormal="135" workbookViewId="0"/>
  </sheetViews>
  <sheetFormatPr defaultColWidth="11.5703125" defaultRowHeight="15" x14ac:dyDescent="0.25"/>
  <cols>
    <col min="1" max="2" width="9.140625" customWidth="1"/>
    <col min="3" max="3" width="9.85546875" customWidth="1"/>
    <col min="4" max="4" width="20" customWidth="1"/>
    <col min="5" max="253" width="9.140625" customWidth="1"/>
  </cols>
  <sheetData>
    <row r="1" spans="1:4" x14ac:dyDescent="0.25">
      <c r="A1">
        <v>6</v>
      </c>
    </row>
    <row r="12" spans="1:4" x14ac:dyDescent="0.25">
      <c r="C12" s="24" t="s">
        <v>7</v>
      </c>
      <c r="D12" s="26">
        <v>-4</v>
      </c>
    </row>
    <row r="13" spans="1:4" x14ac:dyDescent="0.25">
      <c r="C13" s="24" t="s">
        <v>8</v>
      </c>
      <c r="D13" s="26">
        <v>3</v>
      </c>
    </row>
    <row r="14" spans="1:4" x14ac:dyDescent="0.25">
      <c r="C14" s="24" t="s">
        <v>2</v>
      </c>
      <c r="D14" s="26">
        <f>IF((D12-D13)&gt;0,(D12-D13),(D12-D13)*-1)</f>
        <v>7</v>
      </c>
    </row>
    <row r="18" spans="1:3" x14ac:dyDescent="0.25">
      <c r="A18" s="41" t="s">
        <v>9</v>
      </c>
      <c r="B18" s="41"/>
      <c r="C18" s="41"/>
    </row>
  </sheetData>
  <sheetProtection selectLockedCells="1" selectUnlockedCells="1"/>
  <mergeCells count="1">
    <mergeCell ref="A18:C18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5" zoomScaleNormal="135" workbookViewId="0"/>
  </sheetViews>
  <sheetFormatPr defaultRowHeight="15" x14ac:dyDescent="0.25"/>
  <cols>
    <col min="3" max="3" width="17.42578125" customWidth="1"/>
    <col min="4" max="4" width="14.28515625" customWidth="1"/>
  </cols>
  <sheetData>
    <row r="1" spans="1:4" x14ac:dyDescent="0.25">
      <c r="A1">
        <v>6</v>
      </c>
    </row>
    <row r="14" spans="1:4" x14ac:dyDescent="0.25">
      <c r="C14" s="24" t="s">
        <v>10</v>
      </c>
      <c r="D14" s="24">
        <v>4000</v>
      </c>
    </row>
    <row r="15" spans="1:4" x14ac:dyDescent="0.25">
      <c r="C15" s="24" t="s">
        <v>11</v>
      </c>
      <c r="D15" s="34" t="str">
        <f>IF(D14&gt;=5000,"20%","15%")</f>
        <v>15%</v>
      </c>
    </row>
    <row r="16" spans="1:4" x14ac:dyDescent="0.25">
      <c r="C16" s="24" t="s">
        <v>12</v>
      </c>
      <c r="D16" s="24">
        <f>IF(D14&gt;=5000,D14*0.2,D14*0.15)</f>
        <v>600</v>
      </c>
    </row>
    <row r="17" spans="3:4" x14ac:dyDescent="0.25">
      <c r="C17" s="24" t="s">
        <v>13</v>
      </c>
      <c r="D17" s="24">
        <f>D14-D16</f>
        <v>3400</v>
      </c>
    </row>
  </sheetData>
  <sheetProtection selectLockedCells="1" selectUnlockedCells="1"/>
  <dataValidations count="1">
    <dataValidation type="decimal" operator="greaterThan" allowBlank="1" showInputMessage="1" showErrorMessage="1" errorTitle="Erro" error="Insira um NÚMERO, maior que 0." sqref="D14">
      <formula1>0</formula1>
    </dataValidation>
  </dataValidation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35" zoomScaleNormal="135" workbookViewId="0"/>
  </sheetViews>
  <sheetFormatPr defaultRowHeight="15" x14ac:dyDescent="0.25"/>
  <cols>
    <col min="3" max="3" width="15" customWidth="1"/>
    <col min="4" max="4" width="13.85546875" customWidth="1"/>
  </cols>
  <sheetData>
    <row r="1" spans="1:1" x14ac:dyDescent="0.25">
      <c r="A1">
        <v>2</v>
      </c>
    </row>
    <row r="17" spans="3:4" ht="18.75" x14ac:dyDescent="0.3">
      <c r="C17" s="4" t="s">
        <v>14</v>
      </c>
      <c r="D17" s="3" t="s">
        <v>15</v>
      </c>
    </row>
    <row r="18" spans="3:4" x14ac:dyDescent="0.25">
      <c r="C18" s="3" t="s">
        <v>16</v>
      </c>
      <c r="D18" s="3">
        <v>2000</v>
      </c>
    </row>
    <row r="19" spans="3:4" x14ac:dyDescent="0.25">
      <c r="C19" s="3" t="s">
        <v>17</v>
      </c>
      <c r="D19" s="3">
        <v>2000</v>
      </c>
    </row>
    <row r="20" spans="3:4" x14ac:dyDescent="0.25">
      <c r="C20" s="3" t="s">
        <v>18</v>
      </c>
      <c r="D20" s="3">
        <v>2000</v>
      </c>
    </row>
    <row r="21" spans="3:4" x14ac:dyDescent="0.25">
      <c r="C21" s="3" t="s">
        <v>19</v>
      </c>
      <c r="D21" s="3">
        <v>2000</v>
      </c>
    </row>
    <row r="22" spans="3:4" x14ac:dyDescent="0.25">
      <c r="C22" s="3" t="s">
        <v>20</v>
      </c>
      <c r="D22" s="3">
        <v>2000</v>
      </c>
    </row>
    <row r="23" spans="3:4" x14ac:dyDescent="0.25">
      <c r="C23" s="3" t="s">
        <v>21</v>
      </c>
      <c r="D23" s="3">
        <v>2000</v>
      </c>
    </row>
    <row r="24" spans="3:4" x14ac:dyDescent="0.25">
      <c r="C24" s="3" t="s">
        <v>22</v>
      </c>
      <c r="D24" s="3">
        <v>2000</v>
      </c>
    </row>
    <row r="25" spans="3:4" x14ac:dyDescent="0.25">
      <c r="C25" s="3" t="s">
        <v>23</v>
      </c>
      <c r="D25" s="3">
        <v>2000</v>
      </c>
    </row>
    <row r="26" spans="3:4" x14ac:dyDescent="0.25">
      <c r="C26" s="3" t="s">
        <v>24</v>
      </c>
      <c r="D26" s="3">
        <v>2000</v>
      </c>
    </row>
    <row r="27" spans="3:4" x14ac:dyDescent="0.25">
      <c r="C27" s="3" t="s">
        <v>25</v>
      </c>
      <c r="D27" s="3">
        <v>2000</v>
      </c>
    </row>
    <row r="28" spans="3:4" x14ac:dyDescent="0.25">
      <c r="C28" s="3" t="s">
        <v>26</v>
      </c>
      <c r="D28" s="3">
        <f>SUM(D18:D27)</f>
        <v>20000</v>
      </c>
    </row>
    <row r="29" spans="3:4" x14ac:dyDescent="0.25">
      <c r="C29" s="3" t="s">
        <v>27</v>
      </c>
      <c r="D29" s="3" t="str">
        <f>IF(D28&gt;20000,"10%","7,5%")</f>
        <v>7,5%</v>
      </c>
    </row>
    <row r="30" spans="3:4" x14ac:dyDescent="0.25">
      <c r="C30" s="3" t="s">
        <v>28</v>
      </c>
      <c r="D30" s="3">
        <f>IF(D28&gt;20000,D28*1.1,D28*1.075)</f>
        <v>21500</v>
      </c>
    </row>
  </sheetData>
  <sheetProtection selectLockedCells="1" selectUnlockedCells="1"/>
  <dataValidations count="1">
    <dataValidation type="decimal" operator="greaterThanOrEqual" allowBlank="1" showInputMessage="1" showErrorMessage="1" errorTitle="Erro" error="Insira um valor númerico positivo." sqref="D18:D28">
      <formula1>0</formula1>
    </dataValidation>
  </dataValidation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E22"/>
  <sheetViews>
    <sheetView topLeftCell="A4" zoomScale="135" zoomScaleNormal="135" workbookViewId="0">
      <selection activeCell="C23" sqref="C23"/>
    </sheetView>
  </sheetViews>
  <sheetFormatPr defaultRowHeight="15" x14ac:dyDescent="0.25"/>
  <cols>
    <col min="2" max="2" width="17" customWidth="1"/>
    <col min="3" max="3" width="14.28515625" customWidth="1"/>
    <col min="4" max="4" width="12.85546875" customWidth="1"/>
    <col min="5" max="5" width="17.42578125" customWidth="1"/>
  </cols>
  <sheetData>
    <row r="17" spans="2:5" x14ac:dyDescent="0.25">
      <c r="B17" s="3" t="s">
        <v>29</v>
      </c>
      <c r="C17" s="3" t="s">
        <v>30</v>
      </c>
      <c r="D17" s="3" t="s">
        <v>27</v>
      </c>
      <c r="E17" s="3" t="s">
        <v>31</v>
      </c>
    </row>
    <row r="18" spans="2:5" x14ac:dyDescent="0.25">
      <c r="B18" s="3" t="s">
        <v>32</v>
      </c>
      <c r="C18" s="3">
        <v>60000</v>
      </c>
      <c r="D18" s="3">
        <f>IF(C18&lt;5000,7%,IF(C18&gt;50000,12%,9.5%))</f>
        <v>0.12</v>
      </c>
      <c r="E18" s="3">
        <f>C18*D18</f>
        <v>7200</v>
      </c>
    </row>
    <row r="19" spans="2:5" x14ac:dyDescent="0.25">
      <c r="B19" s="3" t="s">
        <v>33</v>
      </c>
      <c r="C19" s="3">
        <v>10000</v>
      </c>
      <c r="D19" s="3">
        <f t="shared" ref="D19:D20" si="0">IF(C19&lt;5000,7%,IF(C19&gt;50000,12%,9.5%))</f>
        <v>9.5000000000000001E-2</v>
      </c>
      <c r="E19" s="3">
        <f t="shared" ref="E19:E20" si="1">C19*D19</f>
        <v>950</v>
      </c>
    </row>
    <row r="20" spans="2:5" x14ac:dyDescent="0.25">
      <c r="B20" s="3" t="s">
        <v>34</v>
      </c>
      <c r="C20" s="3">
        <v>70000</v>
      </c>
      <c r="D20" s="3">
        <f t="shared" si="0"/>
        <v>0.12</v>
      </c>
      <c r="E20" s="3">
        <f t="shared" si="1"/>
        <v>8400</v>
      </c>
    </row>
    <row r="22" spans="2:5" x14ac:dyDescent="0.25">
      <c r="B22" s="3" t="s">
        <v>26</v>
      </c>
      <c r="C22" s="3">
        <f>C18+C19+C20</f>
        <v>140000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G20"/>
  <sheetViews>
    <sheetView zoomScale="135" zoomScaleNormal="135" workbookViewId="0">
      <selection activeCell="C19" sqref="C19"/>
    </sheetView>
  </sheetViews>
  <sheetFormatPr defaultRowHeight="15" x14ac:dyDescent="0.25"/>
  <cols>
    <col min="1" max="1" width="5.140625" customWidth="1"/>
    <col min="2" max="2" width="16.42578125" customWidth="1"/>
    <col min="3" max="3" width="17" customWidth="1"/>
    <col min="4" max="4" width="17.42578125" customWidth="1"/>
    <col min="5" max="5" width="17" customWidth="1"/>
    <col min="6" max="6" width="17.28515625" customWidth="1"/>
    <col min="7" max="7" width="24.5703125" customWidth="1"/>
  </cols>
  <sheetData>
    <row r="5" spans="2:7" x14ac:dyDescent="0.25">
      <c r="B5" s="5" t="s">
        <v>35</v>
      </c>
      <c r="C5" s="6" t="s">
        <v>36</v>
      </c>
      <c r="D5" s="6" t="s">
        <v>37</v>
      </c>
      <c r="E5" s="6" t="s">
        <v>38</v>
      </c>
      <c r="F5" s="6" t="s">
        <v>39</v>
      </c>
      <c r="G5" s="6" t="s">
        <v>40</v>
      </c>
    </row>
    <row r="6" spans="2:7" ht="22.5" customHeight="1" x14ac:dyDescent="0.25">
      <c r="B6" s="7"/>
      <c r="C6" s="8">
        <v>140000</v>
      </c>
      <c r="D6" s="8">
        <v>185000</v>
      </c>
      <c r="E6" s="8">
        <v>204100</v>
      </c>
      <c r="F6" s="8">
        <v>240000</v>
      </c>
      <c r="G6" s="9">
        <f>SUM(C6:F6)</f>
        <v>769100</v>
      </c>
    </row>
    <row r="8" spans="2:7" x14ac:dyDescent="0.25">
      <c r="B8" s="5" t="s">
        <v>41</v>
      </c>
      <c r="C8" s="6" t="s">
        <v>36</v>
      </c>
      <c r="D8" s="6" t="s">
        <v>37</v>
      </c>
      <c r="E8" s="6" t="s">
        <v>38</v>
      </c>
      <c r="F8" s="6" t="s">
        <v>39</v>
      </c>
      <c r="G8" s="6" t="s">
        <v>40</v>
      </c>
    </row>
    <row r="9" spans="2:7" ht="24" customHeight="1" x14ac:dyDescent="0.25">
      <c r="B9" s="10" t="s">
        <v>42</v>
      </c>
      <c r="C9" s="8">
        <v>36000</v>
      </c>
      <c r="D9" s="8">
        <v>56000</v>
      </c>
      <c r="E9" s="8">
        <v>33800</v>
      </c>
      <c r="F9" s="8">
        <v>43940</v>
      </c>
      <c r="G9" s="9">
        <f>C9+D9+E9+F9</f>
        <v>169740</v>
      </c>
    </row>
    <row r="10" spans="2:7" ht="24" customHeight="1" x14ac:dyDescent="0.25">
      <c r="B10" s="10" t="s">
        <v>43</v>
      </c>
      <c r="C10" s="8">
        <v>1300</v>
      </c>
      <c r="D10" s="8">
        <v>3560</v>
      </c>
      <c r="E10" s="8">
        <v>2450</v>
      </c>
      <c r="F10" s="8">
        <v>2640</v>
      </c>
      <c r="G10" s="9">
        <f>C10+D10+E10+F10</f>
        <v>9950</v>
      </c>
    </row>
    <row r="11" spans="2:7" ht="24" customHeight="1" x14ac:dyDescent="0.25">
      <c r="B11" s="10" t="s">
        <v>44</v>
      </c>
      <c r="C11" s="8">
        <v>17000</v>
      </c>
      <c r="D11" s="8">
        <v>20930</v>
      </c>
      <c r="E11" s="8">
        <v>27209</v>
      </c>
      <c r="F11" s="8">
        <v>35371.699999999997</v>
      </c>
      <c r="G11" s="9">
        <f t="shared" ref="G11:G14" si="0">C11+D11+E11+F11</f>
        <v>100510.7</v>
      </c>
    </row>
    <row r="12" spans="2:7" ht="24" customHeight="1" x14ac:dyDescent="0.25">
      <c r="B12" s="10" t="s">
        <v>45</v>
      </c>
      <c r="C12" s="8">
        <v>16100</v>
      </c>
      <c r="D12" s="8">
        <v>28870</v>
      </c>
      <c r="E12" s="8">
        <v>33631</v>
      </c>
      <c r="F12" s="8">
        <v>43720.3</v>
      </c>
      <c r="G12" s="9">
        <f t="shared" si="0"/>
        <v>122321.3</v>
      </c>
    </row>
    <row r="13" spans="2:7" ht="24" customHeight="1" x14ac:dyDescent="0.25">
      <c r="B13" s="10" t="s">
        <v>46</v>
      </c>
      <c r="C13" s="8">
        <v>19900</v>
      </c>
      <c r="D13" s="8">
        <v>39000</v>
      </c>
      <c r="E13" s="8">
        <v>50700</v>
      </c>
      <c r="F13" s="8">
        <v>65910</v>
      </c>
      <c r="G13" s="9">
        <f t="shared" si="0"/>
        <v>175510</v>
      </c>
    </row>
    <row r="14" spans="2:7" ht="24" customHeight="1" x14ac:dyDescent="0.25">
      <c r="B14" s="10" t="s">
        <v>47</v>
      </c>
      <c r="C14" s="8">
        <v>25000</v>
      </c>
      <c r="D14" s="8">
        <v>32500</v>
      </c>
      <c r="E14" s="8">
        <v>42250</v>
      </c>
      <c r="F14" s="8">
        <v>54925</v>
      </c>
      <c r="G14" s="9">
        <f t="shared" si="0"/>
        <v>154675</v>
      </c>
    </row>
    <row r="16" spans="2:7" x14ac:dyDescent="0.25">
      <c r="G16" s="11" t="s">
        <v>40</v>
      </c>
    </row>
    <row r="17" spans="2:7" ht="25.5" x14ac:dyDescent="0.25">
      <c r="B17" s="12" t="s">
        <v>48</v>
      </c>
      <c r="C17" s="13">
        <f>C9+C10+C11+C12+C13+C14</f>
        <v>115300</v>
      </c>
      <c r="D17" s="13">
        <f t="shared" ref="D17:G17" si="1">D9+D10+D11+D12+D13+D14</f>
        <v>180860</v>
      </c>
      <c r="E17" s="13">
        <f t="shared" si="1"/>
        <v>190040</v>
      </c>
      <c r="F17" s="13">
        <f t="shared" si="1"/>
        <v>246507</v>
      </c>
      <c r="G17" s="13">
        <f t="shared" si="1"/>
        <v>732707</v>
      </c>
    </row>
    <row r="18" spans="2:7" ht="24" customHeight="1" x14ac:dyDescent="0.25">
      <c r="B18" s="12" t="s">
        <v>49</v>
      </c>
      <c r="C18" s="13">
        <f>C6-C17</f>
        <v>24700</v>
      </c>
      <c r="D18" s="13">
        <f t="shared" ref="D18:G18" si="2">D6-D17</f>
        <v>4140</v>
      </c>
      <c r="E18" s="13">
        <f t="shared" si="2"/>
        <v>14060</v>
      </c>
      <c r="F18" s="13">
        <f t="shared" si="2"/>
        <v>-6507</v>
      </c>
      <c r="G18" s="13">
        <f t="shared" si="2"/>
        <v>36393</v>
      </c>
    </row>
    <row r="19" spans="2:7" ht="22.5" customHeight="1" x14ac:dyDescent="0.25">
      <c r="B19" s="12" t="s">
        <v>50</v>
      </c>
      <c r="C19" s="14" t="str">
        <f>IF(C18&lt;1000,"Prejuízo",IF(C18&lt;5000,"Melhorar","Excelente"))</f>
        <v>Excelente</v>
      </c>
      <c r="D19" s="14" t="str">
        <f t="shared" ref="D19:G19" si="3">IF(D18&lt;1000,"Prejuízo",IF(D18&lt;5000,"Melhorar","Excelente"))</f>
        <v>Melhorar</v>
      </c>
      <c r="E19" s="14" t="str">
        <f t="shared" si="3"/>
        <v>Excelente</v>
      </c>
      <c r="F19" s="14" t="str">
        <f t="shared" si="3"/>
        <v>Prejuízo</v>
      </c>
      <c r="G19" s="14" t="str">
        <f t="shared" si="3"/>
        <v>Excelente</v>
      </c>
    </row>
    <row r="20" spans="2:7" x14ac:dyDescent="0.25">
      <c r="B20" s="15"/>
      <c r="C20" s="15"/>
      <c r="D20" s="42"/>
      <c r="E20" s="42"/>
      <c r="F20" s="42"/>
      <c r="G20" s="16"/>
    </row>
  </sheetData>
  <sheetProtection selectLockedCells="1" selectUnlockedCells="1"/>
  <mergeCells count="1">
    <mergeCell ref="D20:F20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G16"/>
  <sheetViews>
    <sheetView topLeftCell="B1" zoomScale="135" zoomScaleNormal="135" workbookViewId="0">
      <selection activeCell="F14" sqref="F14"/>
    </sheetView>
  </sheetViews>
  <sheetFormatPr defaultRowHeight="15" x14ac:dyDescent="0.25"/>
  <cols>
    <col min="2" max="2" width="16.28515625" customWidth="1"/>
    <col min="3" max="3" width="22.7109375" customWidth="1"/>
    <col min="4" max="4" width="20.7109375" customWidth="1"/>
    <col min="5" max="5" width="25.28515625" customWidth="1"/>
    <col min="6" max="6" width="23.42578125" customWidth="1"/>
    <col min="7" max="7" width="21.5703125" customWidth="1"/>
  </cols>
  <sheetData>
    <row r="11" spans="2:7" s="17" customFormat="1" ht="12.75" customHeight="1" x14ac:dyDescent="0.3">
      <c r="B11" s="43" t="s">
        <v>51</v>
      </c>
      <c r="C11" s="43"/>
      <c r="D11" s="43"/>
      <c r="E11" s="43"/>
      <c r="F11" s="43"/>
      <c r="G11" s="43"/>
    </row>
    <row r="12" spans="2:7" s="17" customFormat="1" ht="12.75" customHeight="1" x14ac:dyDescent="0.3">
      <c r="B12" s="43" t="s">
        <v>14</v>
      </c>
      <c r="C12" s="43" t="s">
        <v>52</v>
      </c>
      <c r="D12" s="43"/>
      <c r="E12" s="18" t="s">
        <v>53</v>
      </c>
      <c r="F12" s="18" t="s">
        <v>54</v>
      </c>
      <c r="G12" s="18" t="s">
        <v>55</v>
      </c>
    </row>
    <row r="13" spans="2:7" s="17" customFormat="1" ht="18.75" x14ac:dyDescent="0.3">
      <c r="B13" s="43"/>
      <c r="C13" s="18" t="s">
        <v>56</v>
      </c>
      <c r="D13" s="18" t="s">
        <v>57</v>
      </c>
      <c r="E13" s="18" t="s">
        <v>58</v>
      </c>
      <c r="F13" s="18" t="s">
        <v>58</v>
      </c>
      <c r="G13" s="18" t="s">
        <v>58</v>
      </c>
    </row>
    <row r="14" spans="2:7" s="17" customFormat="1" ht="18.75" x14ac:dyDescent="0.3">
      <c r="B14" s="19" t="s">
        <v>59</v>
      </c>
      <c r="C14" s="20">
        <v>15000</v>
      </c>
      <c r="D14" s="20">
        <v>18000</v>
      </c>
      <c r="E14" s="21">
        <f>IF(D14&lt;10000,D14*5%,D14*5%+(D14-10000)*10%)</f>
        <v>1700</v>
      </c>
      <c r="F14" s="21">
        <f>IF(D14&gt;C14,(D14-C14)*5%,)</f>
        <v>150</v>
      </c>
      <c r="G14" s="21">
        <f>E14+F14</f>
        <v>1850</v>
      </c>
    </row>
    <row r="15" spans="2:7" s="17" customFormat="1" ht="18.75" x14ac:dyDescent="0.3">
      <c r="B15" s="19" t="s">
        <v>60</v>
      </c>
      <c r="C15" s="20">
        <v>9000</v>
      </c>
      <c r="D15" s="20">
        <v>7000</v>
      </c>
      <c r="E15" s="21">
        <f t="shared" ref="E15:E16" si="0">IF(D15&lt;10000,D15*5%,D15*5%+(D15-10000)*10%)</f>
        <v>350</v>
      </c>
      <c r="F15" s="21">
        <f t="shared" ref="F15:F16" si="1">IF(D15&gt;C15,(D15-C15)*5%,)</f>
        <v>0</v>
      </c>
      <c r="G15" s="21">
        <f t="shared" ref="G15:G16" si="2">E15+F15</f>
        <v>350</v>
      </c>
    </row>
    <row r="16" spans="2:7" s="17" customFormat="1" ht="18.75" x14ac:dyDescent="0.3">
      <c r="B16" s="19" t="s">
        <v>61</v>
      </c>
      <c r="C16" s="20">
        <v>10000</v>
      </c>
      <c r="D16" s="20">
        <v>11000</v>
      </c>
      <c r="E16" s="21">
        <f t="shared" si="0"/>
        <v>650</v>
      </c>
      <c r="F16" s="21">
        <f t="shared" si="1"/>
        <v>50</v>
      </c>
      <c r="G16" s="21">
        <f t="shared" si="2"/>
        <v>700</v>
      </c>
    </row>
  </sheetData>
  <sheetProtection selectLockedCells="1" selectUnlockedCells="1"/>
  <mergeCells count="3">
    <mergeCell ref="B11:G11"/>
    <mergeCell ref="B12:B13"/>
    <mergeCell ref="C12:D12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35" zoomScaleNormal="135" workbookViewId="0"/>
  </sheetViews>
  <sheetFormatPr defaultRowHeight="15" x14ac:dyDescent="0.25"/>
  <cols>
    <col min="2" max="2" width="15.5703125" customWidth="1"/>
    <col min="3" max="3" width="10" customWidth="1"/>
    <col min="4" max="4" width="11.140625" customWidth="1"/>
    <col min="5" max="5" width="19.5703125" customWidth="1"/>
    <col min="7" max="7" width="10.7109375" customWidth="1"/>
  </cols>
  <sheetData>
    <row r="1" spans="1:1" x14ac:dyDescent="0.25">
      <c r="A1">
        <v>9</v>
      </c>
    </row>
    <row r="19" spans="2:7" x14ac:dyDescent="0.25">
      <c r="B19" s="28" t="s">
        <v>64</v>
      </c>
      <c r="C19" t="s">
        <v>65</v>
      </c>
      <c r="D19" t="s">
        <v>66</v>
      </c>
      <c r="E19" t="s">
        <v>67</v>
      </c>
      <c r="F19" t="s">
        <v>71</v>
      </c>
      <c r="G19" t="s">
        <v>50</v>
      </c>
    </row>
    <row r="20" spans="2:7" x14ac:dyDescent="0.25">
      <c r="B20" t="s">
        <v>68</v>
      </c>
      <c r="C20">
        <v>10</v>
      </c>
      <c r="D20">
        <v>10</v>
      </c>
      <c r="E20">
        <v>3.9</v>
      </c>
      <c r="F20">
        <f>(C20+D20+E20)/3</f>
        <v>7.9666666666666659</v>
      </c>
      <c r="G20" s="29" t="str">
        <f>IF(F20&gt;5,IF(C20&gt;=4,IF(D20&gt;=4,IF(E20&gt;=4,"Aprovado","Reprovado"),"Reprovado"),"Reprovado"),"Reprovado")</f>
        <v>Reprovado</v>
      </c>
    </row>
    <row r="21" spans="2:7" x14ac:dyDescent="0.25">
      <c r="B21" t="s">
        <v>69</v>
      </c>
      <c r="C21">
        <v>3</v>
      </c>
      <c r="D21">
        <v>6</v>
      </c>
      <c r="E21">
        <v>8</v>
      </c>
      <c r="F21">
        <f t="shared" ref="F21:F22" si="0">(C21+D21+E21)/3</f>
        <v>5.666666666666667</v>
      </c>
      <c r="G21" s="29" t="str">
        <f t="shared" ref="G21:G22" si="1">IF(F21&gt;5,IF(C21&gt;=4,IF(D21&gt;=4,IF(E21&gt;=4,"Aprovado","Reprovado"),"Reprovado"),"Reprovado"),"Reprovado")</f>
        <v>Reprovado</v>
      </c>
    </row>
    <row r="22" spans="2:7" x14ac:dyDescent="0.25">
      <c r="B22" t="s">
        <v>70</v>
      </c>
      <c r="C22">
        <v>3</v>
      </c>
      <c r="D22">
        <v>2</v>
      </c>
      <c r="E22">
        <v>1</v>
      </c>
      <c r="F22">
        <f t="shared" si="0"/>
        <v>2</v>
      </c>
      <c r="G22" s="29" t="str">
        <f t="shared" si="1"/>
        <v>Reprovado</v>
      </c>
    </row>
  </sheetData>
  <sheetProtection selectLockedCells="1" selectUnlockedCells="1"/>
  <conditionalFormatting sqref="G20:G22">
    <cfRule type="cellIs" dxfId="2" priority="1" operator="equal">
      <formula>"Reprovado"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  <vt:lpstr>Ex12</vt:lpstr>
      <vt:lpstr>Ex13</vt:lpstr>
      <vt:lpstr>tabela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YUZO NISHIYAMA FERREIRA DA</dc:creator>
  <cp:lastModifiedBy>VICTOR YUZO NISHIYAMA FERREIRA DA</cp:lastModifiedBy>
  <dcterms:created xsi:type="dcterms:W3CDTF">2016-02-24T16:48:56Z</dcterms:created>
  <dcterms:modified xsi:type="dcterms:W3CDTF">2017-04-19T22:26:38Z</dcterms:modified>
</cp:coreProperties>
</file>