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170E062F-279D-40D7-9EDD-02616846AD50}" xr6:coauthVersionLast="31" xr6:coauthVersionMax="31" xr10:uidLastSave="{00000000-0000-0000-0000-000000000000}"/>
  <bookViews>
    <workbookView xWindow="0" yWindow="0" windowWidth="17256" windowHeight="5652" xr2:uid="{1382E0D2-B687-451D-9A1E-A72C44B1DA3E}"/>
  </bookViews>
  <sheets>
    <sheet name="Planilha1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K19" i="1"/>
  <c r="K18" i="1"/>
  <c r="K17" i="1"/>
  <c r="E17" i="1"/>
  <c r="D17" i="1"/>
  <c r="B17" i="1"/>
  <c r="O15" i="1" l="1"/>
  <c r="O6" i="1"/>
  <c r="O7" i="1"/>
  <c r="O8" i="1"/>
  <c r="O9" i="1"/>
  <c r="O10" i="1"/>
  <c r="O11" i="1"/>
  <c r="O12" i="1"/>
  <c r="O13" i="1"/>
  <c r="O14" i="1"/>
  <c r="M6" i="1"/>
  <c r="M7" i="1"/>
  <c r="M8" i="1"/>
  <c r="M9" i="1"/>
  <c r="M10" i="1"/>
  <c r="M11" i="1"/>
  <c r="M12" i="1"/>
  <c r="M13" i="1"/>
  <c r="M14" i="1"/>
  <c r="O5" i="1"/>
  <c r="M5" i="1"/>
  <c r="K15" i="1"/>
  <c r="K14" i="1"/>
  <c r="K6" i="1"/>
  <c r="K7" i="1"/>
  <c r="K8" i="1"/>
  <c r="K9" i="1"/>
  <c r="K10" i="1"/>
  <c r="K11" i="1"/>
  <c r="K12" i="1"/>
  <c r="K13" i="1"/>
  <c r="G6" i="1"/>
  <c r="G7" i="1"/>
  <c r="G8" i="1"/>
  <c r="G9" i="1"/>
  <c r="G10" i="1"/>
  <c r="G11" i="1"/>
  <c r="G12" i="1"/>
  <c r="G13" i="1"/>
  <c r="G14" i="1"/>
  <c r="E6" i="1"/>
  <c r="E7" i="1"/>
  <c r="E8" i="1"/>
  <c r="E9" i="1"/>
  <c r="E10" i="1"/>
  <c r="E11" i="1"/>
  <c r="E12" i="1"/>
  <c r="E13" i="1"/>
  <c r="E14" i="1"/>
  <c r="K5" i="1"/>
  <c r="G5" i="1"/>
  <c r="E5" i="1"/>
</calcChain>
</file>

<file path=xl/sharedStrings.xml><?xml version="1.0" encoding="utf-8"?>
<sst xmlns="http://schemas.openxmlformats.org/spreadsheetml/2006/main" count="29" uniqueCount="29">
  <si>
    <t>Controle de Custos</t>
  </si>
  <si>
    <t>Produto</t>
  </si>
  <si>
    <t>iPhone 6</t>
  </si>
  <si>
    <t>iPhone 6s</t>
  </si>
  <si>
    <t>iPhone 7</t>
  </si>
  <si>
    <t>S8</t>
  </si>
  <si>
    <t>S7</t>
  </si>
  <si>
    <t>LG L70</t>
  </si>
  <si>
    <t>LG L80</t>
  </si>
  <si>
    <t>Moto G5</t>
  </si>
  <si>
    <t>MotoG4</t>
  </si>
  <si>
    <t>Moto Z</t>
  </si>
  <si>
    <t>Custo</t>
  </si>
  <si>
    <t>Acréscimo</t>
  </si>
  <si>
    <t>Preço Final</t>
  </si>
  <si>
    <t>Quantidade</t>
  </si>
  <si>
    <t>Total</t>
  </si>
  <si>
    <t>Código</t>
  </si>
  <si>
    <t>Digite o Código</t>
  </si>
  <si>
    <t>Investimento</t>
  </si>
  <si>
    <t xml:space="preserve"> </t>
  </si>
  <si>
    <t>Lucro</t>
  </si>
  <si>
    <t>Estoque</t>
  </si>
  <si>
    <t>Preço</t>
  </si>
  <si>
    <t>Mais Vendido</t>
  </si>
  <si>
    <t>Primeiro</t>
  </si>
  <si>
    <t>Segundo</t>
  </si>
  <si>
    <t>Terceiro</t>
  </si>
  <si>
    <t>Menos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</si>
</sst>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* #,##0.0_-;\-&quot;R$&quot;* #,##0.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1" xfId="0" applyFill="1" applyBorder="1"/>
    <xf numFmtId="0" fontId="4" fillId="3" borderId="1" xfId="0" applyFont="1" applyFill="1" applyBorder="1"/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Planilha1!$O$4:$O$14</c:f>
              <c:numCache>
                <c:formatCode>_-"R$"* #,##0.0_-;\-"R$"* #,##0.0_-;_-"R$"* "-"??_-;_-@_-</c:formatCode>
                <c:ptCount val="11"/>
                <c:pt idx="1">
                  <c:v>1296</c:v>
                </c:pt>
                <c:pt idx="2">
                  <c:v>1035</c:v>
                </c:pt>
                <c:pt idx="3">
                  <c:v>2520</c:v>
                </c:pt>
                <c:pt idx="4">
                  <c:v>1800</c:v>
                </c:pt>
                <c:pt idx="5">
                  <c:v>720</c:v>
                </c:pt>
                <c:pt idx="6">
                  <c:v>600</c:v>
                </c:pt>
                <c:pt idx="7">
                  <c:v>495.3599999999999</c:v>
                </c:pt>
                <c:pt idx="8">
                  <c:v>954.86400000000003</c:v>
                </c:pt>
                <c:pt idx="9">
                  <c:v>870.59999999999991</c:v>
                </c:pt>
                <c:pt idx="10">
                  <c:v>1080.6299999999999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F-45D4-A365-79BC1C0D18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4705328"/>
        <c:axId val="454706640"/>
        <c:axId val="0"/>
      </c:bar3DChart>
      <c:catAx>
        <c:axId val="4547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706640"/>
        <c:crosses val="autoZero"/>
        <c:auto val="1"/>
        <c:lblAlgn val="ctr"/>
        <c:lblOffset val="100"/>
        <c:noMultiLvlLbl val="0"/>
      </c:catAx>
      <c:valAx>
        <c:axId val="4547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7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Planilha1!$M$3</c:f>
              <c:strCache>
                <c:ptCount val="1"/>
                <c:pt idx="0">
                  <c:v>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Planilha1!$M$4:$M$14</c:f>
              <c:numCache>
                <c:formatCode>_("R$"* #,##0.00_);_("R$"* \(#,##0.00\);_("R$"* "-"??_);_(@_)</c:formatCode>
                <c:ptCount val="11"/>
                <c:pt idx="1">
                  <c:v>4320</c:v>
                </c:pt>
                <c:pt idx="2">
                  <c:v>3450</c:v>
                </c:pt>
                <c:pt idx="3">
                  <c:v>8400</c:v>
                </c:pt>
                <c:pt idx="4">
                  <c:v>6000</c:v>
                </c:pt>
                <c:pt idx="5">
                  <c:v>2400</c:v>
                </c:pt>
                <c:pt idx="6">
                  <c:v>2000</c:v>
                </c:pt>
                <c:pt idx="7">
                  <c:v>1651.1999999999998</c:v>
                </c:pt>
                <c:pt idx="8">
                  <c:v>3182.88</c:v>
                </c:pt>
                <c:pt idx="9">
                  <c:v>2902</c:v>
                </c:pt>
                <c:pt idx="10">
                  <c:v>3602.1000000000004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9-4952-B28F-25778430EFD8}"/>
            </c:ext>
          </c:extLst>
        </c:ser>
        <c:ser>
          <c:idx val="1"/>
          <c:order val="1"/>
          <c:tx>
            <c:strRef>
              <c:f>Planilha1!$N$3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Planilha1!$N$4:$N$14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7C29-4952-B28F-25778430EFD8}"/>
            </c:ext>
          </c:extLst>
        </c:ser>
        <c:ser>
          <c:idx val="2"/>
          <c:order val="2"/>
          <c:tx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Planilha1!$O$4:$O$14</c:f>
              <c:numCache>
                <c:formatCode>_-"R$"* #,##0.0_-;\-"R$"* #,##0.0_-;_-"R$"* "-"??_-;_-@_-</c:formatCode>
                <c:ptCount val="11"/>
                <c:pt idx="1">
                  <c:v>1296</c:v>
                </c:pt>
                <c:pt idx="2">
                  <c:v>1035</c:v>
                </c:pt>
                <c:pt idx="3">
                  <c:v>2520</c:v>
                </c:pt>
                <c:pt idx="4">
                  <c:v>1800</c:v>
                </c:pt>
                <c:pt idx="5">
                  <c:v>720</c:v>
                </c:pt>
                <c:pt idx="6">
                  <c:v>600</c:v>
                </c:pt>
                <c:pt idx="7">
                  <c:v>495.3599999999999</c:v>
                </c:pt>
                <c:pt idx="8">
                  <c:v>954.86400000000003</c:v>
                </c:pt>
                <c:pt idx="9">
                  <c:v>870.59999999999991</c:v>
                </c:pt>
                <c:pt idx="10">
                  <c:v>1080.6299999999999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9-4952-B28F-25778430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6817296"/>
        <c:axId val="456816640"/>
        <c:axId val="0"/>
      </c:bar3DChart>
      <c:catAx>
        <c:axId val="4568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816640"/>
        <c:crosses val="autoZero"/>
        <c:auto val="1"/>
        <c:lblAlgn val="ctr"/>
        <c:lblOffset val="100"/>
        <c:noMultiLvlLbl val="0"/>
      </c:catAx>
      <c:valAx>
        <c:axId val="456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8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41910</xdr:rowOff>
    </xdr:from>
    <xdr:to>
      <xdr:col>7</xdr:col>
      <xdr:colOff>213360</xdr:colOff>
      <xdr:row>39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2A97D-0ECB-42E8-AC05-9A6F4F42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57150</xdr:rowOff>
    </xdr:from>
    <xdr:to>
      <xdr:col>15</xdr:col>
      <xdr:colOff>335280</xdr:colOff>
      <xdr:row>39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C3A8E-20B1-4858-A478-3891EC194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5A8-5A9F-4FD9-A862-31086DC13351}">
  <dimension ref="A1:O19"/>
  <sheetViews>
    <sheetView tabSelected="1" workbookViewId="0">
      <selection activeCell="E15" sqref="E15"/>
    </sheetView>
  </sheetViews>
  <sheetFormatPr defaultRowHeight="14.4" x14ac:dyDescent="0.3"/>
  <cols>
    <col min="2" max="2" width="12.109375" customWidth="1"/>
    <col min="3" max="3" width="5.5546875" customWidth="1"/>
    <col min="4" max="4" width="11.44140625" bestFit="1" customWidth="1"/>
    <col min="5" max="5" width="10.33203125" customWidth="1"/>
    <col min="6" max="6" width="3.88671875" customWidth="1"/>
    <col min="7" max="7" width="11.33203125" customWidth="1"/>
    <col min="8" max="8" width="3.5546875" customWidth="1"/>
    <col min="9" max="9" width="12" bestFit="1" customWidth="1"/>
    <col min="10" max="10" width="3.5546875" customWidth="1"/>
    <col min="11" max="11" width="13.88671875" customWidth="1"/>
    <col min="12" max="12" width="4.109375" customWidth="1"/>
    <col min="13" max="13" width="13.77734375" bestFit="1" customWidth="1"/>
    <col min="14" max="14" width="3.21875" customWidth="1"/>
    <col min="15" max="15" width="13.44140625" customWidth="1"/>
  </cols>
  <sheetData>
    <row r="1" spans="1:15" ht="23.4" x14ac:dyDescent="0.4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5" x14ac:dyDescent="0.3">
      <c r="A3" s="2" t="s">
        <v>17</v>
      </c>
      <c r="B3" s="2" t="s">
        <v>1</v>
      </c>
      <c r="C3" s="2"/>
      <c r="D3" s="2" t="s">
        <v>12</v>
      </c>
      <c r="E3" s="2" t="s">
        <v>13</v>
      </c>
      <c r="F3" s="2"/>
      <c r="G3" s="2" t="s">
        <v>14</v>
      </c>
      <c r="H3" s="2"/>
      <c r="I3" s="2" t="s">
        <v>15</v>
      </c>
      <c r="J3" s="2"/>
      <c r="K3" s="2" t="s">
        <v>16</v>
      </c>
      <c r="M3" s="2" t="s">
        <v>19</v>
      </c>
      <c r="N3" s="2" t="s">
        <v>20</v>
      </c>
      <c r="O3" s="2" t="s">
        <v>21</v>
      </c>
    </row>
    <row r="5" spans="1:15" x14ac:dyDescent="0.3">
      <c r="A5" s="1">
        <v>8492</v>
      </c>
      <c r="B5" s="3" t="s">
        <v>2</v>
      </c>
      <c r="D5" s="4">
        <v>1080</v>
      </c>
      <c r="E5" s="5">
        <f>D5*30%</f>
        <v>324</v>
      </c>
      <c r="G5" s="5">
        <f>D5+E5</f>
        <v>1404</v>
      </c>
      <c r="I5" s="1">
        <v>4</v>
      </c>
      <c r="K5" s="5">
        <f>G5*I5</f>
        <v>5616</v>
      </c>
      <c r="M5" s="5">
        <f>D5*I5</f>
        <v>4320</v>
      </c>
      <c r="O5" s="7">
        <f>E5*I5</f>
        <v>1296</v>
      </c>
    </row>
    <row r="6" spans="1:15" x14ac:dyDescent="0.3">
      <c r="A6" s="1">
        <v>8493</v>
      </c>
      <c r="B6" s="3" t="s">
        <v>3</v>
      </c>
      <c r="D6" s="4">
        <v>1150</v>
      </c>
      <c r="E6" s="5">
        <f t="shared" ref="E6:E14" si="0">D6*30%</f>
        <v>345</v>
      </c>
      <c r="G6" s="5">
        <f t="shared" ref="G6:G14" si="1">D6+E6</f>
        <v>1495</v>
      </c>
      <c r="I6" s="1">
        <v>3</v>
      </c>
      <c r="K6" s="5">
        <f t="shared" ref="K6:K13" si="2">G6*I6</f>
        <v>4485</v>
      </c>
      <c r="M6" s="5">
        <f t="shared" ref="M6:M14" si="3">D6*I6</f>
        <v>3450</v>
      </c>
      <c r="O6" s="7">
        <f t="shared" ref="O6:O14" si="4">E6*I6</f>
        <v>1035</v>
      </c>
    </row>
    <row r="7" spans="1:15" x14ac:dyDescent="0.3">
      <c r="A7" s="1">
        <v>8494</v>
      </c>
      <c r="B7" s="3" t="s">
        <v>4</v>
      </c>
      <c r="D7" s="4">
        <v>2100</v>
      </c>
      <c r="E7" s="5">
        <f t="shared" si="0"/>
        <v>630</v>
      </c>
      <c r="G7" s="5">
        <f t="shared" si="1"/>
        <v>2730</v>
      </c>
      <c r="I7" s="1">
        <v>4</v>
      </c>
      <c r="K7" s="5">
        <f t="shared" si="2"/>
        <v>10920</v>
      </c>
      <c r="M7" s="5">
        <f t="shared" si="3"/>
        <v>8400</v>
      </c>
      <c r="O7" s="7">
        <f t="shared" si="4"/>
        <v>2520</v>
      </c>
    </row>
    <row r="8" spans="1:15" x14ac:dyDescent="0.3">
      <c r="A8" s="1">
        <v>8495</v>
      </c>
      <c r="B8" s="3" t="s">
        <v>5</v>
      </c>
      <c r="D8" s="4">
        <v>3000</v>
      </c>
      <c r="E8" s="5">
        <f t="shared" si="0"/>
        <v>900</v>
      </c>
      <c r="G8" s="5">
        <f t="shared" si="1"/>
        <v>3900</v>
      </c>
      <c r="I8" s="1">
        <v>2</v>
      </c>
      <c r="K8" s="5">
        <f t="shared" si="2"/>
        <v>7800</v>
      </c>
      <c r="M8" s="5">
        <f t="shared" si="3"/>
        <v>6000</v>
      </c>
      <c r="O8" s="7">
        <f t="shared" si="4"/>
        <v>1800</v>
      </c>
    </row>
    <row r="9" spans="1:15" x14ac:dyDescent="0.3">
      <c r="A9" s="1">
        <v>8496</v>
      </c>
      <c r="B9" s="3" t="s">
        <v>6</v>
      </c>
      <c r="D9" s="4">
        <v>1200</v>
      </c>
      <c r="E9" s="5">
        <f t="shared" si="0"/>
        <v>360</v>
      </c>
      <c r="G9" s="5">
        <f t="shared" si="1"/>
        <v>1560</v>
      </c>
      <c r="I9" s="1">
        <v>2</v>
      </c>
      <c r="K9" s="5">
        <f t="shared" si="2"/>
        <v>3120</v>
      </c>
      <c r="M9" s="5">
        <f t="shared" si="3"/>
        <v>2400</v>
      </c>
      <c r="O9" s="7">
        <f t="shared" si="4"/>
        <v>720</v>
      </c>
    </row>
    <row r="10" spans="1:15" x14ac:dyDescent="0.3">
      <c r="A10" s="1">
        <v>8497</v>
      </c>
      <c r="B10" s="3" t="s">
        <v>8</v>
      </c>
      <c r="D10" s="4">
        <v>400</v>
      </c>
      <c r="E10" s="5">
        <f t="shared" si="0"/>
        <v>120</v>
      </c>
      <c r="G10" s="5">
        <f t="shared" si="1"/>
        <v>520</v>
      </c>
      <c r="I10" s="1">
        <v>5</v>
      </c>
      <c r="K10" s="5">
        <f t="shared" si="2"/>
        <v>2600</v>
      </c>
      <c r="M10" s="5">
        <f t="shared" si="3"/>
        <v>2000</v>
      </c>
      <c r="O10" s="7">
        <f t="shared" si="4"/>
        <v>600</v>
      </c>
    </row>
    <row r="11" spans="1:15" x14ac:dyDescent="0.3">
      <c r="A11" s="1">
        <v>8498</v>
      </c>
      <c r="B11" s="3" t="s">
        <v>7</v>
      </c>
      <c r="D11" s="4">
        <v>275.2</v>
      </c>
      <c r="E11" s="5">
        <f t="shared" si="0"/>
        <v>82.559999999999988</v>
      </c>
      <c r="G11" s="5">
        <f t="shared" si="1"/>
        <v>357.76</v>
      </c>
      <c r="I11" s="1">
        <v>6</v>
      </c>
      <c r="K11" s="5">
        <f t="shared" si="2"/>
        <v>2146.56</v>
      </c>
      <c r="M11" s="5">
        <f t="shared" si="3"/>
        <v>1651.1999999999998</v>
      </c>
      <c r="O11" s="7">
        <f t="shared" si="4"/>
        <v>495.3599999999999</v>
      </c>
    </row>
    <row r="12" spans="1:15" x14ac:dyDescent="0.3">
      <c r="A12" s="1">
        <v>8499</v>
      </c>
      <c r="B12" s="3" t="s">
        <v>9</v>
      </c>
      <c r="D12" s="4">
        <v>795.72</v>
      </c>
      <c r="E12" s="5">
        <f t="shared" si="0"/>
        <v>238.71600000000001</v>
      </c>
      <c r="G12" s="5">
        <f t="shared" si="1"/>
        <v>1034.4360000000001</v>
      </c>
      <c r="I12" s="1">
        <v>4</v>
      </c>
      <c r="K12" s="5">
        <f t="shared" si="2"/>
        <v>4137.7440000000006</v>
      </c>
      <c r="M12" s="5">
        <f t="shared" si="3"/>
        <v>3182.88</v>
      </c>
      <c r="O12" s="7">
        <f t="shared" si="4"/>
        <v>954.86400000000003</v>
      </c>
    </row>
    <row r="13" spans="1:15" x14ac:dyDescent="0.3">
      <c r="A13" s="1">
        <v>8500</v>
      </c>
      <c r="B13" s="3" t="s">
        <v>10</v>
      </c>
      <c r="D13" s="4">
        <v>580.4</v>
      </c>
      <c r="E13" s="5">
        <f t="shared" si="0"/>
        <v>174.11999999999998</v>
      </c>
      <c r="G13" s="5">
        <f t="shared" si="1"/>
        <v>754.52</v>
      </c>
      <c r="I13" s="1">
        <v>5</v>
      </c>
      <c r="K13" s="5">
        <f t="shared" si="2"/>
        <v>3772.6</v>
      </c>
      <c r="M13" s="5">
        <f t="shared" si="3"/>
        <v>2902</v>
      </c>
      <c r="O13" s="7">
        <f t="shared" si="4"/>
        <v>870.59999999999991</v>
      </c>
    </row>
    <row r="14" spans="1:15" x14ac:dyDescent="0.3">
      <c r="A14" s="1">
        <v>8501</v>
      </c>
      <c r="B14" s="3" t="s">
        <v>11</v>
      </c>
      <c r="D14" s="4">
        <v>1200.7</v>
      </c>
      <c r="E14" s="5">
        <f t="shared" si="0"/>
        <v>360.21</v>
      </c>
      <c r="G14" s="5">
        <f t="shared" si="1"/>
        <v>1560.91</v>
      </c>
      <c r="I14" s="1">
        <v>3</v>
      </c>
      <c r="K14" s="5">
        <f>G14*I14</f>
        <v>4682.7300000000005</v>
      </c>
      <c r="M14" s="5">
        <f t="shared" si="3"/>
        <v>3602.1000000000004</v>
      </c>
      <c r="O14" s="7">
        <f t="shared" si="4"/>
        <v>1080.6299999999999</v>
      </c>
    </row>
    <row r="15" spans="1:15" x14ac:dyDescent="0.3">
      <c r="B15" s="2"/>
      <c r="K15" s="6">
        <f>SUM(K5:K14)</f>
        <v>49280.633999999998</v>
      </c>
      <c r="O15" s="8">
        <f>SUM(O5:O14)</f>
        <v>11372.454</v>
      </c>
    </row>
    <row r="16" spans="1:15" x14ac:dyDescent="0.3">
      <c r="A16" s="11" t="s">
        <v>18</v>
      </c>
      <c r="B16" s="11"/>
      <c r="C16" s="11"/>
      <c r="D16" s="11" t="s">
        <v>22</v>
      </c>
      <c r="E16" s="11" t="s">
        <v>23</v>
      </c>
      <c r="F16" s="12"/>
      <c r="G16" s="12"/>
      <c r="H16" s="12"/>
      <c r="I16" s="11" t="s">
        <v>24</v>
      </c>
      <c r="J16" s="11"/>
      <c r="K16" s="11"/>
      <c r="L16" s="11"/>
      <c r="M16" s="11" t="s">
        <v>28</v>
      </c>
    </row>
    <row r="17" spans="1:13" x14ac:dyDescent="0.3">
      <c r="A17" s="10">
        <v>8494</v>
      </c>
      <c r="B17" s="10" t="str">
        <f>VLOOKUP(A17,A3:O15,2,0)</f>
        <v>iPhone 7</v>
      </c>
      <c r="C17" s="10"/>
      <c r="D17" s="10">
        <f>VLOOKUP(A17,A3:O15,9,0)</f>
        <v>4</v>
      </c>
      <c r="E17" s="10">
        <f>VLOOKUP(A17,A3:O15,7,0)</f>
        <v>2730</v>
      </c>
      <c r="I17" s="11" t="s">
        <v>25</v>
      </c>
      <c r="J17" s="10"/>
      <c r="K17" s="10">
        <f>LARGE(I3:I14,1)</f>
        <v>6</v>
      </c>
      <c r="L17" s="10"/>
      <c r="M17" s="10">
        <f>SMALL(I3:I14,1)</f>
        <v>2</v>
      </c>
    </row>
    <row r="18" spans="1:13" x14ac:dyDescent="0.3">
      <c r="I18" s="11" t="s">
        <v>26</v>
      </c>
      <c r="J18" s="10"/>
      <c r="K18" s="10">
        <f>LARGE(I3:I14,2)</f>
        <v>5</v>
      </c>
      <c r="L18" s="10"/>
      <c r="M18" s="10"/>
    </row>
    <row r="19" spans="1:13" x14ac:dyDescent="0.3">
      <c r="I19" s="11" t="s">
        <v>27</v>
      </c>
      <c r="J19" s="10"/>
      <c r="K19" s="10">
        <f>LARGE(I3:I14,3)</f>
        <v>5</v>
      </c>
      <c r="L19" s="10"/>
      <c r="M19" s="10"/>
    </row>
  </sheetData>
  <mergeCells count="1">
    <mergeCell ref="A1:K1"/>
  </mergeCells>
  <conditionalFormatting sqref="G5:G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{81DDC1AF-BB6C-45DB-88E3-BFB199CA86DB}</x14:id>
        </ext>
      </extLst>
    </cfRule>
  </conditionalFormatting>
  <conditionalFormatting sqref="M5:M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{8F97F51A-185D-4968-9F85-50AF8F67C4BA}</x14:id>
        </ext>
      </extLst>
    </cfRule>
  </conditionalFormatting>
  <conditionalFormatting sqref="O5:O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{A4521AE4-E45D-4EC4-951C-C41396FDFBCE}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DDC1AF-BB6C-45DB-88E3-BFB199CA86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8F97F51A-185D-4968-9F85-50AF8F67C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M5:M14</xm:sqref>
        </x14:conditionalFormatting>
        <x14:conditionalFormatting xmlns:xm="http://schemas.microsoft.com/office/excel/2006/main">
          <x14:cfRule type="dataBar" id="{A4521AE4-E45D-4EC4-951C-C41396FDF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Yuzo Sergio</cp:lastModifiedBy>
  <dcterms:created xsi:type="dcterms:W3CDTF">2017-11-22T21:28:53Z</dcterms:created>
  <dcterms:modified xsi:type="dcterms:W3CDTF">2018-12-11T01:08:17Z</dcterms:modified>
</cp:coreProperties>
</file>