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kaz\ghq\github.com\yuzucha16\kbd_manjaro\pcb\mx\"/>
    </mc:Choice>
  </mc:AlternateContent>
  <xr:revisionPtr revIDLastSave="0" documentId="13_ncr:1_{214DB960-F992-4DFA-AC1A-D910386B9B51}" xr6:coauthVersionLast="47" xr6:coauthVersionMax="47" xr10:uidLastSave="{00000000-0000-0000-0000-000000000000}"/>
  <bookViews>
    <workbookView xWindow="3510" yWindow="3510" windowWidth="21600" windowHeight="12645" activeTab="1" xr2:uid="{00000000-000D-0000-FFFF-FFFF00000000}"/>
  </bookViews>
  <sheets>
    <sheet name="pos計算表" sheetId="2" r:id="rId1"/>
    <sheet name="pos計算表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3" l="1"/>
  <c r="M24" i="3" s="1"/>
  <c r="O12" i="3"/>
  <c r="O21" i="3" s="1"/>
  <c r="E14" i="3"/>
  <c r="E23" i="3" s="1"/>
  <c r="C12" i="3"/>
  <c r="C21" i="3" s="1"/>
  <c r="E21" i="2"/>
  <c r="M32" i="2"/>
  <c r="M21" i="2"/>
  <c r="E32" i="2"/>
  <c r="D29" i="2"/>
  <c r="C31" i="2"/>
  <c r="C29" i="2"/>
  <c r="B29" i="2"/>
  <c r="B31" i="2"/>
  <c r="L30" i="2"/>
  <c r="L29" i="2"/>
  <c r="M31" i="2"/>
  <c r="P29" i="2"/>
  <c r="K28" i="2"/>
  <c r="L28" i="2"/>
  <c r="M28" i="2"/>
  <c r="N28" i="2"/>
  <c r="O28" i="2"/>
  <c r="P28" i="2"/>
  <c r="J17" i="2"/>
  <c r="J22" i="2" s="1"/>
  <c r="J33" i="2" s="1"/>
  <c r="H17" i="2"/>
  <c r="H22" i="2" s="1"/>
  <c r="H21" i="2"/>
  <c r="H32" i="2" s="1"/>
  <c r="G21" i="2"/>
  <c r="G32" i="2" s="1"/>
  <c r="F21" i="2"/>
  <c r="F32" i="2" s="1"/>
  <c r="G20" i="2"/>
  <c r="G31" i="2" s="1"/>
  <c r="F20" i="2"/>
  <c r="F31" i="2" s="1"/>
  <c r="E20" i="2"/>
  <c r="E31" i="2" s="1"/>
  <c r="D20" i="2"/>
  <c r="D31" i="2" s="1"/>
  <c r="C20" i="2"/>
  <c r="B20" i="2"/>
  <c r="G19" i="2"/>
  <c r="G30" i="2" s="1"/>
  <c r="F19" i="2"/>
  <c r="F30" i="2" s="1"/>
  <c r="E19" i="2"/>
  <c r="E30" i="2" s="1"/>
  <c r="D19" i="2"/>
  <c r="D30" i="2" s="1"/>
  <c r="C19" i="2"/>
  <c r="C30" i="2" s="1"/>
  <c r="B19" i="2"/>
  <c r="B30" i="2" s="1"/>
  <c r="G18" i="2"/>
  <c r="G29" i="2" s="1"/>
  <c r="F18" i="2"/>
  <c r="F29" i="2" s="1"/>
  <c r="E18" i="2"/>
  <c r="E29" i="2" s="1"/>
  <c r="D18" i="2"/>
  <c r="C18" i="2"/>
  <c r="B18" i="2"/>
  <c r="J21" i="2"/>
  <c r="J32" i="2" s="1"/>
  <c r="K18" i="2"/>
  <c r="K29" i="2" s="1"/>
  <c r="P20" i="2"/>
  <c r="P31" i="2" s="1"/>
  <c r="O20" i="2"/>
  <c r="O31" i="2" s="1"/>
  <c r="N20" i="2"/>
  <c r="N31" i="2" s="1"/>
  <c r="M20" i="2"/>
  <c r="L20" i="2"/>
  <c r="L31" i="2" s="1"/>
  <c r="K20" i="2"/>
  <c r="K31" i="2" s="1"/>
  <c r="L21" i="2"/>
  <c r="L32" i="2" s="1"/>
  <c r="K21" i="2"/>
  <c r="K32" i="2" s="1"/>
  <c r="K19" i="2"/>
  <c r="K30" i="2" s="1"/>
  <c r="L19" i="2"/>
  <c r="M19" i="2"/>
  <c r="M30" i="2" s="1"/>
  <c r="N19" i="2"/>
  <c r="N30" i="2" s="1"/>
  <c r="O19" i="2"/>
  <c r="O30" i="2" s="1"/>
  <c r="P19" i="2"/>
  <c r="P30" i="2" s="1"/>
  <c r="P18" i="2"/>
  <c r="P17" i="2"/>
  <c r="L18" i="2"/>
  <c r="M18" i="2"/>
  <c r="M29" i="2" s="1"/>
  <c r="N18" i="2"/>
  <c r="N29" i="2" s="1"/>
  <c r="O18" i="2"/>
  <c r="O29" i="2" s="1"/>
  <c r="B17" i="2"/>
  <c r="B28" i="2" s="1"/>
  <c r="C17" i="2"/>
  <c r="C28" i="2" s="1"/>
  <c r="D17" i="2"/>
  <c r="D28" i="2" s="1"/>
  <c r="E17" i="2"/>
  <c r="E28" i="2" s="1"/>
  <c r="F17" i="2"/>
  <c r="F22" i="2" s="1"/>
  <c r="G17" i="2"/>
  <c r="G22" i="2" s="1"/>
  <c r="K17" i="2"/>
  <c r="K22" i="2" s="1"/>
  <c r="K33" i="2" s="1"/>
  <c r="L17" i="2"/>
  <c r="L22" i="2" s="1"/>
  <c r="L33" i="2" s="1"/>
  <c r="M17" i="2"/>
  <c r="N17" i="2"/>
  <c r="O17" i="2"/>
  <c r="N16" i="3" l="1"/>
  <c r="N25" i="3" s="1"/>
  <c r="D16" i="3"/>
  <c r="D25" i="3" s="1"/>
  <c r="D14" i="3"/>
  <c r="D23" i="3" s="1"/>
  <c r="B15" i="3"/>
  <c r="B24" i="3" s="1"/>
  <c r="N12" i="3"/>
  <c r="N21" i="3" s="1"/>
  <c r="M12" i="3"/>
  <c r="M21" i="3" s="1"/>
  <c r="L12" i="3"/>
  <c r="C14" i="3"/>
  <c r="C23" i="3" s="1"/>
  <c r="K12" i="3"/>
  <c r="F15" i="3"/>
  <c r="F24" i="3" s="1"/>
  <c r="E15" i="3"/>
  <c r="E24" i="3" s="1"/>
  <c r="C15" i="3"/>
  <c r="C24" i="3" s="1"/>
  <c r="G13" i="3"/>
  <c r="G22" i="3" s="1"/>
  <c r="G16" i="3"/>
  <c r="G25" i="3" s="1"/>
  <c r="F16" i="3"/>
  <c r="F25" i="3" s="1"/>
  <c r="C13" i="3"/>
  <c r="C22" i="3" s="1"/>
  <c r="F12" i="3"/>
  <c r="J12" i="3"/>
  <c r="F14" i="3"/>
  <c r="F23" i="3" s="1"/>
  <c r="P12" i="3"/>
  <c r="D12" i="3"/>
  <c r="D21" i="3" s="1"/>
  <c r="G15" i="3"/>
  <c r="G24" i="3" s="1"/>
  <c r="B12" i="3"/>
  <c r="B21" i="3" s="1"/>
  <c r="D15" i="3"/>
  <c r="D24" i="3" s="1"/>
  <c r="B13" i="3"/>
  <c r="B22" i="3" s="1"/>
  <c r="F13" i="3"/>
  <c r="F22" i="3" s="1"/>
  <c r="H16" i="3"/>
  <c r="H25" i="3" s="1"/>
  <c r="E13" i="3"/>
  <c r="E22" i="3" s="1"/>
  <c r="H12" i="3"/>
  <c r="D13" i="3"/>
  <c r="D22" i="3" s="1"/>
  <c r="G12" i="3"/>
  <c r="G14" i="3"/>
  <c r="G23" i="3" s="1"/>
  <c r="B14" i="3"/>
  <c r="B23" i="3" s="1"/>
  <c r="E12" i="3"/>
  <c r="E21" i="3" s="1"/>
  <c r="O13" i="3"/>
  <c r="O22" i="3" s="1"/>
  <c r="L15" i="3"/>
  <c r="L24" i="3" s="1"/>
  <c r="N13" i="3"/>
  <c r="N22" i="3" s="1"/>
  <c r="M16" i="3"/>
  <c r="M25" i="3" s="1"/>
  <c r="M13" i="3"/>
  <c r="M22" i="3" s="1"/>
  <c r="L16" i="3"/>
  <c r="L25" i="3" s="1"/>
  <c r="L13" i="3"/>
  <c r="L22" i="3" s="1"/>
  <c r="K16" i="3"/>
  <c r="K25" i="3" s="1"/>
  <c r="K14" i="3"/>
  <c r="K23" i="3" s="1"/>
  <c r="K15" i="3"/>
  <c r="K24" i="3" s="1"/>
  <c r="J16" i="3"/>
  <c r="J25" i="3" s="1"/>
  <c r="P14" i="3"/>
  <c r="P23" i="3" s="1"/>
  <c r="O14" i="3"/>
  <c r="O23" i="3" s="1"/>
  <c r="N14" i="3"/>
  <c r="N23" i="3" s="1"/>
  <c r="M14" i="3"/>
  <c r="M23" i="3" s="1"/>
  <c r="L14" i="3"/>
  <c r="L23" i="3" s="1"/>
  <c r="P15" i="3"/>
  <c r="P24" i="3" s="1"/>
  <c r="O15" i="3"/>
  <c r="O24" i="3" s="1"/>
  <c r="K13" i="3"/>
  <c r="K22" i="3" s="1"/>
  <c r="N15" i="3"/>
  <c r="N24" i="3" s="1"/>
  <c r="P13" i="3"/>
  <c r="P22" i="3" s="1"/>
  <c r="J28" i="2"/>
  <c r="F28" i="2"/>
  <c r="F33" i="2" s="1"/>
  <c r="G28" i="2"/>
  <c r="G33" i="2" s="1"/>
  <c r="H28" i="2"/>
  <c r="H33" i="2" s="1"/>
  <c r="P21" i="3" l="1"/>
  <c r="J17" i="3"/>
  <c r="J26" i="3" s="1"/>
  <c r="J21" i="3"/>
  <c r="F17" i="3"/>
  <c r="F26" i="3" s="1"/>
  <c r="F21" i="3"/>
  <c r="K17" i="3"/>
  <c r="K26" i="3" s="1"/>
  <c r="K21" i="3"/>
  <c r="L17" i="3"/>
  <c r="L26" i="3" s="1"/>
  <c r="L21" i="3"/>
  <c r="G17" i="3"/>
  <c r="G26" i="3" s="1"/>
  <c r="G21" i="3"/>
  <c r="H17" i="3"/>
  <c r="H26" i="3" s="1"/>
  <c r="H21" i="3"/>
</calcChain>
</file>

<file path=xl/sharedStrings.xml><?xml version="1.0" encoding="utf-8"?>
<sst xmlns="http://schemas.openxmlformats.org/spreadsheetml/2006/main" count="78" uniqueCount="19">
  <si>
    <t>小指</t>
    <rPh sb="0" eb="2">
      <t>コユビ</t>
    </rPh>
    <phoneticPr fontId="1"/>
  </si>
  <si>
    <t>薬指</t>
    <rPh sb="0" eb="2">
      <t>クスリユビ</t>
    </rPh>
    <phoneticPr fontId="1"/>
  </si>
  <si>
    <t>中指</t>
    <rPh sb="0" eb="2">
      <t>ナカユビ</t>
    </rPh>
    <phoneticPr fontId="1"/>
  </si>
  <si>
    <t>人差し指</t>
    <rPh sb="0" eb="2">
      <t>ヒトサ</t>
    </rPh>
    <rPh sb="3" eb="4">
      <t>ユビ</t>
    </rPh>
    <phoneticPr fontId="1"/>
  </si>
  <si>
    <t>x</t>
    <phoneticPr fontId="1"/>
  </si>
  <si>
    <t>y</t>
    <phoneticPr fontId="1"/>
  </si>
  <si>
    <t>start position [mm]</t>
    <phoneticPr fontId="1"/>
  </si>
  <si>
    <t>Left hand</t>
    <phoneticPr fontId="1"/>
  </si>
  <si>
    <t>Right hand</t>
    <phoneticPr fontId="1"/>
  </si>
  <si>
    <t>親指</t>
    <rPh sb="0" eb="2">
      <t>オヤユビ</t>
    </rPh>
    <phoneticPr fontId="1"/>
  </si>
  <si>
    <t>offset [mm]</t>
    <phoneticPr fontId="1"/>
  </si>
  <si>
    <t>キーピッチ [mm]</t>
    <phoneticPr fontId="1"/>
  </si>
  <si>
    <t>Switch</t>
    <phoneticPr fontId="1"/>
  </si>
  <si>
    <t>Diode</t>
    <phoneticPr fontId="1"/>
  </si>
  <si>
    <t>Diode pos</t>
    <phoneticPr fontId="1"/>
  </si>
  <si>
    <t>sw pos [mm]</t>
  </si>
  <si>
    <t>sw pos [mm]</t>
    <phoneticPr fontId="1"/>
  </si>
  <si>
    <t>x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</si>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</sst>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8"/>
      <name val="Yu Gothic"/>
      <family val="3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b/>
      <sz val="11"/>
      <color rgb="FF7030A0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0" fillId="0" borderId="6" xfId="0" applyBorder="1"/>
    <xf numFmtId="0" fontId="3" fillId="0" borderId="1" xfId="0" applyFont="1" applyBorder="1"/>
    <xf numFmtId="0" fontId="5" fillId="0" borderId="0" xfId="0" applyFont="1"/>
    <xf numFmtId="0" fontId="6" fillId="2" borderId="3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7120-7BF1-43F6-B7F8-8D2B61599A09}">
  <dimension ref="A3:P34"/>
  <sheetViews>
    <sheetView topLeftCell="A2" workbookViewId="0">
      <selection activeCell="A12" sqref="A12"/>
    </sheetView>
  </sheetViews>
  <sheetFormatPr defaultRowHeight="18.75"/>
  <sheetData>
    <row r="3" spans="1:16">
      <c r="B3" t="s">
        <v>11</v>
      </c>
      <c r="C3">
        <v>19.05</v>
      </c>
    </row>
    <row r="4" spans="1:16">
      <c r="B4" t="s">
        <v>4</v>
      </c>
      <c r="C4" t="s">
        <v>6</v>
      </c>
      <c r="D4">
        <v>50</v>
      </c>
    </row>
    <row r="5" spans="1:16">
      <c r="C5" t="s">
        <v>9</v>
      </c>
      <c r="D5">
        <v>0</v>
      </c>
    </row>
    <row r="6" spans="1:16">
      <c r="D6">
        <v>7</v>
      </c>
    </row>
    <row r="7" spans="1:16">
      <c r="B7" t="s">
        <v>5</v>
      </c>
      <c r="C7" t="s">
        <v>6</v>
      </c>
      <c r="D7">
        <v>50</v>
      </c>
    </row>
    <row r="8" spans="1:16">
      <c r="D8">
        <v>7</v>
      </c>
    </row>
    <row r="9" spans="1:16">
      <c r="C9" t="s">
        <v>10</v>
      </c>
    </row>
    <row r="10" spans="1:16">
      <c r="C10" t="s">
        <v>9</v>
      </c>
      <c r="D10" t="s">
        <v>3</v>
      </c>
      <c r="E10" t="s">
        <v>3</v>
      </c>
      <c r="F10" t="s">
        <v>2</v>
      </c>
      <c r="G10" t="s">
        <v>1</v>
      </c>
      <c r="H10" t="s">
        <v>0</v>
      </c>
      <c r="I10" t="s">
        <v>0</v>
      </c>
    </row>
    <row r="11" spans="1:16">
      <c r="C11">
        <v>16</v>
      </c>
      <c r="D11">
        <v>14</v>
      </c>
      <c r="E11">
        <v>12</v>
      </c>
      <c r="F11">
        <v>0</v>
      </c>
      <c r="G11">
        <v>10</v>
      </c>
      <c r="H11">
        <v>20</v>
      </c>
      <c r="I11">
        <v>22</v>
      </c>
    </row>
    <row r="13" spans="1:16">
      <c r="B13" t="s">
        <v>8</v>
      </c>
      <c r="P13" t="s">
        <v>7</v>
      </c>
    </row>
    <row r="15" spans="1:16">
      <c r="A15" s="4"/>
      <c r="B15" s="4" t="s">
        <v>0</v>
      </c>
      <c r="C15" s="4" t="s">
        <v>0</v>
      </c>
      <c r="D15" s="4" t="s">
        <v>1</v>
      </c>
      <c r="E15" s="4" t="s">
        <v>2</v>
      </c>
      <c r="F15" s="4" t="s">
        <v>3</v>
      </c>
      <c r="G15" s="4" t="s">
        <v>3</v>
      </c>
      <c r="H15" s="4" t="s">
        <v>9</v>
      </c>
      <c r="I15" s="4"/>
      <c r="J15" s="4" t="s">
        <v>9</v>
      </c>
      <c r="K15" s="4" t="s">
        <v>3</v>
      </c>
      <c r="L15" s="4" t="s">
        <v>3</v>
      </c>
      <c r="M15" s="4" t="s">
        <v>2</v>
      </c>
      <c r="N15" s="4" t="s">
        <v>1</v>
      </c>
      <c r="O15" s="4" t="s">
        <v>0</v>
      </c>
      <c r="P15" s="4" t="s">
        <v>0</v>
      </c>
    </row>
    <row r="16" spans="1:16">
      <c r="A16" s="12" t="s">
        <v>12</v>
      </c>
      <c r="B16" s="4">
        <v>14</v>
      </c>
      <c r="C16" s="4">
        <v>13</v>
      </c>
      <c r="D16" s="4">
        <v>12</v>
      </c>
      <c r="E16" s="4">
        <v>11</v>
      </c>
      <c r="F16" s="4">
        <v>10</v>
      </c>
      <c r="G16" s="4">
        <v>9</v>
      </c>
      <c r="H16" s="6">
        <v>8</v>
      </c>
      <c r="I16" s="7"/>
      <c r="J16" s="4">
        <v>6</v>
      </c>
      <c r="K16" s="4">
        <v>5</v>
      </c>
      <c r="L16" s="4">
        <v>4</v>
      </c>
      <c r="M16" s="4">
        <v>3</v>
      </c>
      <c r="N16" s="4">
        <v>2</v>
      </c>
      <c r="O16" s="4">
        <v>1</v>
      </c>
      <c r="P16" s="4">
        <v>0</v>
      </c>
    </row>
    <row r="17" spans="1:16">
      <c r="A17" s="5"/>
      <c r="B17" s="1">
        <f t="shared" ref="B17:H17" si="0">$C$3*B16+$D$4</f>
        <v>316.7</v>
      </c>
      <c r="C17" s="1">
        <f t="shared" si="0"/>
        <v>297.64999999999998</v>
      </c>
      <c r="D17" s="1">
        <f t="shared" si="0"/>
        <v>278.60000000000002</v>
      </c>
      <c r="E17" s="1">
        <f t="shared" si="0"/>
        <v>259.55</v>
      </c>
      <c r="F17" s="1">
        <f t="shared" si="0"/>
        <v>240.5</v>
      </c>
      <c r="G17" s="1">
        <f t="shared" si="0"/>
        <v>221.45000000000002</v>
      </c>
      <c r="H17" s="1">
        <f t="shared" si="0"/>
        <v>202.4</v>
      </c>
      <c r="I17" s="8"/>
      <c r="J17" s="1">
        <f t="shared" ref="J17:P17" si="1">$C$3*J16+$D$4</f>
        <v>164.3</v>
      </c>
      <c r="K17" s="1">
        <f t="shared" si="1"/>
        <v>145.25</v>
      </c>
      <c r="L17" s="1">
        <f t="shared" si="1"/>
        <v>126.2</v>
      </c>
      <c r="M17" s="1">
        <f t="shared" si="1"/>
        <v>107.15</v>
      </c>
      <c r="N17" s="1">
        <f t="shared" si="1"/>
        <v>88.1</v>
      </c>
      <c r="O17" s="1">
        <f t="shared" si="1"/>
        <v>69.05</v>
      </c>
      <c r="P17" s="1">
        <f t="shared" si="1"/>
        <v>50</v>
      </c>
    </row>
    <row r="18" spans="1:16">
      <c r="A18" s="5">
        <v>0</v>
      </c>
      <c r="B18" s="2">
        <f>$C$3*$A18+$D$7+I$11</f>
        <v>72</v>
      </c>
      <c r="C18" s="2">
        <f>$C$3*$A18+$D$7+H$11</f>
        <v>70</v>
      </c>
      <c r="D18" s="2">
        <f>$C$3*$A18+$D$7+G$11</f>
        <v>60</v>
      </c>
      <c r="E18" s="2">
        <f>$C$3*$A18+$D$7+F$11</f>
        <v>50</v>
      </c>
      <c r="F18" s="2">
        <f>$C$3*$A18+$D$7+E$11</f>
        <v>62</v>
      </c>
      <c r="G18" s="2">
        <f>$C$3*$A18+$D$7+D$11</f>
        <v>64</v>
      </c>
      <c r="H18" s="10"/>
      <c r="I18" s="9"/>
      <c r="J18" s="2"/>
      <c r="K18" s="2">
        <f t="shared" ref="K18:P21" si="2">$C$3*$A18+$D$7+D$11</f>
        <v>64</v>
      </c>
      <c r="L18" s="2">
        <f t="shared" si="2"/>
        <v>62</v>
      </c>
      <c r="M18" s="2">
        <f t="shared" si="2"/>
        <v>50</v>
      </c>
      <c r="N18" s="2">
        <f t="shared" si="2"/>
        <v>60</v>
      </c>
      <c r="O18" s="2">
        <f t="shared" si="2"/>
        <v>70</v>
      </c>
      <c r="P18" s="2">
        <f t="shared" si="2"/>
        <v>72</v>
      </c>
    </row>
    <row r="19" spans="1:16">
      <c r="A19" s="5">
        <v>1</v>
      </c>
      <c r="B19" s="2">
        <f>$C$3*$A19+$D$7+I$11</f>
        <v>91.05</v>
      </c>
      <c r="C19" s="2">
        <f>$C$3*$A19+$D$7+H$11</f>
        <v>89.05</v>
      </c>
      <c r="D19" s="2">
        <f>$C$3*$A19+$D$7+G$11</f>
        <v>79.05</v>
      </c>
      <c r="E19" s="2">
        <f>$C$3*$A19+$D$7+F$11</f>
        <v>69.05</v>
      </c>
      <c r="F19" s="2">
        <f>$C$3*$A19+$D$7+E$11</f>
        <v>81.05</v>
      </c>
      <c r="G19" s="2">
        <f>$C$3*$A19+$D$7+D$11</f>
        <v>83.05</v>
      </c>
      <c r="H19" s="10"/>
      <c r="I19" s="9"/>
      <c r="J19" s="2"/>
      <c r="K19" s="2">
        <f t="shared" si="2"/>
        <v>83.05</v>
      </c>
      <c r="L19" s="2">
        <f t="shared" si="2"/>
        <v>81.05</v>
      </c>
      <c r="M19" s="2">
        <f t="shared" si="2"/>
        <v>69.05</v>
      </c>
      <c r="N19" s="2">
        <f t="shared" si="2"/>
        <v>79.05</v>
      </c>
      <c r="O19" s="2">
        <f t="shared" si="2"/>
        <v>89.05</v>
      </c>
      <c r="P19" s="2">
        <f t="shared" si="2"/>
        <v>91.05</v>
      </c>
    </row>
    <row r="20" spans="1:16">
      <c r="A20" s="5">
        <v>2</v>
      </c>
      <c r="B20" s="2">
        <f>$C$3*$A20+$D$7+I$11</f>
        <v>110.1</v>
      </c>
      <c r="C20" s="2">
        <f>$C$3*$A20+$D$7+H$11</f>
        <v>108.1</v>
      </c>
      <c r="D20" s="2">
        <f>$C$3*$A20+$D$7+G$11</f>
        <v>98.1</v>
      </c>
      <c r="E20" s="2">
        <f>$C$3*$A20+$D$7+F$11</f>
        <v>88.1</v>
      </c>
      <c r="F20" s="2">
        <f>$C$3*$A20+$D$7+E$11</f>
        <v>100.1</v>
      </c>
      <c r="G20" s="2">
        <f>$C$3*$A20+$D$7+D$11</f>
        <v>102.1</v>
      </c>
      <c r="H20" s="10"/>
      <c r="I20" s="9"/>
      <c r="J20" s="2"/>
      <c r="K20" s="2">
        <f t="shared" si="2"/>
        <v>102.1</v>
      </c>
      <c r="L20" s="2">
        <f t="shared" si="2"/>
        <v>100.1</v>
      </c>
      <c r="M20" s="2">
        <f t="shared" si="2"/>
        <v>88.1</v>
      </c>
      <c r="N20" s="2">
        <f t="shared" si="2"/>
        <v>98.1</v>
      </c>
      <c r="O20" s="2">
        <f t="shared" si="2"/>
        <v>108.1</v>
      </c>
      <c r="P20" s="2">
        <f t="shared" si="2"/>
        <v>110.1</v>
      </c>
    </row>
    <row r="21" spans="1:16">
      <c r="A21" s="5">
        <v>3</v>
      </c>
      <c r="B21" s="2"/>
      <c r="C21" s="2"/>
      <c r="D21" s="2"/>
      <c r="E21" s="2">
        <f>$C$3*$A21+$D$7+F$11</f>
        <v>107.15</v>
      </c>
      <c r="F21" s="2">
        <f>$C$3*$A21+$D$7+E$11</f>
        <v>119.15</v>
      </c>
      <c r="G21" s="2">
        <f>$C$3*$A21+$D$7+D$11</f>
        <v>121.15</v>
      </c>
      <c r="H21" s="10">
        <f>$C$3*$A21+$D$7+C$11</f>
        <v>123.15</v>
      </c>
      <c r="I21" s="9"/>
      <c r="J21" s="2">
        <f>$C$3*$A21+$D$7+C$11</f>
        <v>123.15</v>
      </c>
      <c r="K21" s="2">
        <f>$C$3*$A21+$D$7+D$11</f>
        <v>121.15</v>
      </c>
      <c r="L21" s="2">
        <f>$C$3*$A21+$D$7+E$11</f>
        <v>119.15</v>
      </c>
      <c r="M21" s="2">
        <f t="shared" si="2"/>
        <v>107.15</v>
      </c>
      <c r="N21" s="2"/>
      <c r="O21" s="2"/>
      <c r="P21" s="2"/>
    </row>
    <row r="22" spans="1:16">
      <c r="F22" s="11">
        <f>F17+($C$3*$D$5)</f>
        <v>240.5</v>
      </c>
      <c r="G22" s="11">
        <f>G17+($C$3*$D$5)</f>
        <v>221.45000000000002</v>
      </c>
      <c r="H22" s="11">
        <f>H17+($C$3*$D$5)</f>
        <v>202.4</v>
      </c>
      <c r="J22" s="11">
        <f>J17-($C$3*$D$5)</f>
        <v>164.3</v>
      </c>
      <c r="K22" s="11">
        <f>K17-($C$3*$D$5)</f>
        <v>145.25</v>
      </c>
      <c r="L22" s="11">
        <f>L17-($C$3*$D$5)</f>
        <v>126.2</v>
      </c>
    </row>
    <row r="26" spans="1:16">
      <c r="A26" s="4"/>
      <c r="B26" s="4" t="s">
        <v>0</v>
      </c>
      <c r="C26" s="4" t="s">
        <v>0</v>
      </c>
      <c r="D26" s="4" t="s">
        <v>1</v>
      </c>
      <c r="E26" s="4" t="s">
        <v>2</v>
      </c>
      <c r="F26" s="4" t="s">
        <v>3</v>
      </c>
      <c r="G26" s="4" t="s">
        <v>3</v>
      </c>
      <c r="H26" s="4" t="s">
        <v>9</v>
      </c>
      <c r="I26" s="4"/>
      <c r="J26" s="4" t="s">
        <v>9</v>
      </c>
      <c r="K26" s="4" t="s">
        <v>3</v>
      </c>
      <c r="L26" s="4" t="s">
        <v>3</v>
      </c>
      <c r="M26" s="4" t="s">
        <v>2</v>
      </c>
      <c r="N26" s="4" t="s">
        <v>1</v>
      </c>
      <c r="O26" s="4" t="s">
        <v>0</v>
      </c>
      <c r="P26" s="4" t="s">
        <v>0</v>
      </c>
    </row>
    <row r="27" spans="1:16">
      <c r="A27" s="12" t="s">
        <v>13</v>
      </c>
      <c r="B27" s="4">
        <v>14</v>
      </c>
      <c r="C27" s="4">
        <v>13</v>
      </c>
      <c r="D27" s="4">
        <v>12</v>
      </c>
      <c r="E27" s="4">
        <v>11</v>
      </c>
      <c r="F27" s="4">
        <v>10</v>
      </c>
      <c r="G27" s="4">
        <v>9</v>
      </c>
      <c r="H27" s="6">
        <v>8</v>
      </c>
      <c r="I27" s="7"/>
      <c r="J27" s="4">
        <v>6</v>
      </c>
      <c r="K27" s="4">
        <v>5</v>
      </c>
      <c r="L27" s="4">
        <v>4</v>
      </c>
      <c r="M27" s="4">
        <v>3</v>
      </c>
      <c r="N27" s="4">
        <v>2</v>
      </c>
      <c r="O27" s="4">
        <v>1</v>
      </c>
      <c r="P27" s="4">
        <v>0</v>
      </c>
    </row>
    <row r="28" spans="1:16">
      <c r="A28" s="5"/>
      <c r="B28" s="1">
        <f t="shared" ref="B28:H28" si="3">B17-($C$3-$D$6)</f>
        <v>304.64999999999998</v>
      </c>
      <c r="C28" s="1">
        <f t="shared" si="3"/>
        <v>285.59999999999997</v>
      </c>
      <c r="D28" s="1">
        <f t="shared" si="3"/>
        <v>266.55</v>
      </c>
      <c r="E28" s="1">
        <f t="shared" si="3"/>
        <v>247.5</v>
      </c>
      <c r="F28" s="1">
        <f t="shared" si="3"/>
        <v>228.45</v>
      </c>
      <c r="G28" s="1">
        <f t="shared" si="3"/>
        <v>209.4</v>
      </c>
      <c r="H28" s="1">
        <f t="shared" si="3"/>
        <v>190.35</v>
      </c>
      <c r="I28" s="8"/>
      <c r="J28" s="1">
        <f t="shared" ref="J28:P28" si="4">J17+$D$6</f>
        <v>171.3</v>
      </c>
      <c r="K28" s="1">
        <f t="shared" si="4"/>
        <v>152.25</v>
      </c>
      <c r="L28" s="1">
        <f t="shared" si="4"/>
        <v>133.19999999999999</v>
      </c>
      <c r="M28" s="1">
        <f t="shared" si="4"/>
        <v>114.15</v>
      </c>
      <c r="N28" s="1">
        <f t="shared" si="4"/>
        <v>95.1</v>
      </c>
      <c r="O28" s="1">
        <f t="shared" si="4"/>
        <v>76.05</v>
      </c>
      <c r="P28" s="1">
        <f t="shared" si="4"/>
        <v>57</v>
      </c>
    </row>
    <row r="29" spans="1:16">
      <c r="A29" s="5">
        <v>0</v>
      </c>
      <c r="B29" s="2">
        <f t="shared" ref="B29:G32" si="5">B18+$D$8</f>
        <v>79</v>
      </c>
      <c r="C29" s="2">
        <f t="shared" si="5"/>
        <v>77</v>
      </c>
      <c r="D29" s="2">
        <f t="shared" si="5"/>
        <v>67</v>
      </c>
      <c r="E29" s="2">
        <f t="shared" si="5"/>
        <v>57</v>
      </c>
      <c r="F29" s="2">
        <f t="shared" si="5"/>
        <v>69</v>
      </c>
      <c r="G29" s="2">
        <f t="shared" si="5"/>
        <v>71</v>
      </c>
      <c r="H29" s="10"/>
      <c r="I29" s="9"/>
      <c r="J29" s="2"/>
      <c r="K29" s="2">
        <f t="shared" ref="K29:P32" si="6">K18+$D$8</f>
        <v>71</v>
      </c>
      <c r="L29" s="2">
        <f t="shared" si="6"/>
        <v>69</v>
      </c>
      <c r="M29" s="2">
        <f t="shared" si="6"/>
        <v>57</v>
      </c>
      <c r="N29" s="2">
        <f t="shared" si="6"/>
        <v>67</v>
      </c>
      <c r="O29" s="2">
        <f t="shared" si="6"/>
        <v>77</v>
      </c>
      <c r="P29" s="2">
        <f t="shared" si="6"/>
        <v>79</v>
      </c>
    </row>
    <row r="30" spans="1:16">
      <c r="A30" s="5">
        <v>1</v>
      </c>
      <c r="B30" s="2">
        <f t="shared" si="5"/>
        <v>98.05</v>
      </c>
      <c r="C30" s="2">
        <f t="shared" si="5"/>
        <v>96.05</v>
      </c>
      <c r="D30" s="2">
        <f t="shared" si="5"/>
        <v>86.05</v>
      </c>
      <c r="E30" s="2">
        <f t="shared" si="5"/>
        <v>76.05</v>
      </c>
      <c r="F30" s="2">
        <f t="shared" si="5"/>
        <v>88.05</v>
      </c>
      <c r="G30" s="2">
        <f t="shared" si="5"/>
        <v>90.05</v>
      </c>
      <c r="H30" s="10"/>
      <c r="I30" s="9"/>
      <c r="J30" s="2"/>
      <c r="K30" s="2">
        <f t="shared" si="6"/>
        <v>90.05</v>
      </c>
      <c r="L30" s="2">
        <f t="shared" si="6"/>
        <v>88.05</v>
      </c>
      <c r="M30" s="2">
        <f t="shared" si="6"/>
        <v>76.05</v>
      </c>
      <c r="N30" s="2">
        <f t="shared" si="6"/>
        <v>86.05</v>
      </c>
      <c r="O30" s="2">
        <f t="shared" si="6"/>
        <v>96.05</v>
      </c>
      <c r="P30" s="2">
        <f t="shared" si="6"/>
        <v>98.05</v>
      </c>
    </row>
    <row r="31" spans="1:16">
      <c r="A31" s="5">
        <v>2</v>
      </c>
      <c r="B31" s="2">
        <f t="shared" si="5"/>
        <v>117.1</v>
      </c>
      <c r="C31" s="2">
        <f t="shared" si="5"/>
        <v>115.1</v>
      </c>
      <c r="D31" s="2">
        <f t="shared" si="5"/>
        <v>105.1</v>
      </c>
      <c r="E31" s="2">
        <f t="shared" si="5"/>
        <v>95.1</v>
      </c>
      <c r="F31" s="2">
        <f t="shared" si="5"/>
        <v>107.1</v>
      </c>
      <c r="G31" s="2">
        <f t="shared" si="5"/>
        <v>109.1</v>
      </c>
      <c r="H31" s="10"/>
      <c r="I31" s="9"/>
      <c r="J31" s="2"/>
      <c r="K31" s="2">
        <f t="shared" si="6"/>
        <v>109.1</v>
      </c>
      <c r="L31" s="2">
        <f t="shared" si="6"/>
        <v>107.1</v>
      </c>
      <c r="M31" s="2">
        <f t="shared" si="6"/>
        <v>95.1</v>
      </c>
      <c r="N31" s="2">
        <f t="shared" si="6"/>
        <v>105.1</v>
      </c>
      <c r="O31" s="2">
        <f t="shared" si="6"/>
        <v>115.1</v>
      </c>
      <c r="P31" s="2">
        <f t="shared" si="6"/>
        <v>117.1</v>
      </c>
    </row>
    <row r="32" spans="1:16">
      <c r="A32" s="5">
        <v>3</v>
      </c>
      <c r="B32" s="2"/>
      <c r="C32" s="2"/>
      <c r="D32" s="2"/>
      <c r="E32" s="2">
        <f t="shared" si="5"/>
        <v>114.15</v>
      </c>
      <c r="F32" s="2">
        <f>F21+$D$8</f>
        <v>126.15</v>
      </c>
      <c r="G32" s="2">
        <f>G21+$D$8</f>
        <v>128.15</v>
      </c>
      <c r="H32" s="2">
        <f>H21+$D$8</f>
        <v>130.15</v>
      </c>
      <c r="I32" s="9"/>
      <c r="J32" s="2">
        <f>J21+$D$8</f>
        <v>130.15</v>
      </c>
      <c r="K32" s="2">
        <f>K21+$D$8</f>
        <v>128.15</v>
      </c>
      <c r="L32" s="2">
        <f>L21+$D$8</f>
        <v>126.15</v>
      </c>
      <c r="M32" s="2">
        <f t="shared" si="6"/>
        <v>114.15</v>
      </c>
      <c r="N32" s="2"/>
      <c r="O32" s="2"/>
      <c r="P32" s="2"/>
    </row>
    <row r="33" spans="4:16">
      <c r="F33" s="11">
        <f>F28+($C$3*$D$5)</f>
        <v>228.45</v>
      </c>
      <c r="G33" s="11">
        <f>G28+($C$3*$D$5)</f>
        <v>209.4</v>
      </c>
      <c r="H33" s="11">
        <f>H28+($C$3*$D$5)</f>
        <v>190.35</v>
      </c>
      <c r="J33" s="1">
        <f>J22+$D$6</f>
        <v>171.3</v>
      </c>
      <c r="K33" s="1">
        <f>K22+$D$6</f>
        <v>152.25</v>
      </c>
      <c r="L33" s="1">
        <f>L22+$D$6</f>
        <v>133.19999999999999</v>
      </c>
    </row>
    <row r="34" spans="4:16">
      <c r="D34" s="3"/>
      <c r="E34" s="3"/>
      <c r="F34" s="3"/>
      <c r="G34" s="3"/>
      <c r="H34" s="3"/>
      <c r="J34" s="3"/>
      <c r="K34" s="3"/>
      <c r="L34" s="3"/>
      <c r="M34" s="3"/>
      <c r="N34" s="3"/>
      <c r="O34" s="3"/>
      <c r="P34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81BFB-8161-4FC4-8C6D-37C4458A0804}">
  <dimension ref="A1:P29"/>
  <sheetViews>
    <sheetView tabSelected="1" workbookViewId="0">
      <selection activeCell="C10" sqref="C10"/>
    </sheetView>
  </sheetViews>
  <sheetFormatPr defaultRowHeight="18.75"/>
  <cols>
    <col min="1" max="16" width="12.625" customWidth="1"/>
  </cols>
  <sheetData>
    <row r="1" spans="1:16">
      <c r="A1" t="s">
        <v>11</v>
      </c>
      <c r="C1">
        <v>19.05</v>
      </c>
    </row>
    <row r="2" spans="1:16">
      <c r="A2" t="s">
        <v>17</v>
      </c>
      <c r="B2" t="s">
        <v>16</v>
      </c>
      <c r="C2">
        <v>50</v>
      </c>
      <c r="J2" t="s">
        <v>16</v>
      </c>
      <c r="K2">
        <v>200</v>
      </c>
    </row>
    <row r="3" spans="1:16">
      <c r="B3" t="s">
        <v>9</v>
      </c>
      <c r="C3">
        <v>0</v>
      </c>
      <c r="J3" t="s">
        <v>9</v>
      </c>
      <c r="K3">
        <v>0</v>
      </c>
    </row>
    <row r="4" spans="1:16">
      <c r="B4" t="s">
        <v>14</v>
      </c>
      <c r="C4">
        <v>-12</v>
      </c>
      <c r="J4" t="s">
        <v>14</v>
      </c>
      <c r="K4">
        <v>7</v>
      </c>
    </row>
    <row r="5" spans="1:16">
      <c r="A5" t="s">
        <v>18</v>
      </c>
      <c r="B5" t="s">
        <v>15</v>
      </c>
      <c r="C5">
        <v>50</v>
      </c>
      <c r="J5" t="s">
        <v>16</v>
      </c>
      <c r="K5">
        <v>50</v>
      </c>
    </row>
    <row r="6" spans="1:16">
      <c r="B6" t="s">
        <v>14</v>
      </c>
      <c r="C6">
        <v>7</v>
      </c>
      <c r="J6" t="s">
        <v>14</v>
      </c>
      <c r="K6">
        <v>7</v>
      </c>
    </row>
    <row r="7" spans="1:16">
      <c r="B7" t="s">
        <v>10</v>
      </c>
      <c r="H7" t="s">
        <v>7</v>
      </c>
      <c r="J7" t="s">
        <v>8</v>
      </c>
      <c r="L7">
        <v>-3</v>
      </c>
    </row>
    <row r="8" spans="1:16">
      <c r="B8" t="s">
        <v>0</v>
      </c>
      <c r="C8" t="s">
        <v>0</v>
      </c>
      <c r="D8" t="s">
        <v>1</v>
      </c>
      <c r="E8" t="s">
        <v>2</v>
      </c>
      <c r="F8" t="s">
        <v>3</v>
      </c>
      <c r="G8" t="s">
        <v>3</v>
      </c>
      <c r="H8" t="s">
        <v>9</v>
      </c>
      <c r="J8" t="s">
        <v>9</v>
      </c>
      <c r="K8" t="s">
        <v>3</v>
      </c>
      <c r="L8" t="s">
        <v>3</v>
      </c>
      <c r="M8" t="s">
        <v>2</v>
      </c>
      <c r="N8" t="s">
        <v>1</v>
      </c>
      <c r="O8" t="s">
        <v>0</v>
      </c>
      <c r="P8" t="s">
        <v>0</v>
      </c>
    </row>
    <row r="9" spans="1:16">
      <c r="B9">
        <v>20</v>
      </c>
      <c r="C9">
        <v>18</v>
      </c>
      <c r="D9">
        <v>4</v>
      </c>
      <c r="E9">
        <v>0</v>
      </c>
      <c r="F9">
        <v>10</v>
      </c>
      <c r="G9">
        <v>12</v>
      </c>
      <c r="H9">
        <v>15</v>
      </c>
      <c r="J9">
        <v>15</v>
      </c>
      <c r="K9">
        <v>12</v>
      </c>
      <c r="L9">
        <v>10</v>
      </c>
      <c r="M9">
        <v>0</v>
      </c>
      <c r="N9">
        <v>4</v>
      </c>
      <c r="O9">
        <v>18</v>
      </c>
      <c r="P9">
        <v>20</v>
      </c>
    </row>
    <row r="11" spans="1:16">
      <c r="A11" s="12" t="s">
        <v>12</v>
      </c>
      <c r="B11" s="13">
        <v>0</v>
      </c>
      <c r="C11" s="14">
        <v>1</v>
      </c>
      <c r="D11" s="14">
        <v>2</v>
      </c>
      <c r="E11" s="14">
        <v>3</v>
      </c>
      <c r="F11" s="14">
        <v>4</v>
      </c>
      <c r="G11" s="14">
        <v>5</v>
      </c>
      <c r="H11" s="6">
        <v>6</v>
      </c>
      <c r="I11" s="9"/>
      <c r="J11" s="13">
        <v>0</v>
      </c>
      <c r="K11" s="14">
        <v>1</v>
      </c>
      <c r="L11" s="14">
        <v>2</v>
      </c>
      <c r="M11" s="14">
        <v>3</v>
      </c>
      <c r="N11" s="14">
        <v>4</v>
      </c>
      <c r="O11" s="14">
        <v>5</v>
      </c>
      <c r="P11" s="14">
        <v>6</v>
      </c>
    </row>
    <row r="12" spans="1:16">
      <c r="A12" s="5"/>
      <c r="B12" s="1">
        <f t="shared" ref="B12:H12" si="0">$C$1*B11+$C$2</f>
        <v>50</v>
      </c>
      <c r="C12" s="1">
        <f t="shared" si="0"/>
        <v>69.05</v>
      </c>
      <c r="D12" s="1">
        <f t="shared" si="0"/>
        <v>88.1</v>
      </c>
      <c r="E12" s="1">
        <f t="shared" si="0"/>
        <v>107.15</v>
      </c>
      <c r="F12" s="1">
        <f t="shared" si="0"/>
        <v>126.2</v>
      </c>
      <c r="G12" s="1">
        <f t="shared" si="0"/>
        <v>145.25</v>
      </c>
      <c r="H12" s="1">
        <f t="shared" si="0"/>
        <v>164.3</v>
      </c>
      <c r="I12" s="8"/>
      <c r="J12" s="1">
        <f t="shared" ref="J12:P12" si="1">$C$1*J11+$K$2</f>
        <v>200</v>
      </c>
      <c r="K12" s="1">
        <f t="shared" si="1"/>
        <v>219.05</v>
      </c>
      <c r="L12" s="1">
        <f t="shared" si="1"/>
        <v>238.1</v>
      </c>
      <c r="M12" s="1">
        <f t="shared" si="1"/>
        <v>257.14999999999998</v>
      </c>
      <c r="N12" s="1">
        <f t="shared" si="1"/>
        <v>276.2</v>
      </c>
      <c r="O12" s="1">
        <f t="shared" si="1"/>
        <v>295.25</v>
      </c>
      <c r="P12" s="1">
        <f t="shared" si="1"/>
        <v>314.3</v>
      </c>
    </row>
    <row r="13" spans="1:16">
      <c r="A13" s="5">
        <v>0</v>
      </c>
      <c r="B13" s="2">
        <f t="shared" ref="B13:G15" si="2">$C$1*$A13+$C$5+B$9</f>
        <v>70</v>
      </c>
      <c r="C13" s="2">
        <f t="shared" si="2"/>
        <v>68</v>
      </c>
      <c r="D13" s="2">
        <f t="shared" si="2"/>
        <v>54</v>
      </c>
      <c r="E13" s="2">
        <f t="shared" si="2"/>
        <v>50</v>
      </c>
      <c r="F13" s="2">
        <f t="shared" si="2"/>
        <v>60</v>
      </c>
      <c r="G13" s="2">
        <f t="shared" si="2"/>
        <v>62</v>
      </c>
      <c r="H13" s="10"/>
      <c r="I13" s="9"/>
      <c r="J13" s="2"/>
      <c r="K13" s="2">
        <f t="shared" ref="K13:P15" si="3">$C$1*$A13+$K$5+K$9</f>
        <v>62</v>
      </c>
      <c r="L13" s="2">
        <f t="shared" si="3"/>
        <v>60</v>
      </c>
      <c r="M13" s="2">
        <f t="shared" si="3"/>
        <v>50</v>
      </c>
      <c r="N13" s="2">
        <f t="shared" si="3"/>
        <v>54</v>
      </c>
      <c r="O13" s="2">
        <f t="shared" si="3"/>
        <v>68</v>
      </c>
      <c r="P13" s="2">
        <f t="shared" si="3"/>
        <v>70</v>
      </c>
    </row>
    <row r="14" spans="1:16">
      <c r="A14" s="5">
        <v>1</v>
      </c>
      <c r="B14" s="2">
        <f t="shared" si="2"/>
        <v>89.05</v>
      </c>
      <c r="C14" s="2">
        <f t="shared" si="2"/>
        <v>87.05</v>
      </c>
      <c r="D14" s="2">
        <f t="shared" si="2"/>
        <v>73.05</v>
      </c>
      <c r="E14" s="2">
        <f t="shared" si="2"/>
        <v>69.05</v>
      </c>
      <c r="F14" s="2">
        <f t="shared" si="2"/>
        <v>79.05</v>
      </c>
      <c r="G14" s="2">
        <f t="shared" si="2"/>
        <v>81.05</v>
      </c>
      <c r="H14" s="10"/>
      <c r="I14" s="9"/>
      <c r="J14" s="2"/>
      <c r="K14" s="2">
        <f t="shared" si="3"/>
        <v>81.05</v>
      </c>
      <c r="L14" s="2">
        <f t="shared" si="3"/>
        <v>79.05</v>
      </c>
      <c r="M14" s="2">
        <f t="shared" si="3"/>
        <v>69.05</v>
      </c>
      <c r="N14" s="2">
        <f t="shared" si="3"/>
        <v>73.05</v>
      </c>
      <c r="O14" s="2">
        <f t="shared" si="3"/>
        <v>87.05</v>
      </c>
      <c r="P14" s="2">
        <f t="shared" si="3"/>
        <v>89.05</v>
      </c>
    </row>
    <row r="15" spans="1:16">
      <c r="A15" s="5">
        <v>2</v>
      </c>
      <c r="B15" s="2">
        <f t="shared" si="2"/>
        <v>108.1</v>
      </c>
      <c r="C15" s="2">
        <f t="shared" si="2"/>
        <v>106.1</v>
      </c>
      <c r="D15" s="2">
        <f t="shared" si="2"/>
        <v>92.1</v>
      </c>
      <c r="E15" s="2">
        <f t="shared" si="2"/>
        <v>88.1</v>
      </c>
      <c r="F15" s="2">
        <f t="shared" si="2"/>
        <v>98.1</v>
      </c>
      <c r="G15" s="2">
        <f t="shared" si="2"/>
        <v>100.1</v>
      </c>
      <c r="H15" s="10"/>
      <c r="I15" s="9"/>
      <c r="J15" s="2"/>
      <c r="K15" s="2">
        <f t="shared" si="3"/>
        <v>100.1</v>
      </c>
      <c r="L15" s="2">
        <f t="shared" si="3"/>
        <v>98.1</v>
      </c>
      <c r="M15" s="2">
        <f t="shared" si="3"/>
        <v>88.1</v>
      </c>
      <c r="N15" s="2">
        <f t="shared" si="3"/>
        <v>92.1</v>
      </c>
      <c r="O15" s="2">
        <f t="shared" si="3"/>
        <v>106.1</v>
      </c>
      <c r="P15" s="2">
        <f t="shared" si="3"/>
        <v>108.1</v>
      </c>
    </row>
    <row r="16" spans="1:16">
      <c r="A16" s="5">
        <v>3</v>
      </c>
      <c r="B16" s="2"/>
      <c r="C16" s="2"/>
      <c r="D16" s="2">
        <f>$C$1*$A16+$C$5+D$9</f>
        <v>111.15</v>
      </c>
      <c r="E16" s="2"/>
      <c r="F16" s="2">
        <f>$C$1*$A16+$C$5+F$9</f>
        <v>117.15</v>
      </c>
      <c r="G16" s="2">
        <f>$C$1*$A16+$C$5+G$9</f>
        <v>119.15</v>
      </c>
      <c r="H16" s="2">
        <f>$C$1*$A16+$C$5+H$9</f>
        <v>122.15</v>
      </c>
      <c r="I16" s="9"/>
      <c r="J16" s="2">
        <f>$C$1*$A16+$K$5+J$9</f>
        <v>122.15</v>
      </c>
      <c r="K16" s="2">
        <f>$C$1*$A16+$K$5+K$9</f>
        <v>119.15</v>
      </c>
      <c r="L16" s="2">
        <f>$C$1*$A16+$K$5+L$9</f>
        <v>117.15</v>
      </c>
      <c r="M16" s="2">
        <f>$C$1*$A16+$K$5+M$9</f>
        <v>107.15</v>
      </c>
      <c r="N16" s="2">
        <f>$C$1*$A16+$K$5+N$9</f>
        <v>111.15</v>
      </c>
      <c r="O16" s="2"/>
      <c r="P16" s="2"/>
    </row>
    <row r="17" spans="1:16">
      <c r="F17" s="11">
        <f>F12+($C$1*$C$3)</f>
        <v>126.2</v>
      </c>
      <c r="G17" s="11">
        <f>G12+($C$1*$C$3)</f>
        <v>145.25</v>
      </c>
      <c r="H17" s="11">
        <f>H12+($C$1*$C$3)</f>
        <v>164.3</v>
      </c>
      <c r="J17" s="11">
        <f>J12-($C$1*$K$3)</f>
        <v>200</v>
      </c>
      <c r="K17" s="11">
        <f>K12-($C$1*$K$3)</f>
        <v>219.05</v>
      </c>
      <c r="L17" s="11">
        <f>L12-($C$1*$K$3)</f>
        <v>238.1</v>
      </c>
    </row>
    <row r="20" spans="1:16">
      <c r="A20" s="12" t="s">
        <v>13</v>
      </c>
      <c r="B20" s="13">
        <v>0</v>
      </c>
      <c r="C20" s="14">
        <v>1</v>
      </c>
      <c r="D20" s="14">
        <v>2</v>
      </c>
      <c r="E20" s="14">
        <v>3</v>
      </c>
      <c r="F20" s="14">
        <v>4</v>
      </c>
      <c r="G20" s="14">
        <v>5</v>
      </c>
      <c r="H20" s="6">
        <v>6</v>
      </c>
      <c r="I20" s="4"/>
      <c r="J20" s="13">
        <v>0</v>
      </c>
      <c r="K20" s="14">
        <v>1</v>
      </c>
      <c r="L20" s="14">
        <v>2</v>
      </c>
      <c r="M20" s="14">
        <v>3</v>
      </c>
      <c r="N20" s="14">
        <v>4</v>
      </c>
      <c r="O20" s="14">
        <v>5</v>
      </c>
      <c r="P20" s="14">
        <v>6</v>
      </c>
    </row>
    <row r="21" spans="1:16">
      <c r="A21" s="5"/>
      <c r="B21" s="1">
        <f t="shared" ref="B21:H21" si="4">B$12+$C$4</f>
        <v>38</v>
      </c>
      <c r="C21" s="1">
        <f t="shared" si="4"/>
        <v>57.05</v>
      </c>
      <c r="D21" s="1">
        <f t="shared" si="4"/>
        <v>76.099999999999994</v>
      </c>
      <c r="E21" s="1">
        <f t="shared" si="4"/>
        <v>95.15</v>
      </c>
      <c r="F21" s="1">
        <f t="shared" si="4"/>
        <v>114.2</v>
      </c>
      <c r="G21" s="1">
        <f t="shared" si="4"/>
        <v>133.25</v>
      </c>
      <c r="H21" s="1">
        <f t="shared" si="4"/>
        <v>152.30000000000001</v>
      </c>
      <c r="I21" s="1"/>
      <c r="J21" s="1">
        <f t="shared" ref="J21:P21" si="5">J$12+$K$4</f>
        <v>207</v>
      </c>
      <c r="K21" s="1">
        <f t="shared" si="5"/>
        <v>226.05</v>
      </c>
      <c r="L21" s="1">
        <f t="shared" si="5"/>
        <v>245.1</v>
      </c>
      <c r="M21" s="1">
        <f t="shared" si="5"/>
        <v>264.14999999999998</v>
      </c>
      <c r="N21" s="1">
        <f t="shared" si="5"/>
        <v>283.2</v>
      </c>
      <c r="O21" s="1">
        <f t="shared" si="5"/>
        <v>302.25</v>
      </c>
      <c r="P21" s="1">
        <f t="shared" si="5"/>
        <v>321.3</v>
      </c>
    </row>
    <row r="22" spans="1:16">
      <c r="A22" s="5">
        <v>0</v>
      </c>
      <c r="B22" s="2">
        <f>B13+$C$6</f>
        <v>77</v>
      </c>
      <c r="C22" s="2">
        <f t="shared" ref="C22:G22" si="6">C13+$C$6</f>
        <v>75</v>
      </c>
      <c r="D22" s="2">
        <f t="shared" si="6"/>
        <v>61</v>
      </c>
      <c r="E22" s="2">
        <f t="shared" si="6"/>
        <v>57</v>
      </c>
      <c r="F22" s="2">
        <f t="shared" si="6"/>
        <v>67</v>
      </c>
      <c r="G22" s="2">
        <f t="shared" si="6"/>
        <v>69</v>
      </c>
      <c r="H22" s="10"/>
      <c r="J22" s="2"/>
      <c r="K22" s="2">
        <f>K13+$K$6</f>
        <v>69</v>
      </c>
      <c r="L22" s="2">
        <f t="shared" ref="L22:P22" si="7">L13+$K$6</f>
        <v>67</v>
      </c>
      <c r="M22" s="2">
        <f t="shared" si="7"/>
        <v>57</v>
      </c>
      <c r="N22" s="2">
        <f t="shared" si="7"/>
        <v>61</v>
      </c>
      <c r="O22" s="2">
        <f t="shared" si="7"/>
        <v>75</v>
      </c>
      <c r="P22" s="2">
        <f t="shared" si="7"/>
        <v>77</v>
      </c>
    </row>
    <row r="23" spans="1:16">
      <c r="A23" s="5">
        <v>1</v>
      </c>
      <c r="B23" s="2">
        <f>B14+$C$6</f>
        <v>96.05</v>
      </c>
      <c r="C23" s="2">
        <f t="shared" ref="C23:G23" si="8">C14+$C$6</f>
        <v>94.05</v>
      </c>
      <c r="D23" s="2">
        <f t="shared" si="8"/>
        <v>80.05</v>
      </c>
      <c r="E23" s="2">
        <f t="shared" si="8"/>
        <v>76.05</v>
      </c>
      <c r="F23" s="2">
        <f t="shared" si="8"/>
        <v>86.05</v>
      </c>
      <c r="G23" s="2">
        <f t="shared" si="8"/>
        <v>88.05</v>
      </c>
      <c r="H23" s="10"/>
      <c r="J23" s="2"/>
      <c r="K23" s="2">
        <f>K14+$K$6</f>
        <v>88.05</v>
      </c>
      <c r="L23" s="2">
        <f t="shared" ref="L23:P23" si="9">L14+$K$6</f>
        <v>86.05</v>
      </c>
      <c r="M23" s="2">
        <f t="shared" si="9"/>
        <v>76.05</v>
      </c>
      <c r="N23" s="2">
        <f t="shared" si="9"/>
        <v>80.05</v>
      </c>
      <c r="O23" s="2">
        <f t="shared" si="9"/>
        <v>94.05</v>
      </c>
      <c r="P23" s="2">
        <f t="shared" si="9"/>
        <v>96.05</v>
      </c>
    </row>
    <row r="24" spans="1:16">
      <c r="A24" s="5">
        <v>2</v>
      </c>
      <c r="B24" s="2">
        <f>B15+$C$6</f>
        <v>115.1</v>
      </c>
      <c r="C24" s="2">
        <f>C15+$C$6</f>
        <v>113.1</v>
      </c>
      <c r="D24" s="2">
        <f>D15+$C$6</f>
        <v>99.1</v>
      </c>
      <c r="E24" s="2">
        <f>E15+$C$6</f>
        <v>95.1</v>
      </c>
      <c r="F24" s="2">
        <f>F15+$C$6</f>
        <v>105.1</v>
      </c>
      <c r="G24" s="2">
        <f>G15+$C$6</f>
        <v>107.1</v>
      </c>
      <c r="H24" s="10"/>
      <c r="J24" s="2"/>
      <c r="K24" s="2">
        <f>K15+$K$6</f>
        <v>107.1</v>
      </c>
      <c r="L24" s="2">
        <f t="shared" ref="L24:P24" si="10">L15+$K$6</f>
        <v>105.1</v>
      </c>
      <c r="M24" s="2">
        <f t="shared" si="10"/>
        <v>95.1</v>
      </c>
      <c r="N24" s="2">
        <f t="shared" si="10"/>
        <v>99.1</v>
      </c>
      <c r="O24" s="2">
        <f t="shared" si="10"/>
        <v>113.1</v>
      </c>
      <c r="P24" s="2">
        <f t="shared" si="10"/>
        <v>115.1</v>
      </c>
    </row>
    <row r="25" spans="1:16">
      <c r="A25" s="5">
        <v>3</v>
      </c>
      <c r="B25" s="2"/>
      <c r="C25" s="2"/>
      <c r="D25" s="2">
        <f>D16+$C$6</f>
        <v>118.15</v>
      </c>
      <c r="E25" s="2"/>
      <c r="F25" s="2">
        <f t="shared" ref="F25:H25" si="11">F16+$C$6</f>
        <v>124.15</v>
      </c>
      <c r="G25" s="2">
        <f t="shared" si="11"/>
        <v>126.15</v>
      </c>
      <c r="H25" s="2">
        <f t="shared" si="11"/>
        <v>129.15</v>
      </c>
      <c r="J25" s="2">
        <f>J16+$K$6</f>
        <v>129.15</v>
      </c>
      <c r="K25" s="2">
        <f t="shared" ref="K25:N25" si="12">K16+$K$6</f>
        <v>126.15</v>
      </c>
      <c r="L25" s="2">
        <f t="shared" si="12"/>
        <v>124.15</v>
      </c>
      <c r="M25" s="2">
        <f t="shared" si="12"/>
        <v>114.15</v>
      </c>
      <c r="N25" s="2">
        <f t="shared" si="12"/>
        <v>118.15</v>
      </c>
      <c r="O25" s="2"/>
      <c r="P25" s="2"/>
    </row>
    <row r="26" spans="1:16">
      <c r="F26" s="11">
        <f>F$17+C4</f>
        <v>114.2</v>
      </c>
      <c r="G26" s="11">
        <f>G$17+D4</f>
        <v>145.25</v>
      </c>
      <c r="H26" s="11">
        <f>H$17+E4</f>
        <v>164.3</v>
      </c>
      <c r="J26" s="11">
        <f>J17+$K$4</f>
        <v>207</v>
      </c>
      <c r="K26" s="11">
        <f t="shared" ref="K26:L26" si="13">K17+$K$4</f>
        <v>226.05</v>
      </c>
      <c r="L26" s="11">
        <f t="shared" si="13"/>
        <v>245.1</v>
      </c>
    </row>
    <row r="29" spans="1:16">
      <c r="C29" s="3"/>
      <c r="D29" s="3"/>
      <c r="E29" s="3"/>
      <c r="F29" s="3"/>
      <c r="G29" s="3"/>
      <c r="I29" s="3"/>
      <c r="J29" s="3"/>
      <c r="K29" s="3"/>
      <c r="L29" s="3"/>
      <c r="M29" s="3"/>
      <c r="N29" s="3"/>
      <c r="O2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pos計算表</vt:lpstr>
      <vt:lpstr>pos計算表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</dc:creator>
  <cp:lastModifiedBy>Kazu ENDO</cp:lastModifiedBy>
  <dcterms:created xsi:type="dcterms:W3CDTF">2015-06-05T18:19:34Z</dcterms:created>
  <dcterms:modified xsi:type="dcterms:W3CDTF">2025-01-03T23:22:31Z</dcterms:modified>
</cp:coreProperties>
</file>