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Main" sheetId="1" r:id="rId1"/>
    <sheet name="Old Side Production" sheetId="2" r:id="rId2"/>
    <sheet name="New Side Production" sheetId="3" r:id="rId3"/>
    <sheet name="XYZ" sheetId="4" r:id="rId4"/>
  </sheets>
  <calcPr calcId="144525"/>
</workbook>
</file>

<file path=xl/sharedStrings.xml><?xml version="1.0" encoding="utf-8"?>
<sst xmlns="http://schemas.openxmlformats.org/spreadsheetml/2006/main" count="66" uniqueCount="58">
  <si>
    <t>serial</t>
  </si>
  <si>
    <t>date</t>
  </si>
  <si>
    <t>heat</t>
  </si>
  <si>
    <t>avg heat size mt</t>
  </si>
  <si>
    <t xml:space="preserve">total production </t>
  </si>
  <si>
    <t>F/C unit</t>
  </si>
  <si>
    <t>aux unit</t>
  </si>
  <si>
    <t>total Unit</t>
  </si>
  <si>
    <t>si-MN Cosumption (KG/MT)</t>
  </si>
  <si>
    <t>2021.1.01</t>
  </si>
  <si>
    <t>2021.1.02</t>
  </si>
  <si>
    <t>2021.1.03</t>
  </si>
  <si>
    <t>2021.1.04</t>
  </si>
  <si>
    <t>2021.1.05</t>
  </si>
  <si>
    <t>2021.1.06</t>
  </si>
  <si>
    <t>2021.1.07</t>
  </si>
  <si>
    <t>2021.1.08</t>
  </si>
  <si>
    <t>2021.1.09</t>
  </si>
  <si>
    <t>2021.1.10</t>
  </si>
  <si>
    <t>2021.1.11</t>
  </si>
  <si>
    <t>2021.1.12</t>
  </si>
  <si>
    <t>2021.1.13</t>
  </si>
  <si>
    <t>2021.1.14</t>
  </si>
  <si>
    <t>2021.1.15</t>
  </si>
  <si>
    <t>2021.1.16</t>
  </si>
  <si>
    <t>2021.1.17</t>
  </si>
  <si>
    <t>2021.1.18</t>
  </si>
  <si>
    <t>2021.1.19</t>
  </si>
  <si>
    <t>2021.1.20</t>
  </si>
  <si>
    <t>2021.1.21</t>
  </si>
  <si>
    <t>2021.1.22</t>
  </si>
  <si>
    <t>2021.1.23</t>
  </si>
  <si>
    <t>2021.1.24</t>
  </si>
  <si>
    <t>2021.1.25</t>
  </si>
  <si>
    <t>2021.1.26</t>
  </si>
  <si>
    <t>2021.1.27</t>
  </si>
  <si>
    <t>2021.1.28</t>
  </si>
  <si>
    <t>2021.1.29</t>
  </si>
  <si>
    <t>2021.1.30</t>
  </si>
  <si>
    <t>2021.1.31</t>
  </si>
  <si>
    <r>
      <rPr>
        <b/>
        <sz val="18"/>
        <color theme="1"/>
        <rFont val="Calibri"/>
        <charset val="134"/>
      </rPr>
      <t>OLD Side Production Details</t>
    </r>
    <r>
      <rPr>
        <sz val="18"/>
        <color theme="1"/>
        <rFont val="Calibri"/>
        <charset val="134"/>
      </rPr>
      <t xml:space="preserve"> ( Singh &amp; Sons )</t>
    </r>
  </si>
  <si>
    <t>Sl. No.</t>
  </si>
  <si>
    <t>DATE</t>
  </si>
  <si>
    <t>Total No. of Heat</t>
  </si>
  <si>
    <t>Avg. Heat Size</t>
  </si>
  <si>
    <t xml:space="preserve">Total Production </t>
  </si>
  <si>
    <t>PPT</t>
  </si>
  <si>
    <t>Sum</t>
  </si>
  <si>
    <t>Avg</t>
  </si>
  <si>
    <r>
      <rPr>
        <b/>
        <sz val="18"/>
        <color theme="1"/>
        <rFont val="Calibri"/>
        <charset val="134"/>
      </rPr>
      <t>NEW Side Production Details</t>
    </r>
    <r>
      <rPr>
        <sz val="18"/>
        <color theme="1"/>
        <rFont val="Calibri"/>
        <charset val="134"/>
      </rPr>
      <t xml:space="preserve"> ( Mahendra Yadav )</t>
    </r>
  </si>
  <si>
    <t xml:space="preserve">Avg. Heat Size </t>
  </si>
  <si>
    <t>Actual</t>
  </si>
  <si>
    <t>Total Production</t>
  </si>
  <si>
    <t>Loadcell</t>
  </si>
  <si>
    <t>Old Side</t>
  </si>
  <si>
    <t>Total</t>
  </si>
  <si>
    <t>New Side</t>
  </si>
  <si>
    <t xml:space="preserve">Side </t>
  </si>
</sst>
</file>

<file path=xl/styles.xml><?xml version="1.0" encoding="utf-8"?>
<styleSheet xmlns="http://schemas.openxmlformats.org/spreadsheetml/2006/main">
  <numFmts count="10">
    <numFmt numFmtId="176" formatCode="0.000"/>
    <numFmt numFmtId="177" formatCode="_ * #,##0_ ;_ * \-#,##0_ ;_ * &quot;-&quot;_ ;_ @_ "/>
    <numFmt numFmtId="178" formatCode="d/m/yyyy"/>
    <numFmt numFmtId="179" formatCode="0.0000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  <numFmt numFmtId="182" formatCode="_ * #,##0.00_ ;_ * \-#,##0.00_ ;_ * &quot;-&quot;??_ ;_ @_ "/>
    <numFmt numFmtId="183" formatCode="0.0"/>
    <numFmt numFmtId="184" formatCode="0.000000"/>
    <numFmt numFmtId="185" formatCode="mmm/yy"/>
  </numFmts>
  <fonts count="42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8"/>
      <color theme="1"/>
      <name val="Calibri"/>
      <charset val="134"/>
    </font>
    <font>
      <sz val="18"/>
      <color theme="1"/>
      <name val="Cambria"/>
      <charset val="134"/>
    </font>
    <font>
      <sz val="16"/>
      <color theme="1"/>
      <name val="Cambria"/>
      <charset val="134"/>
    </font>
    <font>
      <b/>
      <sz val="16"/>
      <color theme="1"/>
      <name val="Cambria"/>
      <charset val="134"/>
    </font>
    <font>
      <sz val="16"/>
      <color theme="1"/>
      <name val="Calibri"/>
      <charset val="134"/>
    </font>
    <font>
      <sz val="18"/>
      <color rgb="FF000000"/>
      <name val="Cambria"/>
      <charset val="134"/>
    </font>
    <font>
      <sz val="24"/>
      <color rgb="FF000000"/>
      <name val="Cambria"/>
      <charset val="134"/>
    </font>
    <font>
      <sz val="16"/>
      <color rgb="FF000000"/>
      <name val="Cambria"/>
      <charset val="134"/>
    </font>
    <font>
      <sz val="12"/>
      <color rgb="FF000000"/>
      <name val="Cambria"/>
      <charset val="134"/>
    </font>
    <font>
      <sz val="20"/>
      <color rgb="FF000000"/>
      <name val="Cambria"/>
      <charset val="134"/>
    </font>
    <font>
      <sz val="16"/>
      <color rgb="FF000000"/>
      <name val="Arial"/>
      <charset val="134"/>
    </font>
    <font>
      <sz val="11"/>
      <color theme="1"/>
      <name val="Calibri"/>
      <charset val="0"/>
      <scheme val="minor"/>
    </font>
    <font>
      <b/>
      <sz val="12"/>
      <color theme="1"/>
      <name val="Calibri"/>
      <charset val="134"/>
    </font>
    <font>
      <sz val="28"/>
      <color theme="1"/>
      <name val="Cambria"/>
      <charset val="134"/>
    </font>
    <font>
      <sz val="14"/>
      <color rgb="FF000000"/>
      <name val="Cambria"/>
      <charset val="134"/>
    </font>
    <font>
      <sz val="14"/>
      <color theme="1"/>
      <name val="Cambria"/>
      <charset val="134"/>
    </font>
    <font>
      <sz val="24"/>
      <color theme="1"/>
      <name val="Cambria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C4BD97"/>
        <bgColor rgb="FFC4BD97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10" borderId="0" applyNumberFormat="0" applyBorder="0" applyAlignment="0" applyProtection="0">
      <alignment vertical="center"/>
    </xf>
    <xf numFmtId="182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81" fontId="23" fillId="0" borderId="0" applyFont="0" applyFill="0" applyBorder="0" applyAlignment="0" applyProtection="0">
      <alignment vertical="center"/>
    </xf>
    <xf numFmtId="180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2" borderId="16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3" fillId="21" borderId="18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28" borderId="15" applyNumberFormat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11" borderId="21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0" xfId="0" applyFont="1"/>
    <xf numFmtId="176" fontId="2" fillId="2" borderId="5" xfId="0" applyNumberFormat="1" applyFont="1" applyFill="1" applyBorder="1"/>
    <xf numFmtId="0" fontId="3" fillId="0" borderId="6" xfId="0" applyFont="1" applyBorder="1"/>
    <xf numFmtId="0" fontId="2" fillId="0" borderId="7" xfId="0" applyFont="1" applyBorder="1"/>
    <xf numFmtId="2" fontId="2" fillId="2" borderId="8" xfId="0" applyNumberFormat="1" applyFont="1" applyFill="1" applyBorder="1"/>
    <xf numFmtId="0" fontId="1" fillId="0" borderId="1" xfId="0" applyFont="1" applyBorder="1" applyAlignment="1">
      <alignment horizontal="center" textRotation="255"/>
    </xf>
    <xf numFmtId="176" fontId="2" fillId="2" borderId="3" xfId="0" applyNumberFormat="1" applyFont="1" applyFill="1" applyBorder="1"/>
    <xf numFmtId="2" fontId="2" fillId="2" borderId="5" xfId="0" applyNumberFormat="1" applyFont="1" applyFill="1" applyBorder="1"/>
    <xf numFmtId="176" fontId="2" fillId="0" borderId="0" xfId="0" applyNumberFormat="1" applyFont="1"/>
    <xf numFmtId="176" fontId="2" fillId="0" borderId="5" xfId="0" applyNumberFormat="1" applyFont="1" applyBorder="1"/>
    <xf numFmtId="0" fontId="2" fillId="0" borderId="5" xfId="0" applyFont="1" applyBorder="1"/>
    <xf numFmtId="0" fontId="1" fillId="0" borderId="0" xfId="0" applyFont="1" applyAlignment="1">
      <alignment horizontal="center" textRotation="255"/>
    </xf>
    <xf numFmtId="2" fontId="2" fillId="0" borderId="0" xfId="0" applyNumberFormat="1" applyFont="1"/>
    <xf numFmtId="0" fontId="4" fillId="3" borderId="9" xfId="0" applyFont="1" applyFill="1" applyBorder="1" applyAlignment="1">
      <alignment horizontal="center" vertical="center"/>
    </xf>
    <xf numFmtId="0" fontId="3" fillId="0" borderId="0" xfId="0" applyFont="1" applyBorder="1"/>
    <xf numFmtId="0" fontId="5" fillId="4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/>
    </xf>
    <xf numFmtId="178" fontId="6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/>
    </xf>
    <xf numFmtId="176" fontId="6" fillId="0" borderId="12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/>
    </xf>
    <xf numFmtId="0" fontId="6" fillId="2" borderId="13" xfId="0" applyFont="1" applyFill="1" applyBorder="1" applyAlignment="1">
      <alignment horizontal="left"/>
    </xf>
    <xf numFmtId="0" fontId="3" fillId="0" borderId="14" xfId="0" applyFont="1" applyBorder="1"/>
    <xf numFmtId="2" fontId="6" fillId="6" borderId="11" xfId="0" applyNumberFormat="1" applyFont="1" applyFill="1" applyBorder="1" applyAlignment="1">
      <alignment horizontal="center"/>
    </xf>
    <xf numFmtId="176" fontId="6" fillId="6" borderId="11" xfId="0" applyNumberFormat="1" applyFont="1" applyFill="1" applyBorder="1" applyAlignment="1">
      <alignment horizontal="center"/>
    </xf>
    <xf numFmtId="176" fontId="7" fillId="6" borderId="11" xfId="0" applyNumberFormat="1" applyFont="1" applyFill="1" applyBorder="1" applyAlignment="1">
      <alignment horizontal="center"/>
    </xf>
    <xf numFmtId="0" fontId="4" fillId="0" borderId="0" xfId="0" applyFont="1"/>
    <xf numFmtId="0" fontId="6" fillId="2" borderId="13" xfId="0" applyFont="1" applyFill="1" applyBorder="1" applyAlignment="1">
      <alignment vertical="center"/>
    </xf>
    <xf numFmtId="2" fontId="5" fillId="6" borderId="11" xfId="0" applyNumberFormat="1" applyFont="1" applyFill="1" applyBorder="1" applyAlignment="1">
      <alignment horizontal="center"/>
    </xf>
    <xf numFmtId="0" fontId="8" fillId="0" borderId="0" xfId="0" applyFont="1"/>
    <xf numFmtId="176" fontId="6" fillId="0" borderId="11" xfId="0" applyNumberFormat="1" applyFont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/>
    </xf>
    <xf numFmtId="178" fontId="11" fillId="7" borderId="11" xfId="0" applyNumberFormat="1" applyFont="1" applyFill="1" applyBorder="1" applyAlignment="1">
      <alignment horizontal="center"/>
    </xf>
    <xf numFmtId="2" fontId="11" fillId="7" borderId="11" xfId="0" applyNumberFormat="1" applyFont="1" applyFill="1" applyBorder="1" applyAlignment="1">
      <alignment horizontal="center"/>
    </xf>
    <xf numFmtId="176" fontId="11" fillId="7" borderId="11" xfId="0" applyNumberFormat="1" applyFont="1" applyFill="1" applyBorder="1" applyAlignment="1">
      <alignment horizontal="center"/>
    </xf>
    <xf numFmtId="0" fontId="15" fillId="0" borderId="0" xfId="0" applyFont="1" applyFill="1" applyAlignment="1">
      <alignment vertical="center"/>
    </xf>
    <xf numFmtId="176" fontId="11" fillId="7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0" fontId="2" fillId="0" borderId="0" xfId="0" applyNumberFormat="1" applyFont="1"/>
    <xf numFmtId="0" fontId="2" fillId="7" borderId="0" xfId="0" applyFont="1" applyFill="1"/>
    <xf numFmtId="183" fontId="2" fillId="0" borderId="0" xfId="0" applyNumberFormat="1" applyFont="1"/>
    <xf numFmtId="176" fontId="16" fillId="0" borderId="0" xfId="0" applyNumberFormat="1" applyFont="1"/>
    <xf numFmtId="2" fontId="1" fillId="0" borderId="0" xfId="0" applyNumberFormat="1" applyFont="1"/>
    <xf numFmtId="183" fontId="0" fillId="7" borderId="0" xfId="0" applyNumberFormat="1" applyFont="1" applyFill="1"/>
    <xf numFmtId="176" fontId="1" fillId="0" borderId="0" xfId="0" applyNumberFormat="1" applyFont="1"/>
    <xf numFmtId="184" fontId="0" fillId="7" borderId="0" xfId="0" applyNumberFormat="1" applyFont="1" applyFill="1"/>
    <xf numFmtId="0" fontId="16" fillId="0" borderId="0" xfId="0" applyFont="1"/>
    <xf numFmtId="179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17" fillId="0" borderId="0" xfId="0" applyFont="1" applyAlignment="1">
      <alignment horizontal="center" vertical="center"/>
    </xf>
    <xf numFmtId="185" fontId="2" fillId="0" borderId="0" xfId="0" applyNumberFormat="1" applyFont="1" applyAlignment="1">
      <alignment horizontal="right"/>
    </xf>
    <xf numFmtId="0" fontId="18" fillId="7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83" fontId="19" fillId="5" borderId="11" xfId="0" applyNumberFormat="1" applyFont="1" applyFill="1" applyBorder="1" applyAlignment="1">
      <alignment horizontal="center" vertical="center"/>
    </xf>
    <xf numFmtId="1" fontId="19" fillId="5" borderId="11" xfId="0" applyNumberFormat="1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/>
    </xf>
    <xf numFmtId="176" fontId="19" fillId="5" borderId="11" xfId="0" applyNumberFormat="1" applyFont="1" applyFill="1" applyBorder="1" applyAlignment="1">
      <alignment horizontal="center"/>
    </xf>
    <xf numFmtId="1" fontId="19" fillId="5" borderId="11" xfId="0" applyNumberFormat="1" applyFont="1" applyFill="1" applyBorder="1" applyAlignment="1">
      <alignment horizontal="center"/>
    </xf>
    <xf numFmtId="176" fontId="19" fillId="5" borderId="11" xfId="0" applyNumberFormat="1" applyFont="1" applyFill="1" applyBorder="1" applyAlignment="1">
      <alignment horizontal="center" vertical="center"/>
    </xf>
    <xf numFmtId="183" fontId="19" fillId="0" borderId="11" xfId="0" applyNumberFormat="1" applyFont="1" applyBorder="1" applyAlignment="1">
      <alignment horizontal="center" vertical="center"/>
    </xf>
    <xf numFmtId="176" fontId="19" fillId="0" borderId="11" xfId="0" applyNumberFormat="1" applyFont="1" applyBorder="1" applyAlignment="1">
      <alignment horizontal="center" vertical="center"/>
    </xf>
    <xf numFmtId="1" fontId="19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176" fontId="19" fillId="0" borderId="11" xfId="0" applyNumberFormat="1" applyFont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183" fontId="19" fillId="8" borderId="11" xfId="0" applyNumberFormat="1" applyFont="1" applyFill="1" applyBorder="1" applyAlignment="1">
      <alignment horizontal="center" vertical="center"/>
    </xf>
    <xf numFmtId="176" fontId="19" fillId="8" borderId="11" xfId="0" applyNumberFormat="1" applyFont="1" applyFill="1" applyBorder="1" applyAlignment="1">
      <alignment horizontal="center" vertical="center"/>
    </xf>
    <xf numFmtId="1" fontId="19" fillId="8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83" fontId="2" fillId="0" borderId="0" xfId="0" applyNumberFormat="1" applyFont="1" applyAlignment="1">
      <alignment horizontal="center"/>
    </xf>
    <xf numFmtId="1" fontId="2" fillId="0" borderId="0" xfId="0" applyNumberFormat="1" applyFont="1"/>
    <xf numFmtId="183" fontId="20" fillId="0" borderId="0" xfId="0" applyNumberFormat="1" applyFont="1" applyAlignment="1">
      <alignment horizontal="center" vertical="center"/>
    </xf>
    <xf numFmtId="0" fontId="0" fillId="7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theme="1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W991"/>
  <sheetViews>
    <sheetView tabSelected="1" workbookViewId="0">
      <selection activeCell="H2" sqref="H2:H32"/>
    </sheetView>
  </sheetViews>
  <sheetFormatPr defaultColWidth="12.6333333333333" defaultRowHeight="15" customHeight="1"/>
  <cols>
    <col min="1" max="1" width="12.8833333333333" customWidth="1"/>
    <col min="2" max="2" width="23.8833333333333" customWidth="1"/>
    <col min="3" max="3" width="13.25" customWidth="1"/>
    <col min="4" max="4" width="14" customWidth="1"/>
    <col min="5" max="5" width="23.25" customWidth="1"/>
    <col min="6" max="6" width="15.75" customWidth="1"/>
    <col min="7" max="7" width="13.75" customWidth="1"/>
    <col min="8" max="8" width="14.5" customWidth="1"/>
    <col min="9" max="9" width="16.3833333333333" customWidth="1"/>
    <col min="10" max="10" width="12.5" hidden="1" customWidth="1"/>
    <col min="11" max="11" width="15" hidden="1" customWidth="1"/>
    <col min="12" max="12" width="12.1333333333333" hidden="1" customWidth="1"/>
    <col min="13" max="13" width="9.63333333333333" hidden="1" customWidth="1"/>
    <col min="14" max="14" width="9.25" hidden="1" customWidth="1"/>
    <col min="15" max="15" width="13.3833333333333" hidden="1" customWidth="1"/>
    <col min="16" max="16" width="9.88333333333333" hidden="1" customWidth="1"/>
    <col min="17" max="17" width="9.38333333333333" hidden="1" customWidth="1"/>
    <col min="18" max="18" width="8.75" hidden="1" customWidth="1"/>
    <col min="19" max="19" width="13.6333333333333" hidden="1" customWidth="1"/>
    <col min="20" max="20" width="9.88333333333333" hidden="1" customWidth="1"/>
    <col min="21" max="21" width="8.5" hidden="1" customWidth="1"/>
    <col min="22" max="22" width="7.63333333333333" hidden="1" customWidth="1"/>
    <col min="23" max="23" width="12.5" hidden="1" customWidth="1"/>
    <col min="24" max="24" width="10.25" hidden="1" customWidth="1"/>
    <col min="25" max="25" width="7.63333333333333" hidden="1" customWidth="1"/>
    <col min="26" max="26" width="8.63333333333333" hidden="1" customWidth="1"/>
    <col min="27" max="27" width="12.6333333333333" hidden="1" customWidth="1"/>
    <col min="28" max="28" width="11.25" hidden="1" customWidth="1"/>
    <col min="29" max="29" width="8.5" hidden="1" customWidth="1"/>
    <col min="30" max="30" width="7.63333333333333" hidden="1" customWidth="1"/>
    <col min="31" max="31" width="12" hidden="1" customWidth="1"/>
    <col min="32" max="32" width="11" hidden="1" customWidth="1"/>
    <col min="33" max="34" width="10" hidden="1" customWidth="1"/>
    <col min="35" max="35" width="12.5" hidden="1" customWidth="1"/>
    <col min="36" max="36" width="10.25" hidden="1" customWidth="1"/>
    <col min="37" max="37" width="9.13333333333333" hidden="1" customWidth="1"/>
    <col min="38" max="38" width="7.63333333333333" hidden="1" customWidth="1"/>
    <col min="39" max="39" width="11.8833333333333" hidden="1" customWidth="1"/>
    <col min="40" max="40" width="10.5" hidden="1" customWidth="1"/>
    <col min="41" max="41" width="9.38333333333333" hidden="1" customWidth="1"/>
    <col min="42" max="42" width="7.63333333333333" hidden="1" customWidth="1"/>
    <col min="43" max="43" width="12.25" hidden="1" customWidth="1"/>
    <col min="44" max="44" width="10.25" hidden="1" customWidth="1"/>
    <col min="45" max="45" width="9.13333333333333" hidden="1" customWidth="1"/>
    <col min="46" max="46" width="7.63333333333333" hidden="1" customWidth="1"/>
    <col min="47" max="47" width="9.25" hidden="1" customWidth="1"/>
    <col min="48" max="48" width="10.75" hidden="1" customWidth="1"/>
    <col min="49" max="49" width="9.13333333333333" hidden="1" customWidth="1"/>
  </cols>
  <sheetData>
    <row r="1" ht="34.5" customHeight="1" spans="1:49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4" t="s">
        <v>5</v>
      </c>
      <c r="G1" s="42" t="s">
        <v>6</v>
      </c>
      <c r="H1" s="46" t="s">
        <v>7</v>
      </c>
      <c r="I1" s="68" t="s">
        <v>8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</row>
    <row r="2" ht="22.5" customHeight="1" spans="1:49">
      <c r="A2" s="47">
        <v>1</v>
      </c>
      <c r="B2" s="48" t="s">
        <v>9</v>
      </c>
      <c r="C2" s="49">
        <v>43</v>
      </c>
      <c r="D2" s="50">
        <f t="shared" ref="D2:D29" si="0">IFERROR(((E2/C2)/0.84),"")</f>
        <v>17.5478959025471</v>
      </c>
      <c r="E2" s="50">
        <v>633.83</v>
      </c>
      <c r="F2" s="49">
        <v>809.41</v>
      </c>
      <c r="G2" s="49">
        <v>45.62</v>
      </c>
      <c r="H2" s="51">
        <v>844.04</v>
      </c>
      <c r="I2" s="51">
        <v>344.04</v>
      </c>
      <c r="J2" s="70"/>
      <c r="K2" s="70"/>
      <c r="L2" s="70"/>
      <c r="M2" s="71"/>
      <c r="N2" s="72"/>
      <c r="O2" s="73"/>
      <c r="P2" s="73"/>
      <c r="Q2" s="74"/>
      <c r="R2" s="72"/>
      <c r="S2" s="73"/>
      <c r="T2" s="73"/>
      <c r="U2" s="74"/>
      <c r="V2" s="72"/>
      <c r="W2" s="73"/>
      <c r="X2" s="73"/>
      <c r="Y2" s="74"/>
      <c r="Z2" s="72"/>
      <c r="AA2" s="73"/>
      <c r="AB2" s="73"/>
      <c r="AC2" s="74"/>
      <c r="AD2" s="72"/>
      <c r="AE2" s="73"/>
      <c r="AF2" s="73"/>
      <c r="AG2" s="74"/>
      <c r="AH2" s="72"/>
      <c r="AI2" s="73"/>
      <c r="AJ2" s="73"/>
      <c r="AK2" s="74"/>
      <c r="AL2" s="72"/>
      <c r="AM2" s="73"/>
      <c r="AN2" s="73"/>
      <c r="AO2" s="74"/>
      <c r="AP2" s="72"/>
      <c r="AQ2" s="73"/>
      <c r="AR2" s="73"/>
      <c r="AS2" s="74"/>
      <c r="AT2" s="72"/>
      <c r="AU2" s="73"/>
      <c r="AV2" s="73"/>
      <c r="AW2" s="74"/>
    </row>
    <row r="3" ht="22.5" customHeight="1" spans="1:49">
      <c r="A3" s="47">
        <v>2</v>
      </c>
      <c r="B3" s="48" t="s">
        <v>10</v>
      </c>
      <c r="C3" s="49">
        <v>40</v>
      </c>
      <c r="D3" s="50">
        <f t="shared" si="0"/>
        <v>17.7537797619048</v>
      </c>
      <c r="E3" s="50">
        <v>596.527</v>
      </c>
      <c r="F3" s="49">
        <v>813.26</v>
      </c>
      <c r="G3" s="49">
        <v>48.07</v>
      </c>
      <c r="H3" s="51">
        <v>861</v>
      </c>
      <c r="I3" s="51">
        <v>361</v>
      </c>
      <c r="J3" s="70"/>
      <c r="K3" s="73"/>
      <c r="L3" s="73"/>
      <c r="M3" s="74"/>
      <c r="N3" s="72"/>
      <c r="O3" s="73"/>
      <c r="P3" s="73"/>
      <c r="Q3" s="74"/>
      <c r="R3" s="72"/>
      <c r="S3" s="73"/>
      <c r="T3" s="73"/>
      <c r="U3" s="74"/>
      <c r="V3" s="72"/>
      <c r="W3" s="73"/>
      <c r="X3" s="73"/>
      <c r="Y3" s="74"/>
      <c r="Z3" s="72"/>
      <c r="AA3" s="73"/>
      <c r="AB3" s="73"/>
      <c r="AC3" s="74"/>
      <c r="AD3" s="72"/>
      <c r="AE3" s="73"/>
      <c r="AF3" s="73"/>
      <c r="AG3" s="74"/>
      <c r="AH3" s="72"/>
      <c r="AI3" s="73"/>
      <c r="AJ3" s="73"/>
      <c r="AK3" s="74"/>
      <c r="AL3" s="72"/>
      <c r="AM3" s="73"/>
      <c r="AN3" s="73"/>
      <c r="AO3" s="74"/>
      <c r="AP3" s="72"/>
      <c r="AQ3" s="73"/>
      <c r="AR3" s="73"/>
      <c r="AS3" s="74"/>
      <c r="AT3" s="72"/>
      <c r="AU3" s="73"/>
      <c r="AV3" s="73"/>
      <c r="AW3" s="74"/>
    </row>
    <row r="4" ht="22.5" customHeight="1" spans="1:49">
      <c r="A4" s="47">
        <v>3</v>
      </c>
      <c r="B4" s="48" t="s">
        <v>11</v>
      </c>
      <c r="C4" s="49">
        <v>37</v>
      </c>
      <c r="D4" s="50">
        <f t="shared" si="0"/>
        <v>18.160842985843</v>
      </c>
      <c r="E4" s="52">
        <v>564.439</v>
      </c>
      <c r="F4" s="49">
        <v>783.28</v>
      </c>
      <c r="G4" s="49">
        <v>45.93</v>
      </c>
      <c r="H4" s="51">
        <v>830.03</v>
      </c>
      <c r="I4" s="51">
        <v>330.03</v>
      </c>
      <c r="J4" s="70"/>
      <c r="K4" s="75"/>
      <c r="L4" s="75"/>
      <c r="M4" s="71"/>
      <c r="N4" s="72"/>
      <c r="O4" s="73"/>
      <c r="P4" s="73"/>
      <c r="Q4" s="74"/>
      <c r="R4" s="72"/>
      <c r="S4" s="73"/>
      <c r="T4" s="73"/>
      <c r="U4" s="74"/>
      <c r="V4" s="72"/>
      <c r="W4" s="73"/>
      <c r="X4" s="73"/>
      <c r="Y4" s="74"/>
      <c r="Z4" s="72"/>
      <c r="AA4" s="73"/>
      <c r="AB4" s="73"/>
      <c r="AC4" s="74"/>
      <c r="AD4" s="72"/>
      <c r="AE4" s="73"/>
      <c r="AF4" s="73"/>
      <c r="AG4" s="74"/>
      <c r="AH4" s="72"/>
      <c r="AI4" s="73"/>
      <c r="AJ4" s="73"/>
      <c r="AK4" s="74"/>
      <c r="AL4" s="72"/>
      <c r="AM4" s="73"/>
      <c r="AN4" s="73"/>
      <c r="AO4" s="74"/>
      <c r="AP4" s="72"/>
      <c r="AQ4" s="73"/>
      <c r="AR4" s="73"/>
      <c r="AS4" s="74"/>
      <c r="AT4" s="72"/>
      <c r="AU4" s="73"/>
      <c r="AV4" s="73"/>
      <c r="AW4" s="74"/>
    </row>
    <row r="5" ht="22.5" customHeight="1" spans="1:49">
      <c r="A5" s="47">
        <v>4</v>
      </c>
      <c r="B5" s="48" t="s">
        <v>12</v>
      </c>
      <c r="C5" s="49">
        <v>16</v>
      </c>
      <c r="D5" s="50">
        <f t="shared" si="0"/>
        <v>17.9723958333333</v>
      </c>
      <c r="E5" s="52">
        <v>241.549</v>
      </c>
      <c r="F5" s="49">
        <v>1047.7</v>
      </c>
      <c r="G5" s="49">
        <v>51.36</v>
      </c>
      <c r="H5" s="51">
        <v>842.02</v>
      </c>
      <c r="I5" s="51">
        <v>342.02</v>
      </c>
      <c r="J5" s="76"/>
      <c r="K5" s="77"/>
      <c r="L5" s="77"/>
      <c r="M5" s="78"/>
      <c r="N5" s="79"/>
      <c r="O5" s="80"/>
      <c r="P5" s="80"/>
      <c r="Q5" s="81"/>
      <c r="R5" s="79"/>
      <c r="S5" s="80"/>
      <c r="T5" s="80"/>
      <c r="U5" s="81"/>
      <c r="V5" s="79"/>
      <c r="W5" s="80"/>
      <c r="X5" s="80"/>
      <c r="Y5" s="81"/>
      <c r="Z5" s="79"/>
      <c r="AA5" s="80"/>
      <c r="AB5" s="80"/>
      <c r="AC5" s="81"/>
      <c r="AD5" s="79"/>
      <c r="AE5" s="80"/>
      <c r="AF5" s="80"/>
      <c r="AG5" s="81"/>
      <c r="AH5" s="79"/>
      <c r="AI5" s="80"/>
      <c r="AJ5" s="80"/>
      <c r="AK5" s="81"/>
      <c r="AL5" s="79"/>
      <c r="AM5" s="80"/>
      <c r="AN5" s="80"/>
      <c r="AO5" s="81"/>
      <c r="AP5" s="79"/>
      <c r="AQ5" s="80"/>
      <c r="AR5" s="80"/>
      <c r="AS5" s="81"/>
      <c r="AT5" s="79"/>
      <c r="AU5" s="80"/>
      <c r="AV5" s="80"/>
      <c r="AW5" s="81"/>
    </row>
    <row r="6" ht="22.5" customHeight="1" spans="1:49">
      <c r="A6" s="47">
        <v>5</v>
      </c>
      <c r="B6" s="48" t="s">
        <v>13</v>
      </c>
      <c r="C6" s="49">
        <v>42</v>
      </c>
      <c r="D6" s="50">
        <f t="shared" si="0"/>
        <v>17.862783446712</v>
      </c>
      <c r="E6" s="52">
        <v>630.199</v>
      </c>
      <c r="F6" s="49">
        <v>802.27</v>
      </c>
      <c r="G6" s="49">
        <v>46.62</v>
      </c>
      <c r="H6" s="51">
        <v>848.89</v>
      </c>
      <c r="I6" s="51">
        <v>348.89</v>
      </c>
      <c r="J6" s="76"/>
      <c r="K6" s="77"/>
      <c r="L6" s="77"/>
      <c r="M6" s="78"/>
      <c r="N6" s="79"/>
      <c r="O6" s="80"/>
      <c r="P6" s="80"/>
      <c r="Q6" s="81"/>
      <c r="R6" s="79"/>
      <c r="S6" s="80"/>
      <c r="T6" s="80"/>
      <c r="U6" s="81"/>
      <c r="V6" s="79"/>
      <c r="W6" s="80"/>
      <c r="X6" s="80"/>
      <c r="Y6" s="81"/>
      <c r="Z6" s="79"/>
      <c r="AA6" s="80"/>
      <c r="AB6" s="80"/>
      <c r="AC6" s="81"/>
      <c r="AD6" s="79"/>
      <c r="AE6" s="80"/>
      <c r="AF6" s="80"/>
      <c r="AG6" s="81"/>
      <c r="AH6" s="79"/>
      <c r="AI6" s="80"/>
      <c r="AJ6" s="80"/>
      <c r="AK6" s="81"/>
      <c r="AL6" s="79"/>
      <c r="AM6" s="80"/>
      <c r="AN6" s="80"/>
      <c r="AO6" s="81"/>
      <c r="AP6" s="79"/>
      <c r="AQ6" s="80"/>
      <c r="AR6" s="80"/>
      <c r="AS6" s="81"/>
      <c r="AT6" s="79"/>
      <c r="AU6" s="80"/>
      <c r="AV6" s="80"/>
      <c r="AW6" s="81"/>
    </row>
    <row r="7" ht="22.5" customHeight="1" spans="1:49">
      <c r="A7" s="47">
        <v>6</v>
      </c>
      <c r="B7" s="48" t="s">
        <v>14</v>
      </c>
      <c r="C7" s="49">
        <v>37</v>
      </c>
      <c r="D7" s="50">
        <f t="shared" si="0"/>
        <v>18.290444015444</v>
      </c>
      <c r="E7" s="50">
        <v>568.467</v>
      </c>
      <c r="F7" s="49">
        <v>811.41</v>
      </c>
      <c r="G7" s="49">
        <v>45.17</v>
      </c>
      <c r="H7" s="51">
        <v>856.58</v>
      </c>
      <c r="I7" s="51">
        <v>356.58</v>
      </c>
      <c r="J7" s="76"/>
      <c r="K7" s="80"/>
      <c r="L7" s="80"/>
      <c r="M7" s="81"/>
      <c r="N7" s="79"/>
      <c r="O7" s="80"/>
      <c r="P7" s="80"/>
      <c r="Q7" s="81"/>
      <c r="R7" s="79"/>
      <c r="S7" s="80"/>
      <c r="T7" s="80"/>
      <c r="U7" s="81"/>
      <c r="V7" s="79"/>
      <c r="W7" s="80"/>
      <c r="X7" s="80"/>
      <c r="Y7" s="81"/>
      <c r="Z7" s="79"/>
      <c r="AA7" s="80"/>
      <c r="AB7" s="80"/>
      <c r="AC7" s="81"/>
      <c r="AD7" s="79"/>
      <c r="AE7" s="80"/>
      <c r="AF7" s="80"/>
      <c r="AG7" s="81"/>
      <c r="AH7" s="79"/>
      <c r="AI7" s="80"/>
      <c r="AJ7" s="80"/>
      <c r="AK7" s="81"/>
      <c r="AL7" s="79"/>
      <c r="AM7" s="80"/>
      <c r="AN7" s="80"/>
      <c r="AO7" s="81"/>
      <c r="AP7" s="79"/>
      <c r="AQ7" s="80"/>
      <c r="AR7" s="80"/>
      <c r="AS7" s="81"/>
      <c r="AT7" s="79"/>
      <c r="AU7" s="80"/>
      <c r="AV7" s="80"/>
      <c r="AW7" s="81"/>
    </row>
    <row r="8" ht="22.5" customHeight="1" spans="1:49">
      <c r="A8" s="47">
        <v>7</v>
      </c>
      <c r="B8" s="48" t="s">
        <v>15</v>
      </c>
      <c r="C8" s="49">
        <v>44</v>
      </c>
      <c r="D8" s="50">
        <f t="shared" si="0"/>
        <v>18.3280844155844</v>
      </c>
      <c r="E8" s="50">
        <v>677.406</v>
      </c>
      <c r="F8" s="49">
        <v>781.91</v>
      </c>
      <c r="G8" s="49">
        <v>40.78</v>
      </c>
      <c r="H8" s="51">
        <v>822.69</v>
      </c>
      <c r="I8" s="51">
        <v>322.69</v>
      </c>
      <c r="J8" s="76"/>
      <c r="K8" s="76"/>
      <c r="L8" s="76"/>
      <c r="M8" s="78"/>
      <c r="N8" s="79"/>
      <c r="O8" s="80"/>
      <c r="P8" s="80"/>
      <c r="Q8" s="81"/>
      <c r="R8" s="79"/>
      <c r="S8" s="80"/>
      <c r="T8" s="80"/>
      <c r="U8" s="81"/>
      <c r="V8" s="79"/>
      <c r="W8" s="80"/>
      <c r="X8" s="80"/>
      <c r="Y8" s="81"/>
      <c r="Z8" s="79"/>
      <c r="AA8" s="80"/>
      <c r="AB8" s="80"/>
      <c r="AC8" s="81"/>
      <c r="AD8" s="79"/>
      <c r="AE8" s="80"/>
      <c r="AF8" s="80"/>
      <c r="AG8" s="81"/>
      <c r="AH8" s="79"/>
      <c r="AI8" s="80"/>
      <c r="AJ8" s="80"/>
      <c r="AK8" s="81"/>
      <c r="AL8" s="79"/>
      <c r="AM8" s="80"/>
      <c r="AN8" s="80"/>
      <c r="AO8" s="81"/>
      <c r="AP8" s="79"/>
      <c r="AQ8" s="80"/>
      <c r="AR8" s="80"/>
      <c r="AS8" s="81"/>
      <c r="AT8" s="79"/>
      <c r="AU8" s="80"/>
      <c r="AV8" s="80"/>
      <c r="AW8" s="81"/>
    </row>
    <row r="9" ht="22.5" customHeight="1" spans="1:49">
      <c r="A9" s="47">
        <v>8</v>
      </c>
      <c r="B9" s="48" t="s">
        <v>16</v>
      </c>
      <c r="C9" s="49">
        <v>42</v>
      </c>
      <c r="D9" s="50">
        <f t="shared" si="0"/>
        <v>17.8596655328798</v>
      </c>
      <c r="E9" s="50">
        <v>630.089</v>
      </c>
      <c r="F9" s="49">
        <v>793.18</v>
      </c>
      <c r="G9" s="49">
        <v>48.53</v>
      </c>
      <c r="H9" s="51">
        <v>841.71</v>
      </c>
      <c r="I9" s="51">
        <v>341.71</v>
      </c>
      <c r="J9" s="76"/>
      <c r="K9" s="80"/>
      <c r="L9" s="80"/>
      <c r="M9" s="81"/>
      <c r="N9" s="79"/>
      <c r="O9" s="80"/>
      <c r="P9" s="80"/>
      <c r="Q9" s="81"/>
      <c r="R9" s="79"/>
      <c r="S9" s="80"/>
      <c r="T9" s="80"/>
      <c r="U9" s="81"/>
      <c r="V9" s="79"/>
      <c r="W9" s="80"/>
      <c r="X9" s="80"/>
      <c r="Y9" s="81"/>
      <c r="Z9" s="79"/>
      <c r="AA9" s="80"/>
      <c r="AB9" s="80"/>
      <c r="AC9" s="81"/>
      <c r="AD9" s="79"/>
      <c r="AE9" s="80"/>
      <c r="AF9" s="80"/>
      <c r="AG9" s="81"/>
      <c r="AH9" s="79"/>
      <c r="AI9" s="80"/>
      <c r="AJ9" s="80"/>
      <c r="AK9" s="81"/>
      <c r="AL9" s="79"/>
      <c r="AM9" s="80"/>
      <c r="AN9" s="80"/>
      <c r="AO9" s="81"/>
      <c r="AP9" s="79"/>
      <c r="AQ9" s="80"/>
      <c r="AR9" s="80"/>
      <c r="AS9" s="81"/>
      <c r="AT9" s="79"/>
      <c r="AU9" s="80"/>
      <c r="AV9" s="80"/>
      <c r="AW9" s="81"/>
    </row>
    <row r="10" ht="22.5" customHeight="1" spans="1:49">
      <c r="A10" s="47">
        <v>9</v>
      </c>
      <c r="B10" s="48" t="s">
        <v>17</v>
      </c>
      <c r="C10" s="49">
        <v>45</v>
      </c>
      <c r="D10" s="50">
        <f t="shared" si="0"/>
        <v>17.7810582010582</v>
      </c>
      <c r="E10" s="50">
        <v>672.124</v>
      </c>
      <c r="F10" s="49">
        <v>788.26</v>
      </c>
      <c r="G10" s="49">
        <v>44.57</v>
      </c>
      <c r="H10" s="51">
        <v>832.83</v>
      </c>
      <c r="I10" s="51">
        <v>332.83</v>
      </c>
      <c r="J10" s="76"/>
      <c r="K10" s="80"/>
      <c r="L10" s="80"/>
      <c r="M10" s="81"/>
      <c r="N10" s="79"/>
      <c r="O10" s="80"/>
      <c r="P10" s="80"/>
      <c r="Q10" s="81"/>
      <c r="R10" s="79"/>
      <c r="S10" s="80"/>
      <c r="T10" s="80"/>
      <c r="U10" s="81"/>
      <c r="V10" s="79"/>
      <c r="W10" s="80"/>
      <c r="X10" s="80"/>
      <c r="Y10" s="81"/>
      <c r="Z10" s="79"/>
      <c r="AA10" s="80"/>
      <c r="AB10" s="80"/>
      <c r="AC10" s="81"/>
      <c r="AD10" s="79"/>
      <c r="AE10" s="80"/>
      <c r="AF10" s="80"/>
      <c r="AG10" s="81"/>
      <c r="AH10" s="79"/>
      <c r="AI10" s="80"/>
      <c r="AJ10" s="80"/>
      <c r="AK10" s="81"/>
      <c r="AL10" s="79"/>
      <c r="AM10" s="80"/>
      <c r="AN10" s="80"/>
      <c r="AO10" s="81"/>
      <c r="AP10" s="79"/>
      <c r="AQ10" s="80"/>
      <c r="AR10" s="80"/>
      <c r="AS10" s="81"/>
      <c r="AT10" s="79"/>
      <c r="AU10" s="80"/>
      <c r="AV10" s="80"/>
      <c r="AW10" s="81"/>
    </row>
    <row r="11" ht="22.5" customHeight="1" spans="1:49">
      <c r="A11" s="47">
        <v>10</v>
      </c>
      <c r="B11" s="48" t="s">
        <v>18</v>
      </c>
      <c r="C11" s="49">
        <v>41</v>
      </c>
      <c r="D11" s="50">
        <f t="shared" si="0"/>
        <v>17.7329268292683</v>
      </c>
      <c r="E11" s="50">
        <v>610.722</v>
      </c>
      <c r="F11" s="49">
        <v>821.69</v>
      </c>
      <c r="G11" s="49">
        <v>47.19</v>
      </c>
      <c r="H11" s="51">
        <v>868.88</v>
      </c>
      <c r="I11" s="51">
        <v>368.88</v>
      </c>
      <c r="J11" s="76"/>
      <c r="K11" s="76"/>
      <c r="L11" s="76"/>
      <c r="M11" s="78"/>
      <c r="N11" s="76"/>
      <c r="O11" s="77"/>
      <c r="P11" s="77"/>
      <c r="Q11" s="78"/>
      <c r="R11" s="76"/>
      <c r="S11" s="77"/>
      <c r="T11" s="77"/>
      <c r="U11" s="78"/>
      <c r="V11" s="76"/>
      <c r="W11" s="77"/>
      <c r="X11" s="77"/>
      <c r="Y11" s="78"/>
      <c r="Z11" s="76"/>
      <c r="AA11" s="77"/>
      <c r="AB11" s="77"/>
      <c r="AC11" s="78"/>
      <c r="AD11" s="76"/>
      <c r="AE11" s="77"/>
      <c r="AF11" s="77"/>
      <c r="AG11" s="78"/>
      <c r="AH11" s="76"/>
      <c r="AI11" s="77"/>
      <c r="AJ11" s="77"/>
      <c r="AK11" s="78"/>
      <c r="AL11" s="76"/>
      <c r="AM11" s="77"/>
      <c r="AN11" s="77"/>
      <c r="AO11" s="78"/>
      <c r="AP11" s="76"/>
      <c r="AQ11" s="77"/>
      <c r="AR11" s="77"/>
      <c r="AS11" s="78"/>
      <c r="AT11" s="76"/>
      <c r="AU11" s="77"/>
      <c r="AV11" s="77"/>
      <c r="AW11" s="78"/>
    </row>
    <row r="12" ht="22.5" customHeight="1" spans="1:49">
      <c r="A12" s="47">
        <v>11</v>
      </c>
      <c r="B12" s="48" t="s">
        <v>19</v>
      </c>
      <c r="C12" s="53">
        <v>47</v>
      </c>
      <c r="D12" s="50">
        <f t="shared" si="0"/>
        <v>17.5428571428571</v>
      </c>
      <c r="E12" s="50">
        <v>692.592</v>
      </c>
      <c r="F12" s="49">
        <v>781.33</v>
      </c>
      <c r="G12" s="49">
        <v>42.21</v>
      </c>
      <c r="H12" s="51">
        <v>823.54</v>
      </c>
      <c r="I12" s="51">
        <v>323.54</v>
      </c>
      <c r="J12" s="76"/>
      <c r="K12" s="76"/>
      <c r="L12" s="76"/>
      <c r="M12" s="78"/>
      <c r="N12" s="76"/>
      <c r="O12" s="77"/>
      <c r="P12" s="77"/>
      <c r="Q12" s="78"/>
      <c r="R12" s="76"/>
      <c r="S12" s="77"/>
      <c r="T12" s="77"/>
      <c r="U12" s="78"/>
      <c r="V12" s="76"/>
      <c r="W12" s="77"/>
      <c r="X12" s="77"/>
      <c r="Y12" s="78"/>
      <c r="Z12" s="76"/>
      <c r="AA12" s="77"/>
      <c r="AB12" s="77"/>
      <c r="AC12" s="78"/>
      <c r="AD12" s="76"/>
      <c r="AE12" s="77"/>
      <c r="AF12" s="77"/>
      <c r="AG12" s="78"/>
      <c r="AH12" s="76"/>
      <c r="AI12" s="77"/>
      <c r="AJ12" s="77"/>
      <c r="AK12" s="78"/>
      <c r="AL12" s="76"/>
      <c r="AM12" s="77"/>
      <c r="AN12" s="77"/>
      <c r="AO12" s="78"/>
      <c r="AP12" s="76"/>
      <c r="AQ12" s="77"/>
      <c r="AR12" s="77"/>
      <c r="AS12" s="78"/>
      <c r="AT12" s="76"/>
      <c r="AU12" s="77"/>
      <c r="AV12" s="77"/>
      <c r="AW12" s="78"/>
    </row>
    <row r="13" ht="22.5" customHeight="1" spans="1:49">
      <c r="A13" s="47">
        <v>12</v>
      </c>
      <c r="B13" s="48" t="s">
        <v>20</v>
      </c>
      <c r="C13" s="53">
        <v>45</v>
      </c>
      <c r="D13" s="50">
        <f t="shared" si="0"/>
        <v>18.1536772486772</v>
      </c>
      <c r="E13" s="50">
        <v>686.209</v>
      </c>
      <c r="F13" s="49">
        <v>796.28</v>
      </c>
      <c r="G13" s="49">
        <v>43.13</v>
      </c>
      <c r="H13" s="51">
        <v>839.41</v>
      </c>
      <c r="I13" s="51">
        <v>339.41</v>
      </c>
      <c r="J13" s="76"/>
      <c r="K13" s="77"/>
      <c r="L13" s="77"/>
      <c r="M13" s="78"/>
      <c r="N13" s="76"/>
      <c r="O13" s="77"/>
      <c r="P13" s="77"/>
      <c r="Q13" s="78"/>
      <c r="R13" s="76"/>
      <c r="S13" s="77"/>
      <c r="T13" s="77"/>
      <c r="U13" s="78"/>
      <c r="V13" s="76"/>
      <c r="W13" s="77"/>
      <c r="X13" s="77"/>
      <c r="Y13" s="78"/>
      <c r="Z13" s="76"/>
      <c r="AA13" s="77"/>
      <c r="AB13" s="77"/>
      <c r="AC13" s="78"/>
      <c r="AD13" s="76"/>
      <c r="AE13" s="77"/>
      <c r="AF13" s="77"/>
      <c r="AG13" s="78"/>
      <c r="AH13" s="76"/>
      <c r="AI13" s="77"/>
      <c r="AJ13" s="77"/>
      <c r="AK13" s="78"/>
      <c r="AL13" s="76"/>
      <c r="AM13" s="77"/>
      <c r="AN13" s="77"/>
      <c r="AO13" s="78"/>
      <c r="AP13" s="76"/>
      <c r="AQ13" s="77"/>
      <c r="AR13" s="77"/>
      <c r="AS13" s="78"/>
      <c r="AT13" s="76"/>
      <c r="AU13" s="77"/>
      <c r="AV13" s="77"/>
      <c r="AW13" s="78"/>
    </row>
    <row r="14" ht="22.5" customHeight="1" spans="1:49">
      <c r="A14" s="47">
        <v>13</v>
      </c>
      <c r="B14" s="48" t="s">
        <v>21</v>
      </c>
      <c r="C14" s="53">
        <v>45</v>
      </c>
      <c r="D14" s="50">
        <f t="shared" si="0"/>
        <v>17.7810582010582</v>
      </c>
      <c r="E14" s="50">
        <v>672.124</v>
      </c>
      <c r="F14" s="49">
        <v>794.49</v>
      </c>
      <c r="G14" s="49">
        <v>41.8</v>
      </c>
      <c r="H14" s="51">
        <v>836.29</v>
      </c>
      <c r="I14" s="51">
        <v>321.78</v>
      </c>
      <c r="J14" s="70"/>
      <c r="K14" s="75"/>
      <c r="L14" s="75"/>
      <c r="M14" s="71"/>
      <c r="N14" s="70"/>
      <c r="O14" s="75"/>
      <c r="P14" s="75"/>
      <c r="Q14" s="71"/>
      <c r="R14" s="70"/>
      <c r="S14" s="75"/>
      <c r="T14" s="75"/>
      <c r="U14" s="71"/>
      <c r="V14" s="70"/>
      <c r="W14" s="75"/>
      <c r="X14" s="75"/>
      <c r="Y14" s="71"/>
      <c r="Z14" s="70"/>
      <c r="AA14" s="75"/>
      <c r="AB14" s="75"/>
      <c r="AC14" s="71"/>
      <c r="AD14" s="70"/>
      <c r="AE14" s="75"/>
      <c r="AF14" s="75"/>
      <c r="AG14" s="71"/>
      <c r="AH14" s="70"/>
      <c r="AI14" s="75"/>
      <c r="AJ14" s="75"/>
      <c r="AK14" s="71"/>
      <c r="AL14" s="70"/>
      <c r="AM14" s="75"/>
      <c r="AN14" s="75"/>
      <c r="AO14" s="71"/>
      <c r="AP14" s="70"/>
      <c r="AQ14" s="75"/>
      <c r="AR14" s="75"/>
      <c r="AS14" s="71"/>
      <c r="AT14" s="70"/>
      <c r="AU14" s="75"/>
      <c r="AV14" s="75"/>
      <c r="AW14" s="71"/>
    </row>
    <row r="15" ht="22.5" customHeight="1" spans="1:49">
      <c r="A15" s="47">
        <v>14</v>
      </c>
      <c r="B15" s="48" t="s">
        <v>22</v>
      </c>
      <c r="C15" s="53">
        <v>47</v>
      </c>
      <c r="D15" s="50">
        <f t="shared" si="0"/>
        <v>17.726798378926</v>
      </c>
      <c r="E15" s="50">
        <v>699.854</v>
      </c>
      <c r="F15" s="49">
        <v>791.21</v>
      </c>
      <c r="G15" s="49">
        <v>39.97</v>
      </c>
      <c r="H15" s="51">
        <v>831.18</v>
      </c>
      <c r="I15" s="51">
        <v>331.18</v>
      </c>
      <c r="J15" s="76"/>
      <c r="K15" s="77"/>
      <c r="L15" s="77"/>
      <c r="M15" s="78"/>
      <c r="N15" s="76"/>
      <c r="O15" s="77"/>
      <c r="P15" s="77"/>
      <c r="Q15" s="78"/>
      <c r="R15" s="76"/>
      <c r="S15" s="77"/>
      <c r="T15" s="77"/>
      <c r="U15" s="78"/>
      <c r="V15" s="76"/>
      <c r="W15" s="77"/>
      <c r="X15" s="77"/>
      <c r="Y15" s="78"/>
      <c r="Z15" s="76"/>
      <c r="AA15" s="77"/>
      <c r="AB15" s="77"/>
      <c r="AC15" s="78"/>
      <c r="AD15" s="76"/>
      <c r="AE15" s="77"/>
      <c r="AF15" s="77"/>
      <c r="AG15" s="78"/>
      <c r="AH15" s="76"/>
      <c r="AI15" s="77"/>
      <c r="AJ15" s="77"/>
      <c r="AK15" s="78"/>
      <c r="AL15" s="76"/>
      <c r="AM15" s="77"/>
      <c r="AN15" s="77"/>
      <c r="AO15" s="78"/>
      <c r="AP15" s="76"/>
      <c r="AQ15" s="77"/>
      <c r="AR15" s="77"/>
      <c r="AS15" s="78"/>
      <c r="AT15" s="76"/>
      <c r="AU15" s="77"/>
      <c r="AV15" s="77"/>
      <c r="AW15" s="78"/>
    </row>
    <row r="16" ht="22.5" customHeight="1" spans="1:49">
      <c r="A16" s="47">
        <v>15</v>
      </c>
      <c r="B16" s="48" t="s">
        <v>23</v>
      </c>
      <c r="C16" s="53">
        <v>46</v>
      </c>
      <c r="D16" s="50">
        <f t="shared" si="0"/>
        <v>18.043814699793</v>
      </c>
      <c r="E16" s="50">
        <v>697.213</v>
      </c>
      <c r="F16" s="49">
        <v>789.43</v>
      </c>
      <c r="G16" s="49">
        <v>41.19</v>
      </c>
      <c r="H16" s="51">
        <v>830.62</v>
      </c>
      <c r="I16" s="51">
        <v>330.62</v>
      </c>
      <c r="J16" s="76"/>
      <c r="K16" s="77"/>
      <c r="L16" s="77"/>
      <c r="M16" s="78"/>
      <c r="N16" s="76"/>
      <c r="O16" s="77"/>
      <c r="P16" s="77"/>
      <c r="Q16" s="78"/>
      <c r="R16" s="76"/>
      <c r="S16" s="77"/>
      <c r="T16" s="77"/>
      <c r="U16" s="78"/>
      <c r="V16" s="76"/>
      <c r="W16" s="77"/>
      <c r="X16" s="77"/>
      <c r="Y16" s="78"/>
      <c r="Z16" s="76"/>
      <c r="AA16" s="77"/>
      <c r="AB16" s="77"/>
      <c r="AC16" s="78"/>
      <c r="AD16" s="76"/>
      <c r="AE16" s="77"/>
      <c r="AF16" s="77"/>
      <c r="AG16" s="78"/>
      <c r="AH16" s="76"/>
      <c r="AI16" s="77"/>
      <c r="AJ16" s="77"/>
      <c r="AK16" s="78"/>
      <c r="AL16" s="76"/>
      <c r="AM16" s="77"/>
      <c r="AN16" s="77"/>
      <c r="AO16" s="78"/>
      <c r="AP16" s="76"/>
      <c r="AQ16" s="77"/>
      <c r="AR16" s="77"/>
      <c r="AS16" s="78"/>
      <c r="AT16" s="76"/>
      <c r="AU16" s="77"/>
      <c r="AV16" s="77"/>
      <c r="AW16" s="78"/>
    </row>
    <row r="17" ht="22.5" customHeight="1" spans="1:49">
      <c r="A17" s="47">
        <v>16</v>
      </c>
      <c r="B17" s="48" t="s">
        <v>24</v>
      </c>
      <c r="C17" s="53">
        <v>45</v>
      </c>
      <c r="D17" s="50">
        <f t="shared" si="0"/>
        <v>17.8436772486772</v>
      </c>
      <c r="E17" s="50">
        <v>674.491</v>
      </c>
      <c r="F17" s="49">
        <v>797.16</v>
      </c>
      <c r="G17" s="49">
        <v>41.9</v>
      </c>
      <c r="H17" s="51">
        <v>839.06</v>
      </c>
      <c r="I17" s="51">
        <v>339.06</v>
      </c>
      <c r="J17" s="76"/>
      <c r="K17" s="77"/>
      <c r="L17" s="77"/>
      <c r="M17" s="78"/>
      <c r="N17" s="76"/>
      <c r="O17" s="77"/>
      <c r="P17" s="77"/>
      <c r="Q17" s="78"/>
      <c r="R17" s="76"/>
      <c r="S17" s="77"/>
      <c r="T17" s="77"/>
      <c r="U17" s="78"/>
      <c r="V17" s="76"/>
      <c r="W17" s="77"/>
      <c r="X17" s="77"/>
      <c r="Y17" s="78"/>
      <c r="Z17" s="76"/>
      <c r="AA17" s="77"/>
      <c r="AB17" s="77"/>
      <c r="AC17" s="78"/>
      <c r="AD17" s="76"/>
      <c r="AE17" s="77"/>
      <c r="AF17" s="77"/>
      <c r="AG17" s="78"/>
      <c r="AH17" s="76"/>
      <c r="AI17" s="77"/>
      <c r="AJ17" s="77"/>
      <c r="AK17" s="78"/>
      <c r="AL17" s="76"/>
      <c r="AM17" s="77"/>
      <c r="AN17" s="77"/>
      <c r="AO17" s="78"/>
      <c r="AP17" s="76"/>
      <c r="AQ17" s="77"/>
      <c r="AR17" s="77"/>
      <c r="AS17" s="78"/>
      <c r="AT17" s="76"/>
      <c r="AU17" s="77"/>
      <c r="AV17" s="77"/>
      <c r="AW17" s="78"/>
    </row>
    <row r="18" ht="22.5" customHeight="1" spans="1:49">
      <c r="A18" s="47">
        <v>17</v>
      </c>
      <c r="B18" s="48" t="s">
        <v>25</v>
      </c>
      <c r="C18" s="53">
        <v>43</v>
      </c>
      <c r="D18" s="50">
        <f t="shared" si="0"/>
        <v>17.7154761904762</v>
      </c>
      <c r="E18" s="50">
        <v>639.883</v>
      </c>
      <c r="F18" s="49">
        <v>792.77</v>
      </c>
      <c r="G18" s="49">
        <v>46.35</v>
      </c>
      <c r="H18" s="51">
        <v>839.12</v>
      </c>
      <c r="I18" s="51">
        <v>339.12</v>
      </c>
      <c r="J18" s="76"/>
      <c r="K18" s="77"/>
      <c r="L18" s="77"/>
      <c r="M18" s="78"/>
      <c r="N18" s="76"/>
      <c r="O18" s="77"/>
      <c r="P18" s="77"/>
      <c r="Q18" s="78"/>
      <c r="R18" s="76"/>
      <c r="S18" s="77"/>
      <c r="T18" s="77"/>
      <c r="U18" s="78"/>
      <c r="V18" s="76"/>
      <c r="W18" s="77"/>
      <c r="X18" s="77"/>
      <c r="Y18" s="78"/>
      <c r="Z18" s="76"/>
      <c r="AA18" s="77"/>
      <c r="AB18" s="77"/>
      <c r="AC18" s="78"/>
      <c r="AD18" s="76"/>
      <c r="AE18" s="77"/>
      <c r="AF18" s="77"/>
      <c r="AG18" s="78"/>
      <c r="AH18" s="76"/>
      <c r="AI18" s="77"/>
      <c r="AJ18" s="77"/>
      <c r="AK18" s="78"/>
      <c r="AL18" s="76"/>
      <c r="AM18" s="77"/>
      <c r="AN18" s="77"/>
      <c r="AO18" s="78"/>
      <c r="AP18" s="76"/>
      <c r="AQ18" s="77"/>
      <c r="AR18" s="77"/>
      <c r="AS18" s="78"/>
      <c r="AT18" s="76"/>
      <c r="AU18" s="77"/>
      <c r="AV18" s="77"/>
      <c r="AW18" s="78"/>
    </row>
    <row r="19" ht="22.5" customHeight="1" spans="1:49">
      <c r="A19" s="47">
        <v>18</v>
      </c>
      <c r="B19" s="48" t="s">
        <v>26</v>
      </c>
      <c r="C19" s="53">
        <v>46</v>
      </c>
      <c r="D19" s="50">
        <f t="shared" si="0"/>
        <v>16.8819099378882</v>
      </c>
      <c r="E19" s="50">
        <v>652.317</v>
      </c>
      <c r="F19" s="49">
        <v>796.33</v>
      </c>
      <c r="G19" s="49">
        <v>39.95</v>
      </c>
      <c r="H19" s="51">
        <v>836.28</v>
      </c>
      <c r="I19" s="51">
        <v>336.28</v>
      </c>
      <c r="J19" s="76"/>
      <c r="K19" s="77"/>
      <c r="L19" s="77"/>
      <c r="M19" s="78"/>
      <c r="N19" s="76"/>
      <c r="O19" s="77"/>
      <c r="P19" s="77"/>
      <c r="Q19" s="78"/>
      <c r="R19" s="76"/>
      <c r="S19" s="77"/>
      <c r="T19" s="77"/>
      <c r="U19" s="78"/>
      <c r="V19" s="76"/>
      <c r="W19" s="77"/>
      <c r="X19" s="77"/>
      <c r="Y19" s="78"/>
      <c r="Z19" s="76"/>
      <c r="AA19" s="77"/>
      <c r="AB19" s="77"/>
      <c r="AC19" s="78"/>
      <c r="AD19" s="76"/>
      <c r="AE19" s="77"/>
      <c r="AF19" s="77"/>
      <c r="AG19" s="78"/>
      <c r="AH19" s="76"/>
      <c r="AI19" s="77"/>
      <c r="AJ19" s="77"/>
      <c r="AK19" s="78"/>
      <c r="AL19" s="76"/>
      <c r="AM19" s="77"/>
      <c r="AN19" s="77"/>
      <c r="AO19" s="78"/>
      <c r="AP19" s="76"/>
      <c r="AQ19" s="77"/>
      <c r="AR19" s="77"/>
      <c r="AS19" s="78"/>
      <c r="AT19" s="76"/>
      <c r="AU19" s="77"/>
      <c r="AV19" s="77"/>
      <c r="AW19" s="78"/>
    </row>
    <row r="20" ht="22.5" customHeight="1" spans="1:49">
      <c r="A20" s="47">
        <v>19</v>
      </c>
      <c r="B20" s="48" t="s">
        <v>27</v>
      </c>
      <c r="C20" s="53">
        <v>46</v>
      </c>
      <c r="D20" s="50">
        <f t="shared" si="0"/>
        <v>17.539751552795</v>
      </c>
      <c r="E20" s="50">
        <v>677.736</v>
      </c>
      <c r="F20" s="49">
        <v>800.14</v>
      </c>
      <c r="G20" s="49">
        <v>46.57</v>
      </c>
      <c r="H20" s="51">
        <v>846.71</v>
      </c>
      <c r="I20" s="51">
        <v>346.71</v>
      </c>
      <c r="J20" s="76"/>
      <c r="K20" s="77"/>
      <c r="L20" s="77"/>
      <c r="M20" s="78"/>
      <c r="N20" s="76"/>
      <c r="O20" s="77"/>
      <c r="P20" s="77"/>
      <c r="Q20" s="78"/>
      <c r="R20" s="76"/>
      <c r="S20" s="77"/>
      <c r="T20" s="77"/>
      <c r="U20" s="78"/>
      <c r="V20" s="76"/>
      <c r="W20" s="77"/>
      <c r="X20" s="77"/>
      <c r="Y20" s="78"/>
      <c r="Z20" s="76"/>
      <c r="AA20" s="77"/>
      <c r="AB20" s="77"/>
      <c r="AC20" s="78"/>
      <c r="AD20" s="76"/>
      <c r="AE20" s="77"/>
      <c r="AF20" s="77"/>
      <c r="AG20" s="78"/>
      <c r="AH20" s="76"/>
      <c r="AI20" s="77"/>
      <c r="AJ20" s="77"/>
      <c r="AK20" s="78"/>
      <c r="AL20" s="76"/>
      <c r="AM20" s="77"/>
      <c r="AN20" s="77"/>
      <c r="AO20" s="78"/>
      <c r="AP20" s="76"/>
      <c r="AQ20" s="77"/>
      <c r="AR20" s="77"/>
      <c r="AS20" s="78"/>
      <c r="AT20" s="76"/>
      <c r="AU20" s="77"/>
      <c r="AV20" s="77"/>
      <c r="AW20" s="78"/>
    </row>
    <row r="21" ht="22.5" customHeight="1" spans="1:49">
      <c r="A21" s="47">
        <v>20</v>
      </c>
      <c r="B21" s="48" t="s">
        <v>28</v>
      </c>
      <c r="C21" s="53">
        <v>45</v>
      </c>
      <c r="D21" s="50">
        <f t="shared" si="0"/>
        <v>17.8276455026455</v>
      </c>
      <c r="E21" s="50">
        <v>673.885</v>
      </c>
      <c r="F21" s="49">
        <v>799.53</v>
      </c>
      <c r="G21" s="49">
        <v>43.46</v>
      </c>
      <c r="H21" s="51">
        <v>842.99</v>
      </c>
      <c r="I21" s="51">
        <v>342.99</v>
      </c>
      <c r="J21" s="76"/>
      <c r="K21" s="77"/>
      <c r="L21" s="77"/>
      <c r="M21" s="78"/>
      <c r="N21" s="76"/>
      <c r="O21" s="77"/>
      <c r="P21" s="77"/>
      <c r="Q21" s="78"/>
      <c r="R21" s="76"/>
      <c r="S21" s="77"/>
      <c r="T21" s="77"/>
      <c r="U21" s="78"/>
      <c r="V21" s="76"/>
      <c r="W21" s="77"/>
      <c r="X21" s="77"/>
      <c r="Y21" s="78"/>
      <c r="Z21" s="76"/>
      <c r="AA21" s="77"/>
      <c r="AB21" s="77"/>
      <c r="AC21" s="78"/>
      <c r="AD21" s="76"/>
      <c r="AE21" s="77"/>
      <c r="AF21" s="77"/>
      <c r="AG21" s="78"/>
      <c r="AH21" s="76"/>
      <c r="AI21" s="77"/>
      <c r="AJ21" s="77"/>
      <c r="AK21" s="78"/>
      <c r="AL21" s="76"/>
      <c r="AM21" s="77"/>
      <c r="AN21" s="77"/>
      <c r="AO21" s="78"/>
      <c r="AP21" s="76"/>
      <c r="AQ21" s="77"/>
      <c r="AR21" s="77"/>
      <c r="AS21" s="78"/>
      <c r="AT21" s="76"/>
      <c r="AU21" s="77"/>
      <c r="AV21" s="77"/>
      <c r="AW21" s="78"/>
    </row>
    <row r="22" ht="22.5" customHeight="1" spans="1:49">
      <c r="A22" s="47">
        <v>21</v>
      </c>
      <c r="B22" s="48" t="s">
        <v>29</v>
      </c>
      <c r="C22" s="53">
        <v>44</v>
      </c>
      <c r="D22" s="50">
        <f t="shared" si="0"/>
        <v>17.7415584415584</v>
      </c>
      <c r="E22" s="50">
        <v>655.728</v>
      </c>
      <c r="F22" s="49">
        <v>802.91</v>
      </c>
      <c r="G22" s="49">
        <v>42.56</v>
      </c>
      <c r="H22" s="51">
        <v>845.47</v>
      </c>
      <c r="I22" s="51">
        <v>345.48</v>
      </c>
      <c r="J22" s="76"/>
      <c r="K22" s="77"/>
      <c r="L22" s="77"/>
      <c r="M22" s="78"/>
      <c r="N22" s="76"/>
      <c r="O22" s="77"/>
      <c r="P22" s="77"/>
      <c r="Q22" s="78"/>
      <c r="R22" s="76"/>
      <c r="S22" s="77"/>
      <c r="T22" s="77"/>
      <c r="U22" s="78"/>
      <c r="V22" s="76"/>
      <c r="W22" s="77"/>
      <c r="X22" s="77"/>
      <c r="Y22" s="78"/>
      <c r="Z22" s="76"/>
      <c r="AA22" s="77"/>
      <c r="AB22" s="77"/>
      <c r="AC22" s="78"/>
      <c r="AD22" s="76"/>
      <c r="AE22" s="77"/>
      <c r="AF22" s="77"/>
      <c r="AG22" s="78"/>
      <c r="AH22" s="76"/>
      <c r="AI22" s="77"/>
      <c r="AJ22" s="77"/>
      <c r="AK22" s="78"/>
      <c r="AL22" s="76"/>
      <c r="AM22" s="77"/>
      <c r="AN22" s="77"/>
      <c r="AO22" s="78"/>
      <c r="AP22" s="76"/>
      <c r="AQ22" s="77"/>
      <c r="AR22" s="77"/>
      <c r="AS22" s="78"/>
      <c r="AT22" s="76"/>
      <c r="AU22" s="77"/>
      <c r="AV22" s="77"/>
      <c r="AW22" s="78"/>
    </row>
    <row r="23" ht="22.5" customHeight="1" spans="1:49">
      <c r="A23" s="47">
        <v>22</v>
      </c>
      <c r="B23" s="48" t="s">
        <v>30</v>
      </c>
      <c r="C23" s="49">
        <v>45</v>
      </c>
      <c r="D23" s="50">
        <f t="shared" si="0"/>
        <v>18.2701322751323</v>
      </c>
      <c r="E23" s="50">
        <v>690.611</v>
      </c>
      <c r="F23" s="49">
        <v>794.66</v>
      </c>
      <c r="G23" s="49">
        <v>45.32</v>
      </c>
      <c r="H23" s="51">
        <v>839.98</v>
      </c>
      <c r="I23" s="51">
        <v>340</v>
      </c>
      <c r="J23" s="76"/>
      <c r="K23" s="77"/>
      <c r="L23" s="77"/>
      <c r="M23" s="78"/>
      <c r="N23" s="76"/>
      <c r="O23" s="77"/>
      <c r="P23" s="77"/>
      <c r="Q23" s="78"/>
      <c r="R23" s="76"/>
      <c r="S23" s="77"/>
      <c r="T23" s="77"/>
      <c r="U23" s="78"/>
      <c r="V23" s="76"/>
      <c r="W23" s="77"/>
      <c r="X23" s="77"/>
      <c r="Y23" s="78"/>
      <c r="Z23" s="76"/>
      <c r="AA23" s="77"/>
      <c r="AB23" s="77"/>
      <c r="AC23" s="78"/>
      <c r="AD23" s="76"/>
      <c r="AE23" s="77"/>
      <c r="AF23" s="77"/>
      <c r="AG23" s="78"/>
      <c r="AH23" s="76"/>
      <c r="AI23" s="77"/>
      <c r="AJ23" s="77"/>
      <c r="AK23" s="78"/>
      <c r="AL23" s="76"/>
      <c r="AM23" s="77"/>
      <c r="AN23" s="77"/>
      <c r="AO23" s="78"/>
      <c r="AP23" s="76"/>
      <c r="AQ23" s="77"/>
      <c r="AR23" s="77"/>
      <c r="AS23" s="78"/>
      <c r="AT23" s="76"/>
      <c r="AU23" s="77"/>
      <c r="AV23" s="77"/>
      <c r="AW23" s="78"/>
    </row>
    <row r="24" ht="22.5" customHeight="1" spans="1:49">
      <c r="A24" s="47">
        <v>23</v>
      </c>
      <c r="B24" s="48" t="s">
        <v>31</v>
      </c>
      <c r="C24" s="49">
        <v>45</v>
      </c>
      <c r="D24" s="50">
        <f t="shared" si="0"/>
        <v>17.8247354497354</v>
      </c>
      <c r="E24" s="50">
        <v>673.775</v>
      </c>
      <c r="F24" s="49">
        <v>796.09</v>
      </c>
      <c r="G24" s="49">
        <v>40.24</v>
      </c>
      <c r="H24" s="51">
        <v>836.33</v>
      </c>
      <c r="I24" s="51">
        <v>337</v>
      </c>
      <c r="J24" s="76"/>
      <c r="K24" s="77"/>
      <c r="L24" s="77"/>
      <c r="M24" s="78"/>
      <c r="N24" s="76"/>
      <c r="O24" s="77"/>
      <c r="P24" s="77"/>
      <c r="Q24" s="78"/>
      <c r="R24" s="76"/>
      <c r="S24" s="77"/>
      <c r="T24" s="77"/>
      <c r="U24" s="78"/>
      <c r="V24" s="76"/>
      <c r="W24" s="77"/>
      <c r="X24" s="77"/>
      <c r="Y24" s="78"/>
      <c r="Z24" s="76"/>
      <c r="AA24" s="77"/>
      <c r="AB24" s="77"/>
      <c r="AC24" s="78"/>
      <c r="AD24" s="76"/>
      <c r="AE24" s="77"/>
      <c r="AF24" s="77"/>
      <c r="AG24" s="78"/>
      <c r="AH24" s="76"/>
      <c r="AI24" s="77"/>
      <c r="AJ24" s="77"/>
      <c r="AK24" s="78"/>
      <c r="AL24" s="76"/>
      <c r="AM24" s="77"/>
      <c r="AN24" s="77"/>
      <c r="AO24" s="78"/>
      <c r="AP24" s="76"/>
      <c r="AQ24" s="77"/>
      <c r="AR24" s="77"/>
      <c r="AS24" s="78"/>
      <c r="AT24" s="76"/>
      <c r="AU24" s="77"/>
      <c r="AV24" s="77"/>
      <c r="AW24" s="78"/>
    </row>
    <row r="25" ht="22.5" customHeight="1" spans="1:49">
      <c r="A25" s="47">
        <v>24</v>
      </c>
      <c r="B25" s="48" t="s">
        <v>32</v>
      </c>
      <c r="C25" s="49">
        <v>44</v>
      </c>
      <c r="D25" s="50">
        <f t="shared" si="0"/>
        <v>18.3042748917749</v>
      </c>
      <c r="E25" s="50">
        <v>676.526</v>
      </c>
      <c r="F25" s="49">
        <v>791.43</v>
      </c>
      <c r="G25" s="49">
        <v>45.48</v>
      </c>
      <c r="H25" s="51">
        <v>836.91</v>
      </c>
      <c r="I25" s="51">
        <v>337</v>
      </c>
      <c r="J25" s="82"/>
      <c r="K25" s="83"/>
      <c r="L25" s="83"/>
      <c r="M25" s="84"/>
      <c r="N25" s="82"/>
      <c r="O25" s="83"/>
      <c r="P25" s="83"/>
      <c r="Q25" s="84"/>
      <c r="R25" s="82"/>
      <c r="S25" s="83"/>
      <c r="T25" s="83"/>
      <c r="U25" s="84"/>
      <c r="V25" s="82"/>
      <c r="W25" s="83"/>
      <c r="X25" s="83"/>
      <c r="Y25" s="84"/>
      <c r="Z25" s="82"/>
      <c r="AA25" s="83"/>
      <c r="AB25" s="83"/>
      <c r="AC25" s="84"/>
      <c r="AD25" s="82"/>
      <c r="AE25" s="83"/>
      <c r="AF25" s="83"/>
      <c r="AG25" s="84"/>
      <c r="AH25" s="82"/>
      <c r="AI25" s="83"/>
      <c r="AJ25" s="83"/>
      <c r="AK25" s="84"/>
      <c r="AL25" s="82"/>
      <c r="AM25" s="83"/>
      <c r="AN25" s="83"/>
      <c r="AO25" s="84"/>
      <c r="AP25" s="82"/>
      <c r="AQ25" s="83"/>
      <c r="AR25" s="77"/>
      <c r="AS25" s="78"/>
      <c r="AT25" s="76"/>
      <c r="AU25" s="77"/>
      <c r="AV25" s="77"/>
      <c r="AW25" s="78"/>
    </row>
    <row r="26" ht="22.5" customHeight="1" spans="1:49">
      <c r="A26" s="47">
        <v>25</v>
      </c>
      <c r="B26" s="48" t="s">
        <v>33</v>
      </c>
      <c r="C26" s="49">
        <v>45</v>
      </c>
      <c r="D26" s="50">
        <f t="shared" si="0"/>
        <v>18.4447883597884</v>
      </c>
      <c r="E26" s="50">
        <v>697.213</v>
      </c>
      <c r="F26" s="49">
        <v>784.91</v>
      </c>
      <c r="G26" s="49">
        <v>43.4</v>
      </c>
      <c r="H26" s="51">
        <v>828.31</v>
      </c>
      <c r="I26" s="51">
        <v>328.31</v>
      </c>
      <c r="J26" s="76"/>
      <c r="K26" s="77"/>
      <c r="L26" s="77"/>
      <c r="M26" s="78"/>
      <c r="N26" s="76"/>
      <c r="O26" s="77"/>
      <c r="P26" s="77"/>
      <c r="Q26" s="78"/>
      <c r="R26" s="76"/>
      <c r="S26" s="77"/>
      <c r="T26" s="77"/>
      <c r="U26" s="78"/>
      <c r="V26" s="76"/>
      <c r="W26" s="77"/>
      <c r="X26" s="77"/>
      <c r="Y26" s="78"/>
      <c r="Z26" s="76"/>
      <c r="AA26" s="77"/>
      <c r="AB26" s="77"/>
      <c r="AC26" s="78"/>
      <c r="AD26" s="76"/>
      <c r="AE26" s="77"/>
      <c r="AF26" s="77"/>
      <c r="AG26" s="78"/>
      <c r="AH26" s="76"/>
      <c r="AI26" s="77"/>
      <c r="AJ26" s="77"/>
      <c r="AK26" s="78"/>
      <c r="AL26" s="76"/>
      <c r="AM26" s="77"/>
      <c r="AN26" s="77"/>
      <c r="AO26" s="78"/>
      <c r="AP26" s="76"/>
      <c r="AQ26" s="77"/>
      <c r="AR26" s="77"/>
      <c r="AS26" s="78"/>
      <c r="AT26" s="76"/>
      <c r="AU26" s="77"/>
      <c r="AV26" s="77"/>
      <c r="AW26" s="78"/>
    </row>
    <row r="27" ht="22.5" customHeight="1" spans="1:49">
      <c r="A27" s="47">
        <v>26</v>
      </c>
      <c r="B27" s="48" t="s">
        <v>34</v>
      </c>
      <c r="C27" s="49">
        <v>45</v>
      </c>
      <c r="D27" s="50">
        <f t="shared" si="0"/>
        <v>18.0430687830688</v>
      </c>
      <c r="E27" s="50">
        <v>682.028</v>
      </c>
      <c r="F27" s="49">
        <v>787.71</v>
      </c>
      <c r="G27" s="49">
        <v>40.82</v>
      </c>
      <c r="H27" s="51">
        <v>828.53</v>
      </c>
      <c r="I27" s="51">
        <v>328.51</v>
      </c>
      <c r="J27" s="76"/>
      <c r="K27" s="77"/>
      <c r="L27" s="77"/>
      <c r="M27" s="78"/>
      <c r="N27" s="76"/>
      <c r="O27" s="77"/>
      <c r="P27" s="77"/>
      <c r="Q27" s="78"/>
      <c r="R27" s="76"/>
      <c r="S27" s="77"/>
      <c r="T27" s="77"/>
      <c r="U27" s="78"/>
      <c r="V27" s="76"/>
      <c r="W27" s="77"/>
      <c r="X27" s="77"/>
      <c r="Y27" s="78"/>
      <c r="Z27" s="76"/>
      <c r="AA27" s="77"/>
      <c r="AB27" s="77"/>
      <c r="AC27" s="78"/>
      <c r="AD27" s="76"/>
      <c r="AE27" s="77"/>
      <c r="AF27" s="77"/>
      <c r="AG27" s="78"/>
      <c r="AH27" s="76"/>
      <c r="AI27" s="77"/>
      <c r="AJ27" s="77"/>
      <c r="AK27" s="78"/>
      <c r="AL27" s="76"/>
      <c r="AM27" s="77"/>
      <c r="AN27" s="77"/>
      <c r="AO27" s="78"/>
      <c r="AP27" s="76"/>
      <c r="AQ27" s="77"/>
      <c r="AR27" s="77"/>
      <c r="AS27" s="78"/>
      <c r="AT27" s="76"/>
      <c r="AU27" s="77"/>
      <c r="AV27" s="77"/>
      <c r="AW27" s="78"/>
    </row>
    <row r="28" ht="22.5" customHeight="1" spans="1:49">
      <c r="A28" s="47">
        <v>27</v>
      </c>
      <c r="B28" s="48" t="s">
        <v>35</v>
      </c>
      <c r="C28" s="49">
        <v>46</v>
      </c>
      <c r="D28" s="50">
        <f t="shared" si="0"/>
        <v>17.7299948240166</v>
      </c>
      <c r="E28" s="50">
        <v>685.087</v>
      </c>
      <c r="F28" s="49">
        <v>778.51</v>
      </c>
      <c r="G28" s="49">
        <v>43.85</v>
      </c>
      <c r="H28" s="51">
        <v>822.36</v>
      </c>
      <c r="I28" s="51">
        <v>322</v>
      </c>
      <c r="J28" s="76"/>
      <c r="K28" s="77"/>
      <c r="L28" s="77"/>
      <c r="M28" s="78"/>
      <c r="N28" s="76"/>
      <c r="O28" s="77"/>
      <c r="P28" s="77"/>
      <c r="Q28" s="78"/>
      <c r="R28" s="76"/>
      <c r="S28" s="77"/>
      <c r="T28" s="77"/>
      <c r="U28" s="78"/>
      <c r="V28" s="76"/>
      <c r="W28" s="77"/>
      <c r="X28" s="77"/>
      <c r="Y28" s="78"/>
      <c r="Z28" s="76"/>
      <c r="AA28" s="77"/>
      <c r="AB28" s="77"/>
      <c r="AC28" s="78"/>
      <c r="AD28" s="76"/>
      <c r="AE28" s="77"/>
      <c r="AF28" s="77"/>
      <c r="AG28" s="78"/>
      <c r="AH28" s="76"/>
      <c r="AI28" s="77"/>
      <c r="AJ28" s="77"/>
      <c r="AK28" s="78"/>
      <c r="AL28" s="76"/>
      <c r="AM28" s="77"/>
      <c r="AN28" s="77"/>
      <c r="AO28" s="78"/>
      <c r="AP28" s="76"/>
      <c r="AQ28" s="77"/>
      <c r="AR28" s="77"/>
      <c r="AS28" s="78"/>
      <c r="AT28" s="76"/>
      <c r="AU28" s="77"/>
      <c r="AV28" s="77"/>
      <c r="AW28" s="78"/>
    </row>
    <row r="29" ht="22.5" customHeight="1" spans="1:49">
      <c r="A29" s="47">
        <v>28</v>
      </c>
      <c r="B29" s="48" t="s">
        <v>36</v>
      </c>
      <c r="C29" s="49">
        <v>46</v>
      </c>
      <c r="D29" s="50">
        <f t="shared" si="0"/>
        <v>17.4415113871636</v>
      </c>
      <c r="E29" s="50">
        <v>673.94</v>
      </c>
      <c r="F29" s="49">
        <v>791.96</v>
      </c>
      <c r="G29" s="49">
        <v>45.91</v>
      </c>
      <c r="H29" s="51">
        <v>837.87</v>
      </c>
      <c r="I29" s="51">
        <v>338</v>
      </c>
      <c r="J29" s="76"/>
      <c r="K29" s="77"/>
      <c r="L29" s="77"/>
      <c r="M29" s="78"/>
      <c r="N29" s="76"/>
      <c r="O29" s="77"/>
      <c r="P29" s="77"/>
      <c r="Q29" s="78"/>
      <c r="R29" s="76"/>
      <c r="S29" s="77"/>
      <c r="T29" s="77"/>
      <c r="U29" s="78"/>
      <c r="V29" s="76"/>
      <c r="W29" s="77"/>
      <c r="X29" s="77"/>
      <c r="Y29" s="78"/>
      <c r="Z29" s="76"/>
      <c r="AA29" s="77"/>
      <c r="AB29" s="77"/>
      <c r="AC29" s="78"/>
      <c r="AD29" s="76"/>
      <c r="AE29" s="77"/>
      <c r="AF29" s="77"/>
      <c r="AG29" s="78"/>
      <c r="AH29" s="76"/>
      <c r="AI29" s="77"/>
      <c r="AJ29" s="77"/>
      <c r="AK29" s="78"/>
      <c r="AL29" s="76"/>
      <c r="AM29" s="77"/>
      <c r="AN29" s="77"/>
      <c r="AO29" s="78"/>
      <c r="AP29" s="76"/>
      <c r="AQ29" s="77"/>
      <c r="AR29" s="77"/>
      <c r="AS29" s="78"/>
      <c r="AT29" s="76"/>
      <c r="AU29" s="77"/>
      <c r="AV29" s="77"/>
      <c r="AW29" s="78"/>
    </row>
    <row r="30" ht="22.5" customHeight="1" spans="1:49">
      <c r="A30" s="47">
        <v>29</v>
      </c>
      <c r="B30" s="48" t="s">
        <v>37</v>
      </c>
      <c r="C30" s="49">
        <v>45</v>
      </c>
      <c r="D30" s="50">
        <v>17.502</v>
      </c>
      <c r="E30" s="50">
        <v>661.56</v>
      </c>
      <c r="F30" s="49">
        <v>785.1</v>
      </c>
      <c r="G30" s="49">
        <v>43.91</v>
      </c>
      <c r="H30" s="51">
        <v>829.01</v>
      </c>
      <c r="I30" s="51">
        <v>329</v>
      </c>
      <c r="J30" s="76"/>
      <c r="K30" s="77"/>
      <c r="L30" s="77"/>
      <c r="M30" s="78"/>
      <c r="N30" s="76"/>
      <c r="O30" s="77"/>
      <c r="P30" s="77"/>
      <c r="Q30" s="78"/>
      <c r="R30" s="76"/>
      <c r="S30" s="77"/>
      <c r="T30" s="77"/>
      <c r="U30" s="78"/>
      <c r="V30" s="76"/>
      <c r="W30" s="77"/>
      <c r="X30" s="77"/>
      <c r="Y30" s="78"/>
      <c r="Z30" s="76"/>
      <c r="AA30" s="77"/>
      <c r="AB30" s="77"/>
      <c r="AC30" s="78"/>
      <c r="AD30" s="76"/>
      <c r="AE30" s="77"/>
      <c r="AF30" s="77"/>
      <c r="AG30" s="78"/>
      <c r="AH30" s="76"/>
      <c r="AI30" s="77"/>
      <c r="AJ30" s="77"/>
      <c r="AK30" s="78"/>
      <c r="AL30" s="76"/>
      <c r="AM30" s="77"/>
      <c r="AN30" s="77"/>
      <c r="AO30" s="78"/>
      <c r="AP30" s="76"/>
      <c r="AQ30" s="77"/>
      <c r="AR30" s="77"/>
      <c r="AS30" s="78"/>
      <c r="AT30" s="76"/>
      <c r="AU30" s="77"/>
      <c r="AV30" s="77"/>
      <c r="AW30" s="78"/>
    </row>
    <row r="31" ht="22.5" customHeight="1" spans="1:49">
      <c r="A31" s="47">
        <v>30</v>
      </c>
      <c r="B31" s="48" t="s">
        <v>38</v>
      </c>
      <c r="C31" s="49">
        <v>45</v>
      </c>
      <c r="D31" s="50">
        <f t="shared" ref="D31:D32" si="1">IFERROR(((E31/C31)/0.84),"")</f>
        <v>18.1059523809524</v>
      </c>
      <c r="E31" s="50">
        <v>684.405</v>
      </c>
      <c r="F31" s="49">
        <v>789.23</v>
      </c>
      <c r="G31" s="49">
        <v>42.27</v>
      </c>
      <c r="H31" s="51">
        <v>831.5</v>
      </c>
      <c r="I31" s="51">
        <v>331.5</v>
      </c>
      <c r="J31" s="76"/>
      <c r="K31" s="77"/>
      <c r="L31" s="77"/>
      <c r="M31" s="78"/>
      <c r="N31" s="76"/>
      <c r="O31" s="77"/>
      <c r="P31" s="77"/>
      <c r="Q31" s="78"/>
      <c r="R31" s="76"/>
      <c r="S31" s="77"/>
      <c r="T31" s="77"/>
      <c r="U31" s="78"/>
      <c r="V31" s="76"/>
      <c r="W31" s="77"/>
      <c r="X31" s="77"/>
      <c r="Y31" s="78"/>
      <c r="Z31" s="76"/>
      <c r="AA31" s="77"/>
      <c r="AB31" s="77"/>
      <c r="AC31" s="78"/>
      <c r="AD31" s="76"/>
      <c r="AE31" s="77"/>
      <c r="AF31" s="77"/>
      <c r="AG31" s="78"/>
      <c r="AH31" s="76"/>
      <c r="AI31" s="77"/>
      <c r="AJ31" s="77"/>
      <c r="AK31" s="78"/>
      <c r="AL31" s="76"/>
      <c r="AM31" s="77"/>
      <c r="AN31" s="77"/>
      <c r="AO31" s="78"/>
      <c r="AP31" s="76"/>
      <c r="AQ31" s="77"/>
      <c r="AR31" s="77"/>
      <c r="AS31" s="78"/>
      <c r="AT31" s="76"/>
      <c r="AU31" s="77"/>
      <c r="AV31" s="77"/>
      <c r="AW31" s="78"/>
    </row>
    <row r="32" ht="22.5" customHeight="1" spans="1:49">
      <c r="A32" s="47">
        <v>31</v>
      </c>
      <c r="B32" s="48" t="s">
        <v>39</v>
      </c>
      <c r="C32" s="49">
        <v>46</v>
      </c>
      <c r="D32" s="50">
        <f t="shared" si="1"/>
        <v>17.8843426501035</v>
      </c>
      <c r="E32" s="50">
        <v>691.051</v>
      </c>
      <c r="F32" s="49">
        <v>785.07</v>
      </c>
      <c r="G32" s="49">
        <v>42.19</v>
      </c>
      <c r="H32" s="51">
        <v>827.26</v>
      </c>
      <c r="I32" s="51">
        <v>327.26</v>
      </c>
      <c r="J32" s="76"/>
      <c r="K32" s="77"/>
      <c r="L32" s="77"/>
      <c r="M32" s="78"/>
      <c r="N32" s="76"/>
      <c r="O32" s="77"/>
      <c r="P32" s="77"/>
      <c r="Q32" s="78"/>
      <c r="R32" s="76"/>
      <c r="S32" s="77"/>
      <c r="T32" s="77"/>
      <c r="U32" s="78"/>
      <c r="V32" s="76"/>
      <c r="W32" s="77"/>
      <c r="X32" s="77"/>
      <c r="Y32" s="78"/>
      <c r="Z32" s="76"/>
      <c r="AA32" s="77"/>
      <c r="AB32" s="77"/>
      <c r="AC32" s="78"/>
      <c r="AD32" s="76"/>
      <c r="AE32" s="77"/>
      <c r="AF32" s="77"/>
      <c r="AG32" s="78"/>
      <c r="AH32" s="76"/>
      <c r="AI32" s="77"/>
      <c r="AJ32" s="77"/>
      <c r="AK32" s="78"/>
      <c r="AL32" s="76"/>
      <c r="AM32" s="77"/>
      <c r="AN32" s="77"/>
      <c r="AO32" s="78"/>
      <c r="AP32" s="76"/>
      <c r="AQ32" s="77"/>
      <c r="AR32" s="77"/>
      <c r="AS32" s="78"/>
      <c r="AT32" s="76"/>
      <c r="AU32" s="77"/>
      <c r="AV32" s="77"/>
      <c r="AW32" s="78"/>
    </row>
    <row r="33" ht="15.75" customHeight="1" spans="1:8">
      <c r="A33" s="5"/>
      <c r="B33" s="54"/>
      <c r="C33" s="55"/>
      <c r="D33" s="13"/>
      <c r="E33" s="13"/>
      <c r="F33" s="13"/>
      <c r="H33" s="56"/>
    </row>
    <row r="34" ht="19.5" customHeight="1" spans="2:8">
      <c r="B34" s="54"/>
      <c r="C34" s="55"/>
      <c r="D34" s="13"/>
      <c r="E34" s="13"/>
      <c r="F34" s="13"/>
      <c r="H34" s="56"/>
    </row>
    <row r="35" ht="15.75" customHeight="1" spans="3:8">
      <c r="C35" s="55"/>
      <c r="D35" s="57"/>
      <c r="E35" s="13"/>
      <c r="F35" s="13"/>
      <c r="H35" s="56"/>
    </row>
    <row r="36" ht="18.75" customHeight="1" spans="4:8">
      <c r="D36" s="13"/>
      <c r="E36" s="13"/>
      <c r="F36" s="13"/>
      <c r="H36" s="56"/>
    </row>
    <row r="37" ht="18" customHeight="1" spans="4:12">
      <c r="D37" s="58"/>
      <c r="E37" s="59"/>
      <c r="F37" s="57"/>
      <c r="G37" s="57"/>
      <c r="H37" s="60"/>
      <c r="J37" s="54"/>
      <c r="K37" s="85"/>
      <c r="L37" s="13"/>
    </row>
    <row r="38" ht="19.5" customHeight="1" spans="4:12">
      <c r="D38" s="58"/>
      <c r="E38" s="61"/>
      <c r="F38" s="57"/>
      <c r="G38" s="57"/>
      <c r="H38" s="62"/>
      <c r="J38" s="54"/>
      <c r="K38" s="85"/>
      <c r="L38" s="13"/>
    </row>
    <row r="39" ht="18.75" customHeight="1" spans="4:12">
      <c r="D39" s="63"/>
      <c r="E39" s="61"/>
      <c r="F39" s="64"/>
      <c r="G39" s="57"/>
      <c r="H39" s="60"/>
      <c r="J39" s="86"/>
      <c r="K39" s="85"/>
      <c r="L39" s="13"/>
    </row>
    <row r="40" ht="20.25" customHeight="1" spans="5:12">
      <c r="E40" s="13"/>
      <c r="F40" s="57"/>
      <c r="G40" s="57"/>
      <c r="H40" s="60"/>
      <c r="J40" s="86"/>
      <c r="K40" s="85"/>
      <c r="L40" s="13"/>
    </row>
    <row r="41" ht="15.75" customHeight="1" spans="4:12">
      <c r="D41" s="63"/>
      <c r="E41" s="13"/>
      <c r="F41" s="57"/>
      <c r="G41" s="57"/>
      <c r="H41" s="60"/>
      <c r="J41" s="54"/>
      <c r="K41" s="85"/>
      <c r="L41" s="13"/>
    </row>
    <row r="42" ht="15.75" customHeight="1" spans="5:12">
      <c r="E42" s="13"/>
      <c r="F42" s="57"/>
      <c r="G42" s="57"/>
      <c r="H42" s="60"/>
      <c r="J42" s="54"/>
      <c r="K42" s="85"/>
      <c r="L42" s="13"/>
    </row>
    <row r="43" ht="15.75" customHeight="1" spans="5:12">
      <c r="E43" s="17"/>
      <c r="F43" s="57"/>
      <c r="G43" s="57"/>
      <c r="H43" s="60"/>
      <c r="K43" s="85"/>
      <c r="L43" s="13"/>
    </row>
    <row r="44" ht="15.75" customHeight="1" spans="6:12">
      <c r="F44" s="57"/>
      <c r="G44" s="57"/>
      <c r="H44" s="60"/>
      <c r="K44" s="85"/>
      <c r="L44" s="13"/>
    </row>
    <row r="45" ht="15.75" customHeight="1" spans="6:12">
      <c r="F45" s="57"/>
      <c r="G45" s="57"/>
      <c r="H45" s="60"/>
      <c r="K45" s="85"/>
      <c r="L45" s="13"/>
    </row>
    <row r="46" ht="15.75" customHeight="1" spans="1:12">
      <c r="A46" s="54"/>
      <c r="C46" s="54"/>
      <c r="D46" s="54"/>
      <c r="F46" s="57"/>
      <c r="G46" s="57"/>
      <c r="H46" s="60"/>
      <c r="K46" s="87"/>
      <c r="L46" s="13"/>
    </row>
    <row r="47" ht="15.75" customHeight="1" spans="1:12">
      <c r="A47" s="54"/>
      <c r="B47" s="54"/>
      <c r="C47" s="54"/>
      <c r="D47" s="54"/>
      <c r="F47" s="57"/>
      <c r="G47" s="57"/>
      <c r="H47" s="60"/>
      <c r="K47" s="85"/>
      <c r="L47" s="13"/>
    </row>
    <row r="48" ht="15.75" customHeight="1" spans="2:12">
      <c r="B48" s="54"/>
      <c r="C48" s="54"/>
      <c r="F48" s="57"/>
      <c r="G48" s="57"/>
      <c r="H48" s="60"/>
      <c r="K48" s="85"/>
      <c r="L48" s="13"/>
    </row>
    <row r="49" ht="15.75" customHeight="1" spans="6:12">
      <c r="F49" s="57"/>
      <c r="G49" s="57"/>
      <c r="H49" s="60"/>
      <c r="K49" s="85"/>
      <c r="L49" s="13"/>
    </row>
    <row r="50" ht="15.75" customHeight="1" spans="6:12">
      <c r="F50" s="57"/>
      <c r="G50" s="57"/>
      <c r="H50" s="60"/>
      <c r="K50" s="85"/>
      <c r="L50" s="13"/>
    </row>
    <row r="51" ht="15.75" customHeight="1" spans="6:12">
      <c r="F51" s="57"/>
      <c r="G51" s="57"/>
      <c r="H51" s="60"/>
      <c r="K51" s="85"/>
      <c r="L51" s="13"/>
    </row>
    <row r="52" ht="15.75" customHeight="1" spans="6:12">
      <c r="F52" s="57"/>
      <c r="G52" s="57"/>
      <c r="H52" s="60"/>
      <c r="K52" s="85"/>
      <c r="L52" s="13"/>
    </row>
    <row r="53" ht="15.75" customHeight="1" spans="5:12">
      <c r="E53" s="65"/>
      <c r="F53" s="57"/>
      <c r="G53" s="57"/>
      <c r="H53" s="60"/>
      <c r="K53" s="85"/>
      <c r="L53" s="13"/>
    </row>
    <row r="54" ht="15.75" customHeight="1" spans="5:12">
      <c r="E54" s="65"/>
      <c r="F54" s="57"/>
      <c r="G54" s="57"/>
      <c r="H54" s="60"/>
      <c r="K54" s="85"/>
      <c r="L54" s="13"/>
    </row>
    <row r="55" ht="16.5" customHeight="1" spans="5:12">
      <c r="E55" s="65"/>
      <c r="F55" s="66"/>
      <c r="G55" s="57"/>
      <c r="H55" s="60"/>
      <c r="K55" s="85"/>
      <c r="L55" s="13"/>
    </row>
    <row r="56" ht="16.5" customHeight="1" spans="5:12">
      <c r="E56" s="65"/>
      <c r="F56" s="66"/>
      <c r="G56" s="57"/>
      <c r="H56" s="60"/>
      <c r="I56" s="57"/>
      <c r="K56" s="85"/>
      <c r="L56" s="13"/>
    </row>
    <row r="57" ht="16.5" customHeight="1" spans="5:12">
      <c r="E57" s="65"/>
      <c r="F57" s="66"/>
      <c r="G57" s="57"/>
      <c r="H57" s="60"/>
      <c r="I57" s="57"/>
      <c r="K57" s="85"/>
      <c r="L57" s="13"/>
    </row>
    <row r="58" ht="16.5" customHeight="1" spans="5:12">
      <c r="E58" s="67"/>
      <c r="F58" s="66"/>
      <c r="G58" s="57"/>
      <c r="H58" s="60"/>
      <c r="I58" s="57"/>
      <c r="K58" s="85"/>
      <c r="L58" s="13"/>
    </row>
    <row r="59" ht="16.5" customHeight="1" spans="5:12">
      <c r="E59" s="67"/>
      <c r="F59" s="66"/>
      <c r="G59" s="57"/>
      <c r="H59" s="60"/>
      <c r="I59" s="57"/>
      <c r="K59" s="85"/>
      <c r="L59" s="13"/>
    </row>
    <row r="60" ht="16.5" customHeight="1" spans="5:12">
      <c r="E60" s="67"/>
      <c r="F60" s="66"/>
      <c r="G60" s="57"/>
      <c r="H60" s="60"/>
      <c r="I60" s="57"/>
      <c r="K60" s="85"/>
      <c r="L60" s="13"/>
    </row>
    <row r="61" ht="16.5" customHeight="1" spans="5:12">
      <c r="E61" s="67"/>
      <c r="F61" s="66"/>
      <c r="G61" s="57"/>
      <c r="H61" s="60"/>
      <c r="I61" s="57"/>
      <c r="K61" s="85"/>
      <c r="L61" s="13"/>
    </row>
    <row r="62" ht="16.5" customHeight="1" spans="5:11">
      <c r="E62" s="67"/>
      <c r="F62" s="66"/>
      <c r="G62" s="57"/>
      <c r="H62" s="60"/>
      <c r="I62" s="57"/>
      <c r="K62" s="85"/>
    </row>
    <row r="63" ht="16.5" customHeight="1" spans="6:11">
      <c r="F63" s="66"/>
      <c r="G63" s="57"/>
      <c r="H63" s="60"/>
      <c r="I63" s="57"/>
      <c r="K63" s="85"/>
    </row>
    <row r="64" ht="16.5" customHeight="1" spans="6:11">
      <c r="F64" s="66"/>
      <c r="G64" s="57"/>
      <c r="H64" s="60"/>
      <c r="I64" s="57"/>
      <c r="K64" s="85"/>
    </row>
    <row r="65" ht="16.5" customHeight="1" spans="6:11">
      <c r="F65" s="66"/>
      <c r="G65" s="57"/>
      <c r="H65" s="60"/>
      <c r="I65" s="57"/>
      <c r="K65" s="85"/>
    </row>
    <row r="66" ht="16.5" customHeight="1" spans="6:11">
      <c r="F66" s="66"/>
      <c r="G66" s="57"/>
      <c r="H66" s="60"/>
      <c r="I66" s="57"/>
      <c r="K66" s="85"/>
    </row>
    <row r="67" ht="16.5" customHeight="1" spans="6:11">
      <c r="F67" s="66"/>
      <c r="G67" s="57"/>
      <c r="H67" s="60"/>
      <c r="I67" s="57"/>
      <c r="K67" s="87"/>
    </row>
    <row r="68" ht="16.5" customHeight="1" spans="6:9">
      <c r="F68" s="66"/>
      <c r="G68" s="57"/>
      <c r="H68" s="60"/>
      <c r="I68" s="57"/>
    </row>
    <row r="69" ht="16.5" customHeight="1" spans="6:9">
      <c r="F69" s="66"/>
      <c r="G69" s="57"/>
      <c r="H69" s="60"/>
      <c r="I69" s="57"/>
    </row>
    <row r="70" ht="16.5" customHeight="1" spans="6:13">
      <c r="F70" s="66"/>
      <c r="G70" s="57"/>
      <c r="H70" s="60"/>
      <c r="I70" s="57"/>
      <c r="M70" s="57"/>
    </row>
    <row r="71" ht="16.5" customHeight="1" spans="6:9">
      <c r="F71" s="66"/>
      <c r="G71" s="57"/>
      <c r="H71" s="60"/>
      <c r="I71" s="57"/>
    </row>
    <row r="72" ht="16.5" customHeight="1" spans="6:13">
      <c r="F72" s="66"/>
      <c r="G72" s="57"/>
      <c r="H72" s="60"/>
      <c r="I72" s="57"/>
      <c r="M72" s="57"/>
    </row>
    <row r="73" ht="16.5" customHeight="1" spans="6:9">
      <c r="F73" s="66"/>
      <c r="G73" s="57"/>
      <c r="H73" s="60"/>
      <c r="I73" s="57"/>
    </row>
    <row r="74" ht="16.5" customHeight="1" spans="6:9">
      <c r="F74" s="88"/>
      <c r="G74" s="57"/>
      <c r="H74" s="60"/>
      <c r="I74" s="57"/>
    </row>
    <row r="75" ht="16.5" customHeight="1" spans="6:9">
      <c r="F75" s="66"/>
      <c r="G75" s="57"/>
      <c r="H75" s="60"/>
      <c r="I75" s="57"/>
    </row>
    <row r="76" ht="16.5" customHeight="1" spans="6:9">
      <c r="F76" s="66"/>
      <c r="G76" s="57"/>
      <c r="H76" s="60"/>
      <c r="I76" s="57"/>
    </row>
    <row r="77" ht="16.5" customHeight="1" spans="6:9">
      <c r="F77" s="66"/>
      <c r="G77" s="57"/>
      <c r="H77" s="60"/>
      <c r="I77" s="57"/>
    </row>
    <row r="78" ht="16.5" customHeight="1" spans="6:9">
      <c r="F78" s="66"/>
      <c r="G78" s="5"/>
      <c r="H78" s="89"/>
      <c r="I78" s="5"/>
    </row>
    <row r="79" ht="16.5" customHeight="1" spans="6:9">
      <c r="F79" s="66"/>
      <c r="G79" s="57"/>
      <c r="H79" s="89"/>
      <c r="I79" s="5"/>
    </row>
    <row r="80" ht="16.5" customHeight="1" spans="6:9">
      <c r="F80" s="66"/>
      <c r="G80" s="5"/>
      <c r="H80" s="89"/>
      <c r="I80" s="5"/>
    </row>
    <row r="81" ht="16.5" customHeight="1" spans="6:9">
      <c r="F81" s="66"/>
      <c r="G81" s="5"/>
      <c r="H81" s="89"/>
      <c r="I81" s="5"/>
    </row>
    <row r="82" ht="16.5" customHeight="1" spans="6:9">
      <c r="F82" s="66"/>
      <c r="G82" s="5"/>
      <c r="H82" s="89"/>
      <c r="I82" s="5"/>
    </row>
    <row r="83" ht="15.75" customHeight="1" spans="6:9">
      <c r="F83" s="5"/>
      <c r="G83" s="5"/>
      <c r="H83" s="89"/>
      <c r="I83" s="5"/>
    </row>
    <row r="84" ht="15.75" customHeight="1" spans="6:9">
      <c r="F84" s="5"/>
      <c r="G84" s="5"/>
      <c r="H84" s="89"/>
      <c r="I84" s="5"/>
    </row>
    <row r="85" ht="15.75" customHeight="1" spans="8:8">
      <c r="H85" s="56"/>
    </row>
    <row r="86" ht="15.75" customHeight="1" spans="8:8">
      <c r="H86" s="56"/>
    </row>
    <row r="87" ht="15.75" customHeight="1" spans="8:8">
      <c r="H87" s="56"/>
    </row>
    <row r="88" ht="15.75" customHeight="1" spans="8:8">
      <c r="H88" s="56"/>
    </row>
    <row r="89" ht="15.75" customHeight="1" spans="8:8">
      <c r="H89" s="56"/>
    </row>
    <row r="90" ht="15.75" customHeight="1" spans="8:8">
      <c r="H90" s="56"/>
    </row>
    <row r="91" ht="15.75" customHeight="1" spans="8:8">
      <c r="H91" s="56"/>
    </row>
    <row r="92" ht="15.75" customHeight="1" spans="8:8">
      <c r="H92" s="56"/>
    </row>
    <row r="93" ht="15.75" customHeight="1" spans="8:8">
      <c r="H93" s="56"/>
    </row>
    <row r="94" ht="15.75" customHeight="1" spans="8:8">
      <c r="H94" s="56"/>
    </row>
    <row r="95" ht="15.75" customHeight="1" spans="8:8">
      <c r="H95" s="56"/>
    </row>
    <row r="96" ht="15.75" customHeight="1" spans="8:8">
      <c r="H96" s="56"/>
    </row>
    <row r="97" ht="15.75" customHeight="1" spans="8:8">
      <c r="H97" s="56"/>
    </row>
    <row r="98" ht="15.75" customHeight="1" spans="8:8">
      <c r="H98" s="56"/>
    </row>
    <row r="99" ht="15.75" customHeight="1" spans="8:8">
      <c r="H99" s="56"/>
    </row>
    <row r="100" ht="15.75" customHeight="1" spans="8:8">
      <c r="H100" s="56"/>
    </row>
    <row r="101" ht="15.75" customHeight="1" spans="8:8">
      <c r="H101" s="56"/>
    </row>
    <row r="102" ht="15.75" customHeight="1" spans="8:8">
      <c r="H102" s="56"/>
    </row>
    <row r="103" ht="15.75" customHeight="1" spans="8:8">
      <c r="H103" s="56"/>
    </row>
    <row r="104" ht="15.75" customHeight="1" spans="8:8">
      <c r="H104" s="56"/>
    </row>
    <row r="105" ht="15.75" customHeight="1" spans="8:8">
      <c r="H105" s="56"/>
    </row>
    <row r="106" ht="15.75" customHeight="1" spans="8:8">
      <c r="H106" s="56"/>
    </row>
    <row r="107" ht="15.75" customHeight="1" spans="8:8">
      <c r="H107" s="56"/>
    </row>
    <row r="108" ht="15.75" customHeight="1" spans="8:8">
      <c r="H108" s="56"/>
    </row>
    <row r="109" ht="15.75" customHeight="1" spans="8:8">
      <c r="H109" s="56"/>
    </row>
    <row r="110" ht="15.75" customHeight="1" spans="8:8">
      <c r="H110" s="56"/>
    </row>
    <row r="111" ht="15.75" customHeight="1" spans="8:8">
      <c r="H111" s="56"/>
    </row>
    <row r="112" ht="15.75" customHeight="1" spans="8:8">
      <c r="H112" s="56"/>
    </row>
    <row r="113" ht="15.75" customHeight="1" spans="8:8">
      <c r="H113" s="56"/>
    </row>
    <row r="114" ht="15.75" customHeight="1" spans="8:8">
      <c r="H114" s="56"/>
    </row>
    <row r="115" ht="15.75" customHeight="1" spans="8:8">
      <c r="H115" s="56"/>
    </row>
    <row r="116" ht="15.75" customHeight="1" spans="8:8">
      <c r="H116" s="56"/>
    </row>
    <row r="117" ht="15.75" customHeight="1" spans="8:8">
      <c r="H117" s="56"/>
    </row>
    <row r="118" ht="15.75" customHeight="1" spans="8:8">
      <c r="H118" s="56"/>
    </row>
    <row r="119" ht="15.75" customHeight="1" spans="8:8">
      <c r="H119" s="56"/>
    </row>
    <row r="120" ht="15.75" customHeight="1" spans="8:8">
      <c r="H120" s="56"/>
    </row>
    <row r="121" ht="15.75" customHeight="1" spans="8:8">
      <c r="H121" s="56"/>
    </row>
    <row r="122" ht="15.75" customHeight="1" spans="8:8">
      <c r="H122" s="56"/>
    </row>
    <row r="123" ht="15.75" customHeight="1" spans="8:8">
      <c r="H123" s="56"/>
    </row>
    <row r="124" ht="15.75" customHeight="1" spans="8:8">
      <c r="H124" s="56"/>
    </row>
    <row r="125" ht="15.75" customHeight="1" spans="8:8">
      <c r="H125" s="56"/>
    </row>
    <row r="126" ht="15.75" customHeight="1" spans="8:8">
      <c r="H126" s="56"/>
    </row>
    <row r="127" ht="15.75" customHeight="1" spans="8:8">
      <c r="H127" s="56"/>
    </row>
    <row r="128" ht="15.75" customHeight="1" spans="8:8">
      <c r="H128" s="56"/>
    </row>
    <row r="129" ht="15.75" customHeight="1" spans="8:8">
      <c r="H129" s="56"/>
    </row>
    <row r="130" ht="15.75" customHeight="1" spans="8:8">
      <c r="H130" s="56"/>
    </row>
    <row r="131" ht="15.75" customHeight="1" spans="8:8">
      <c r="H131" s="56"/>
    </row>
    <row r="132" ht="15.75" customHeight="1" spans="8:8">
      <c r="H132" s="56"/>
    </row>
    <row r="133" ht="15.75" customHeight="1" spans="8:8">
      <c r="H133" s="56"/>
    </row>
    <row r="134" ht="15.75" customHeight="1" spans="8:8">
      <c r="H134" s="56"/>
    </row>
    <row r="135" ht="15.75" customHeight="1" spans="8:8">
      <c r="H135" s="56"/>
    </row>
    <row r="136" ht="15.75" customHeight="1" spans="8:8">
      <c r="H136" s="56"/>
    </row>
    <row r="137" ht="15.75" customHeight="1" spans="8:8">
      <c r="H137" s="56"/>
    </row>
    <row r="138" ht="15.75" customHeight="1" spans="8:8">
      <c r="H138" s="56"/>
    </row>
    <row r="139" ht="15.75" customHeight="1" spans="8:8">
      <c r="H139" s="56"/>
    </row>
    <row r="140" ht="15.75" customHeight="1" spans="8:8">
      <c r="H140" s="56"/>
    </row>
    <row r="141" ht="15.75" customHeight="1" spans="8:8">
      <c r="H141" s="56"/>
    </row>
    <row r="142" ht="15.75" customHeight="1" spans="8:8">
      <c r="H142" s="56"/>
    </row>
    <row r="143" ht="15.75" customHeight="1" spans="8:8">
      <c r="H143" s="56"/>
    </row>
    <row r="144" ht="15.75" customHeight="1" spans="8:8">
      <c r="H144" s="56"/>
    </row>
    <row r="145" ht="15.75" customHeight="1" spans="8:8">
      <c r="H145" s="56"/>
    </row>
    <row r="146" ht="15.75" customHeight="1" spans="8:8">
      <c r="H146" s="56"/>
    </row>
    <row r="147" ht="15.75" customHeight="1" spans="8:8">
      <c r="H147" s="56"/>
    </row>
    <row r="148" ht="15.75" customHeight="1" spans="8:8">
      <c r="H148" s="56"/>
    </row>
    <row r="149" ht="15.75" customHeight="1" spans="8:8">
      <c r="H149" s="56"/>
    </row>
    <row r="150" ht="15.75" customHeight="1" spans="8:8">
      <c r="H150" s="56"/>
    </row>
    <row r="151" ht="15.75" customHeight="1" spans="8:8">
      <c r="H151" s="56"/>
    </row>
    <row r="152" ht="15.75" customHeight="1" spans="8:8">
      <c r="H152" s="56"/>
    </row>
    <row r="153" ht="15.75" customHeight="1" spans="8:8">
      <c r="H153" s="56"/>
    </row>
    <row r="154" ht="15.75" customHeight="1" spans="8:8">
      <c r="H154" s="56"/>
    </row>
    <row r="155" ht="15.75" customHeight="1" spans="8:8">
      <c r="H155" s="56"/>
    </row>
    <row r="156" ht="15.75" customHeight="1" spans="8:8">
      <c r="H156" s="56"/>
    </row>
    <row r="157" ht="15.75" customHeight="1" spans="8:8">
      <c r="H157" s="56"/>
    </row>
    <row r="158" ht="15.75" customHeight="1" spans="8:8">
      <c r="H158" s="56"/>
    </row>
    <row r="159" ht="15.75" customHeight="1" spans="8:8">
      <c r="H159" s="56"/>
    </row>
    <row r="160" ht="15.75" customHeight="1" spans="8:8">
      <c r="H160" s="56"/>
    </row>
    <row r="161" ht="15.75" customHeight="1" spans="8:8">
      <c r="H161" s="56"/>
    </row>
    <row r="162" ht="15.75" customHeight="1" spans="8:8">
      <c r="H162" s="56"/>
    </row>
    <row r="163" ht="15.75" customHeight="1" spans="8:8">
      <c r="H163" s="56"/>
    </row>
    <row r="164" ht="15.75" customHeight="1" spans="8:8">
      <c r="H164" s="56"/>
    </row>
    <row r="165" ht="15.75" customHeight="1" spans="8:8">
      <c r="H165" s="56"/>
    </row>
    <row r="166" ht="15.75" customHeight="1" spans="8:8">
      <c r="H166" s="56"/>
    </row>
    <row r="167" ht="15.75" customHeight="1" spans="8:8">
      <c r="H167" s="56"/>
    </row>
    <row r="168" ht="15.75" customHeight="1" spans="8:8">
      <c r="H168" s="56"/>
    </row>
    <row r="169" ht="15.75" customHeight="1" spans="8:8">
      <c r="H169" s="56"/>
    </row>
    <row r="170" ht="15.75" customHeight="1" spans="8:8">
      <c r="H170" s="56"/>
    </row>
    <row r="171" ht="15.75" customHeight="1" spans="8:8">
      <c r="H171" s="56"/>
    </row>
    <row r="172" ht="15.75" customHeight="1" spans="8:8">
      <c r="H172" s="56"/>
    </row>
    <row r="173" ht="15.75" customHeight="1" spans="8:8">
      <c r="H173" s="56"/>
    </row>
    <row r="174" ht="15.75" customHeight="1" spans="8:8">
      <c r="H174" s="56"/>
    </row>
    <row r="175" ht="15.75" customHeight="1" spans="8:8">
      <c r="H175" s="56"/>
    </row>
    <row r="176" ht="15.75" customHeight="1" spans="8:8">
      <c r="H176" s="56"/>
    </row>
    <row r="177" ht="15.75" customHeight="1" spans="8:8">
      <c r="H177" s="56"/>
    </row>
    <row r="178" ht="15.75" customHeight="1" spans="8:8">
      <c r="H178" s="56"/>
    </row>
    <row r="179" ht="15.75" customHeight="1" spans="8:8">
      <c r="H179" s="56"/>
    </row>
    <row r="180" ht="15.75" customHeight="1" spans="8:8">
      <c r="H180" s="56"/>
    </row>
    <row r="181" ht="15.75" customHeight="1" spans="8:8">
      <c r="H181" s="56"/>
    </row>
    <row r="182" ht="15.75" customHeight="1" spans="8:8">
      <c r="H182" s="56"/>
    </row>
    <row r="183" ht="15.75" customHeight="1" spans="8:8">
      <c r="H183" s="56"/>
    </row>
    <row r="184" ht="15.75" customHeight="1" spans="8:8">
      <c r="H184" s="56"/>
    </row>
    <row r="185" ht="15.75" customHeight="1" spans="8:8">
      <c r="H185" s="56"/>
    </row>
    <row r="186" ht="15.75" customHeight="1" spans="8:8">
      <c r="H186" s="56"/>
    </row>
    <row r="187" ht="15.75" customHeight="1" spans="8:8">
      <c r="H187" s="56"/>
    </row>
    <row r="188" ht="15.75" customHeight="1" spans="8:8">
      <c r="H188" s="56"/>
    </row>
    <row r="189" ht="15.75" customHeight="1" spans="8:8">
      <c r="H189" s="56"/>
    </row>
    <row r="190" ht="15.75" customHeight="1" spans="8:8">
      <c r="H190" s="56"/>
    </row>
    <row r="191" ht="15.75" customHeight="1" spans="8:8">
      <c r="H191" s="56"/>
    </row>
    <row r="192" ht="15.75" customHeight="1" spans="8:8">
      <c r="H192" s="56"/>
    </row>
    <row r="193" ht="15.75" customHeight="1" spans="8:8">
      <c r="H193" s="56"/>
    </row>
    <row r="194" ht="15.75" customHeight="1" spans="8:8">
      <c r="H194" s="56"/>
    </row>
    <row r="195" ht="15.75" customHeight="1" spans="8:8">
      <c r="H195" s="56"/>
    </row>
    <row r="196" ht="15.75" customHeight="1" spans="8:8">
      <c r="H196" s="56"/>
    </row>
    <row r="197" ht="15.75" customHeight="1" spans="8:8">
      <c r="H197" s="56"/>
    </row>
    <row r="198" ht="15.75" customHeight="1" spans="8:8">
      <c r="H198" s="56"/>
    </row>
    <row r="199" ht="15.75" customHeight="1" spans="8:8">
      <c r="H199" s="56"/>
    </row>
    <row r="200" ht="15.75" customHeight="1" spans="8:8">
      <c r="H200" s="56"/>
    </row>
    <row r="201" ht="15.75" customHeight="1" spans="8:8">
      <c r="H201" s="56"/>
    </row>
    <row r="202" ht="15.75" customHeight="1" spans="8:8">
      <c r="H202" s="56"/>
    </row>
    <row r="203" ht="15.75" customHeight="1" spans="8:8">
      <c r="H203" s="56"/>
    </row>
    <row r="204" ht="15.75" customHeight="1" spans="8:8">
      <c r="H204" s="56"/>
    </row>
    <row r="205" ht="15.75" customHeight="1" spans="8:8">
      <c r="H205" s="56"/>
    </row>
    <row r="206" ht="15.75" customHeight="1" spans="8:8">
      <c r="H206" s="56"/>
    </row>
    <row r="207" ht="15.75" customHeight="1" spans="8:8">
      <c r="H207" s="56"/>
    </row>
    <row r="208" ht="15.75" customHeight="1" spans="8:8">
      <c r="H208" s="56"/>
    </row>
    <row r="209" ht="15.75" customHeight="1" spans="8:8">
      <c r="H209" s="56"/>
    </row>
    <row r="210" ht="15.75" customHeight="1" spans="8:8">
      <c r="H210" s="56"/>
    </row>
    <row r="211" ht="15.75" customHeight="1" spans="8:8">
      <c r="H211" s="56"/>
    </row>
    <row r="212" ht="15.75" customHeight="1" spans="8:8">
      <c r="H212" s="56"/>
    </row>
    <row r="213" ht="15.75" customHeight="1" spans="8:8">
      <c r="H213" s="56"/>
    </row>
    <row r="214" ht="15.75" customHeight="1" spans="8:8">
      <c r="H214" s="56"/>
    </row>
    <row r="215" ht="15.75" customHeight="1" spans="8:8">
      <c r="H215" s="56"/>
    </row>
    <row r="216" ht="15.75" customHeight="1" spans="8:8">
      <c r="H216" s="56"/>
    </row>
    <row r="217" ht="15.75" customHeight="1" spans="8:8">
      <c r="H217" s="56"/>
    </row>
    <row r="218" ht="15.75" customHeight="1" spans="8:8">
      <c r="H218" s="56"/>
    </row>
    <row r="219" ht="15.75" customHeight="1" spans="8:8">
      <c r="H219" s="56"/>
    </row>
    <row r="220" ht="15.75" customHeight="1" spans="8:8">
      <c r="H220" s="56"/>
    </row>
    <row r="221" ht="15.75" customHeight="1" spans="8:8">
      <c r="H221" s="56"/>
    </row>
    <row r="222" ht="15.75" customHeight="1" spans="8:8">
      <c r="H222" s="56"/>
    </row>
    <row r="223" ht="15.75" customHeight="1" spans="8:8">
      <c r="H223" s="56"/>
    </row>
    <row r="224" ht="15.75" customHeight="1" spans="8:8">
      <c r="H224" s="56"/>
    </row>
    <row r="225" ht="15.75" customHeight="1" spans="8:8">
      <c r="H225" s="56"/>
    </row>
    <row r="226" ht="15.75" customHeight="1" spans="8:8">
      <c r="H226" s="56"/>
    </row>
    <row r="227" ht="15.75" customHeight="1" spans="8:8">
      <c r="H227" s="56"/>
    </row>
    <row r="228" ht="15.75" customHeight="1" spans="8:8">
      <c r="H228" s="56"/>
    </row>
    <row r="229" ht="15.75" customHeight="1" spans="8:8">
      <c r="H229" s="56"/>
    </row>
    <row r="230" ht="15.75" customHeight="1" spans="8:8">
      <c r="H230" s="56"/>
    </row>
    <row r="231" ht="15.75" customHeight="1" spans="8:8">
      <c r="H231" s="56"/>
    </row>
    <row r="232" ht="15.75" customHeight="1" spans="8:8">
      <c r="H232" s="56"/>
    </row>
    <row r="233" ht="15.75" customHeight="1" spans="8:8">
      <c r="H233" s="56"/>
    </row>
    <row r="234" ht="15.75" customHeight="1" spans="8:8">
      <c r="H234" s="56"/>
    </row>
    <row r="235" ht="15.75" customHeight="1" spans="8:8">
      <c r="H235" s="56"/>
    </row>
    <row r="236" ht="15.75" customHeight="1" spans="8:8">
      <c r="H236" s="56"/>
    </row>
    <row r="237" ht="15.75" customHeight="1" spans="8:8">
      <c r="H237" s="56"/>
    </row>
    <row r="238" ht="15.75" customHeight="1" spans="8:8">
      <c r="H238" s="56"/>
    </row>
    <row r="239" ht="15.75" customHeight="1" spans="8:8">
      <c r="H239" s="56"/>
    </row>
    <row r="240" ht="15.75" customHeight="1" spans="8:8">
      <c r="H240" s="56"/>
    </row>
    <row r="241" ht="15.75" customHeight="1" spans="8:8">
      <c r="H241" s="56"/>
    </row>
    <row r="242" ht="15.75" customHeight="1" spans="8:8">
      <c r="H242" s="56"/>
    </row>
    <row r="243" ht="15.75" customHeight="1" spans="8:8">
      <c r="H243" s="56"/>
    </row>
    <row r="244" ht="15.75" customHeight="1" spans="8:8">
      <c r="H244" s="56"/>
    </row>
    <row r="245" ht="15.75" customHeight="1" spans="8:8">
      <c r="H245" s="56"/>
    </row>
    <row r="246" ht="15.75" customHeight="1" spans="8:8">
      <c r="H246" s="56"/>
    </row>
    <row r="247" ht="15.75" customHeight="1" spans="8:8">
      <c r="H247" s="56"/>
    </row>
    <row r="248" ht="15.75" customHeight="1" spans="8:8">
      <c r="H248" s="56"/>
    </row>
    <row r="249" ht="15.75" customHeight="1" spans="8:8">
      <c r="H249" s="56"/>
    </row>
    <row r="250" ht="15.75" customHeight="1" spans="8:8">
      <c r="H250" s="56"/>
    </row>
    <row r="251" ht="15.75" customHeight="1" spans="8:8">
      <c r="H251" s="56"/>
    </row>
    <row r="252" ht="15.75" customHeight="1" spans="8:8">
      <c r="H252" s="56"/>
    </row>
    <row r="253" ht="15.75" customHeight="1" spans="8:8">
      <c r="H253" s="56"/>
    </row>
    <row r="254" ht="15.75" customHeight="1" spans="8:8">
      <c r="H254" s="56"/>
    </row>
    <row r="255" ht="15.75" customHeight="1" spans="8:8">
      <c r="H255" s="56"/>
    </row>
    <row r="256" ht="15.75" customHeight="1" spans="8:8">
      <c r="H256" s="56"/>
    </row>
    <row r="257" ht="15.75" customHeight="1" spans="8:8">
      <c r="H257" s="56"/>
    </row>
    <row r="258" ht="15.75" customHeight="1" spans="8:8">
      <c r="H258" s="56"/>
    </row>
    <row r="259" ht="15.75" customHeight="1" spans="8:8">
      <c r="H259" s="56"/>
    </row>
    <row r="260" ht="15.75" customHeight="1" spans="8:8">
      <c r="H260" s="56"/>
    </row>
    <row r="261" ht="15.75" customHeight="1" spans="8:8">
      <c r="H261" s="56"/>
    </row>
    <row r="262" ht="15.75" customHeight="1" spans="8:8">
      <c r="H262" s="56"/>
    </row>
    <row r="263" ht="15.75" customHeight="1" spans="8:8">
      <c r="H263" s="56"/>
    </row>
    <row r="264" ht="15.75" customHeight="1" spans="8:8">
      <c r="H264" s="56"/>
    </row>
    <row r="265" ht="15.75" customHeight="1" spans="8:8">
      <c r="H265" s="56"/>
    </row>
    <row r="266" ht="15.75" customHeight="1" spans="8:8">
      <c r="H266" s="56"/>
    </row>
    <row r="267" ht="15.75" customHeight="1" spans="8:8">
      <c r="H267" s="56"/>
    </row>
    <row r="268" ht="15.75" customHeight="1" spans="8:8">
      <c r="H268" s="56"/>
    </row>
    <row r="269" ht="15.75" customHeight="1" spans="8:8">
      <c r="H269" s="56"/>
    </row>
    <row r="270" ht="15.75" customHeight="1" spans="8:8">
      <c r="H270" s="56"/>
    </row>
    <row r="271" ht="15.75" customHeight="1" spans="8:8">
      <c r="H271" s="56"/>
    </row>
    <row r="272" ht="15.75" customHeight="1" spans="8:8">
      <c r="H272" s="56"/>
    </row>
    <row r="273" ht="15.75" customHeight="1" spans="8:8">
      <c r="H273" s="56"/>
    </row>
    <row r="274" ht="15.75" customHeight="1" spans="8:8">
      <c r="H274" s="56"/>
    </row>
    <row r="275" ht="15.75" customHeight="1" spans="8:8">
      <c r="H275" s="56"/>
    </row>
    <row r="276" ht="15.75" customHeight="1" spans="8:8">
      <c r="H276" s="56"/>
    </row>
    <row r="277" ht="15.75" customHeight="1" spans="8:8">
      <c r="H277" s="56"/>
    </row>
    <row r="278" ht="15.75" customHeight="1" spans="8:8">
      <c r="H278" s="56"/>
    </row>
    <row r="279" ht="15.75" customHeight="1" spans="8:8">
      <c r="H279" s="56"/>
    </row>
    <row r="280" ht="15.75" customHeight="1" spans="8:8">
      <c r="H280" s="56"/>
    </row>
    <row r="281" ht="15.75" customHeight="1" spans="8:8">
      <c r="H281" s="56"/>
    </row>
    <row r="282" ht="15.75" customHeight="1" spans="8:8">
      <c r="H282" s="56"/>
    </row>
    <row r="283" ht="15.75" customHeight="1" spans="8:8">
      <c r="H283" s="56"/>
    </row>
    <row r="284" ht="15.75" customHeight="1" spans="8:8">
      <c r="H284" s="56"/>
    </row>
    <row r="285" ht="15.75" customHeight="1" spans="8:8">
      <c r="H285" s="56"/>
    </row>
    <row r="286" ht="15.75" customHeight="1" spans="8:8">
      <c r="H286" s="56"/>
    </row>
    <row r="287" ht="15.75" customHeight="1" spans="8:8">
      <c r="H287" s="56"/>
    </row>
    <row r="288" ht="15.75" customHeight="1" spans="8:8">
      <c r="H288" s="56"/>
    </row>
    <row r="289" ht="15.75" customHeight="1" spans="8:8">
      <c r="H289" s="56"/>
    </row>
    <row r="290" ht="15.75" customHeight="1" spans="8:8">
      <c r="H290" s="56"/>
    </row>
    <row r="291" ht="15.75" customHeight="1" spans="8:8">
      <c r="H291" s="56"/>
    </row>
    <row r="292" ht="15.75" customHeight="1" spans="8:8">
      <c r="H292" s="56"/>
    </row>
    <row r="293" ht="15.75" customHeight="1" spans="8:8">
      <c r="H293" s="56"/>
    </row>
    <row r="294" ht="15.75" customHeight="1" spans="8:8">
      <c r="H294" s="56"/>
    </row>
    <row r="295" ht="15.75" customHeight="1" spans="8:8">
      <c r="H295" s="56"/>
    </row>
    <row r="296" ht="15.75" customHeight="1" spans="8:8">
      <c r="H296" s="56"/>
    </row>
    <row r="297" ht="15.75" customHeight="1" spans="8:8">
      <c r="H297" s="56"/>
    </row>
    <row r="298" ht="15.75" customHeight="1" spans="8:8">
      <c r="H298" s="56"/>
    </row>
    <row r="299" ht="15.75" customHeight="1" spans="8:8">
      <c r="H299" s="56"/>
    </row>
    <row r="300" ht="15.75" customHeight="1" spans="8:8">
      <c r="H300" s="56"/>
    </row>
    <row r="301" ht="15.75" customHeight="1" spans="8:8">
      <c r="H301" s="56"/>
    </row>
    <row r="302" ht="15.75" customHeight="1" spans="8:8">
      <c r="H302" s="56"/>
    </row>
    <row r="303" ht="15.75" customHeight="1" spans="8:8">
      <c r="H303" s="56"/>
    </row>
    <row r="304" ht="15.75" customHeight="1" spans="8:8">
      <c r="H304" s="56"/>
    </row>
    <row r="305" ht="15.75" customHeight="1" spans="8:8">
      <c r="H305" s="56"/>
    </row>
    <row r="306" ht="15.75" customHeight="1" spans="8:8">
      <c r="H306" s="56"/>
    </row>
    <row r="307" ht="15.75" customHeight="1" spans="8:8">
      <c r="H307" s="56"/>
    </row>
    <row r="308" ht="15.75" customHeight="1" spans="8:8">
      <c r="H308" s="56"/>
    </row>
    <row r="309" ht="15.75" customHeight="1" spans="8:8">
      <c r="H309" s="56"/>
    </row>
    <row r="310" ht="15.75" customHeight="1" spans="8:8">
      <c r="H310" s="56"/>
    </row>
    <row r="311" ht="15.75" customHeight="1" spans="8:8">
      <c r="H311" s="56"/>
    </row>
    <row r="312" ht="15.75" customHeight="1" spans="8:8">
      <c r="H312" s="56"/>
    </row>
    <row r="313" ht="15.75" customHeight="1" spans="8:8">
      <c r="H313" s="56"/>
    </row>
    <row r="314" ht="15.75" customHeight="1" spans="8:8">
      <c r="H314" s="56"/>
    </row>
    <row r="315" ht="15.75" customHeight="1" spans="8:8">
      <c r="H315" s="56"/>
    </row>
    <row r="316" ht="15.75" customHeight="1" spans="8:8">
      <c r="H316" s="56"/>
    </row>
    <row r="317" ht="15.75" customHeight="1" spans="8:8">
      <c r="H317" s="56"/>
    </row>
    <row r="318" ht="15.75" customHeight="1" spans="8:8">
      <c r="H318" s="56"/>
    </row>
    <row r="319" ht="15.75" customHeight="1" spans="8:8">
      <c r="H319" s="56"/>
    </row>
    <row r="320" ht="15.75" customHeight="1" spans="8:8">
      <c r="H320" s="56"/>
    </row>
    <row r="321" ht="15.75" customHeight="1" spans="8:8">
      <c r="H321" s="56"/>
    </row>
    <row r="322" ht="15.75" customHeight="1" spans="8:8">
      <c r="H322" s="56"/>
    </row>
    <row r="323" ht="15.75" customHeight="1" spans="8:8">
      <c r="H323" s="56"/>
    </row>
    <row r="324" ht="15.75" customHeight="1" spans="8:8">
      <c r="H324" s="56"/>
    </row>
    <row r="325" ht="15.75" customHeight="1" spans="8:8">
      <c r="H325" s="56"/>
    </row>
    <row r="326" ht="15.75" customHeight="1" spans="8:8">
      <c r="H326" s="56"/>
    </row>
    <row r="327" ht="15.75" customHeight="1" spans="8:8">
      <c r="H327" s="56"/>
    </row>
    <row r="328" ht="15.75" customHeight="1" spans="8:8">
      <c r="H328" s="56"/>
    </row>
    <row r="329" ht="15.75" customHeight="1" spans="8:8">
      <c r="H329" s="56"/>
    </row>
    <row r="330" ht="15.75" customHeight="1" spans="8:8">
      <c r="H330" s="56"/>
    </row>
    <row r="331" ht="15.75" customHeight="1" spans="8:8">
      <c r="H331" s="56"/>
    </row>
    <row r="332" ht="15.75" customHeight="1" spans="8:8">
      <c r="H332" s="56"/>
    </row>
    <row r="333" ht="15.75" customHeight="1" spans="8:8">
      <c r="H333" s="56"/>
    </row>
    <row r="334" ht="15.75" customHeight="1" spans="8:8">
      <c r="H334" s="56"/>
    </row>
    <row r="335" ht="15.75" customHeight="1" spans="8:8">
      <c r="H335" s="56"/>
    </row>
    <row r="336" ht="15.75" customHeight="1" spans="8:8">
      <c r="H336" s="56"/>
    </row>
    <row r="337" ht="15.75" customHeight="1" spans="8:8">
      <c r="H337" s="56"/>
    </row>
    <row r="338" ht="15.75" customHeight="1" spans="8:8">
      <c r="H338" s="56"/>
    </row>
    <row r="339" ht="15.75" customHeight="1" spans="8:8">
      <c r="H339" s="56"/>
    </row>
    <row r="340" ht="15.75" customHeight="1" spans="8:8">
      <c r="H340" s="56"/>
    </row>
    <row r="341" ht="15.75" customHeight="1" spans="8:8">
      <c r="H341" s="56"/>
    </row>
    <row r="342" ht="15.75" customHeight="1" spans="8:8">
      <c r="H342" s="56"/>
    </row>
    <row r="343" ht="15.75" customHeight="1" spans="8:8">
      <c r="H343" s="56"/>
    </row>
    <row r="344" ht="15.75" customHeight="1" spans="8:8">
      <c r="H344" s="56"/>
    </row>
    <row r="345" ht="15.75" customHeight="1" spans="8:8">
      <c r="H345" s="56"/>
    </row>
    <row r="346" ht="15.75" customHeight="1" spans="8:8">
      <c r="H346" s="56"/>
    </row>
    <row r="347" ht="15.75" customHeight="1" spans="8:8">
      <c r="H347" s="56"/>
    </row>
    <row r="348" ht="15.75" customHeight="1" spans="8:8">
      <c r="H348" s="56"/>
    </row>
    <row r="349" ht="15.75" customHeight="1" spans="8:8">
      <c r="H349" s="56"/>
    </row>
    <row r="350" ht="15.75" customHeight="1" spans="8:8">
      <c r="H350" s="56"/>
    </row>
    <row r="351" ht="15.75" customHeight="1" spans="8:8">
      <c r="H351" s="56"/>
    </row>
    <row r="352" ht="15.75" customHeight="1" spans="8:8">
      <c r="H352" s="56"/>
    </row>
    <row r="353" ht="15.75" customHeight="1" spans="8:8">
      <c r="H353" s="56"/>
    </row>
    <row r="354" ht="15.75" customHeight="1" spans="8:8">
      <c r="H354" s="56"/>
    </row>
    <row r="355" ht="15.75" customHeight="1" spans="8:8">
      <c r="H355" s="56"/>
    </row>
    <row r="356" ht="15.75" customHeight="1" spans="8:8">
      <c r="H356" s="56"/>
    </row>
    <row r="357" ht="15.75" customHeight="1" spans="8:8">
      <c r="H357" s="56"/>
    </row>
    <row r="358" ht="15.75" customHeight="1" spans="8:8">
      <c r="H358" s="56"/>
    </row>
    <row r="359" ht="15.75" customHeight="1" spans="8:8">
      <c r="H359" s="56"/>
    </row>
    <row r="360" ht="15.75" customHeight="1" spans="8:8">
      <c r="H360" s="56"/>
    </row>
    <row r="361" ht="15.75" customHeight="1" spans="8:8">
      <c r="H361" s="56"/>
    </row>
    <row r="362" ht="15.75" customHeight="1" spans="8:8">
      <c r="H362" s="56"/>
    </row>
    <row r="363" ht="15.75" customHeight="1" spans="8:8">
      <c r="H363" s="56"/>
    </row>
    <row r="364" ht="15.75" customHeight="1" spans="8:8">
      <c r="H364" s="56"/>
    </row>
    <row r="365" ht="15.75" customHeight="1" spans="8:8">
      <c r="H365" s="56"/>
    </row>
    <row r="366" ht="15.75" customHeight="1" spans="8:8">
      <c r="H366" s="56"/>
    </row>
    <row r="367" ht="15.75" customHeight="1" spans="8:8">
      <c r="H367" s="56"/>
    </row>
    <row r="368" ht="15.75" customHeight="1" spans="8:8">
      <c r="H368" s="56"/>
    </row>
    <row r="369" ht="15.75" customHeight="1" spans="8:8">
      <c r="H369" s="56"/>
    </row>
    <row r="370" ht="15.75" customHeight="1" spans="8:8">
      <c r="H370" s="56"/>
    </row>
    <row r="371" ht="15.75" customHeight="1" spans="8:8">
      <c r="H371" s="56"/>
    </row>
    <row r="372" ht="15.75" customHeight="1" spans="8:8">
      <c r="H372" s="56"/>
    </row>
    <row r="373" ht="15.75" customHeight="1" spans="8:8">
      <c r="H373" s="56"/>
    </row>
    <row r="374" ht="15.75" customHeight="1" spans="8:8">
      <c r="H374" s="56"/>
    </row>
    <row r="375" ht="15.75" customHeight="1" spans="8:8">
      <c r="H375" s="56"/>
    </row>
    <row r="376" ht="15.75" customHeight="1" spans="8:8">
      <c r="H376" s="56"/>
    </row>
    <row r="377" ht="15.75" customHeight="1" spans="8:8">
      <c r="H377" s="56"/>
    </row>
    <row r="378" ht="15.75" customHeight="1" spans="8:8">
      <c r="H378" s="56"/>
    </row>
    <row r="379" ht="15.75" customHeight="1" spans="8:8">
      <c r="H379" s="56"/>
    </row>
    <row r="380" ht="15.75" customHeight="1" spans="8:8">
      <c r="H380" s="56"/>
    </row>
    <row r="381" ht="15.75" customHeight="1" spans="8:8">
      <c r="H381" s="56"/>
    </row>
    <row r="382" ht="15.75" customHeight="1" spans="8:8">
      <c r="H382" s="56"/>
    </row>
    <row r="383" ht="15.75" customHeight="1" spans="8:8">
      <c r="H383" s="56"/>
    </row>
    <row r="384" ht="15.75" customHeight="1" spans="8:8">
      <c r="H384" s="56"/>
    </row>
    <row r="385" ht="15.75" customHeight="1" spans="8:8">
      <c r="H385" s="56"/>
    </row>
    <row r="386" ht="15.75" customHeight="1" spans="8:8">
      <c r="H386" s="56"/>
    </row>
    <row r="387" ht="15.75" customHeight="1" spans="8:8">
      <c r="H387" s="56"/>
    </row>
    <row r="388" ht="15.75" customHeight="1" spans="8:8">
      <c r="H388" s="56"/>
    </row>
    <row r="389" ht="15.75" customHeight="1" spans="8:8">
      <c r="H389" s="56"/>
    </row>
    <row r="390" ht="15.75" customHeight="1" spans="8:8">
      <c r="H390" s="56"/>
    </row>
    <row r="391" ht="15.75" customHeight="1" spans="8:8">
      <c r="H391" s="56"/>
    </row>
    <row r="392" ht="15.75" customHeight="1" spans="8:8">
      <c r="H392" s="56"/>
    </row>
    <row r="393" ht="15.75" customHeight="1" spans="8:8">
      <c r="H393" s="56"/>
    </row>
    <row r="394" ht="15.75" customHeight="1" spans="8:8">
      <c r="H394" s="56"/>
    </row>
    <row r="395" ht="15.75" customHeight="1" spans="8:8">
      <c r="H395" s="56"/>
    </row>
    <row r="396" ht="15.75" customHeight="1" spans="8:8">
      <c r="H396" s="56"/>
    </row>
    <row r="397" ht="15.75" customHeight="1" spans="8:8">
      <c r="H397" s="56"/>
    </row>
    <row r="398" ht="15.75" customHeight="1" spans="8:8">
      <c r="H398" s="56"/>
    </row>
    <row r="399" ht="15.75" customHeight="1" spans="8:8">
      <c r="H399" s="56"/>
    </row>
    <row r="400" ht="15.75" customHeight="1" spans="8:8">
      <c r="H400" s="56"/>
    </row>
    <row r="401" ht="15.75" customHeight="1" spans="8:8">
      <c r="H401" s="56"/>
    </row>
    <row r="402" ht="15.75" customHeight="1" spans="8:8">
      <c r="H402" s="56"/>
    </row>
    <row r="403" ht="15.75" customHeight="1" spans="8:8">
      <c r="H403" s="56"/>
    </row>
    <row r="404" ht="15.75" customHeight="1" spans="8:8">
      <c r="H404" s="56"/>
    </row>
    <row r="405" ht="15.75" customHeight="1" spans="8:8">
      <c r="H405" s="56"/>
    </row>
    <row r="406" ht="15.75" customHeight="1" spans="8:8">
      <c r="H406" s="56"/>
    </row>
    <row r="407" ht="15.75" customHeight="1" spans="8:8">
      <c r="H407" s="56"/>
    </row>
    <row r="408" ht="15.75" customHeight="1" spans="8:8">
      <c r="H408" s="56"/>
    </row>
    <row r="409" ht="15.75" customHeight="1" spans="8:8">
      <c r="H409" s="56"/>
    </row>
    <row r="410" ht="15.75" customHeight="1" spans="8:8">
      <c r="H410" s="56"/>
    </row>
    <row r="411" ht="15.75" customHeight="1" spans="8:8">
      <c r="H411" s="56"/>
    </row>
    <row r="412" ht="15.75" customHeight="1" spans="8:8">
      <c r="H412" s="56"/>
    </row>
    <row r="413" ht="15.75" customHeight="1" spans="8:8">
      <c r="H413" s="56"/>
    </row>
    <row r="414" ht="15.75" customHeight="1" spans="8:8">
      <c r="H414" s="56"/>
    </row>
    <row r="415" ht="15.75" customHeight="1" spans="8:8">
      <c r="H415" s="56"/>
    </row>
    <row r="416" ht="15.75" customHeight="1" spans="8:8">
      <c r="H416" s="56"/>
    </row>
    <row r="417" ht="15.75" customHeight="1" spans="8:8">
      <c r="H417" s="56"/>
    </row>
    <row r="418" ht="15.75" customHeight="1" spans="8:8">
      <c r="H418" s="56"/>
    </row>
    <row r="419" ht="15.75" customHeight="1" spans="8:8">
      <c r="H419" s="56"/>
    </row>
    <row r="420" ht="15.75" customHeight="1" spans="8:8">
      <c r="H420" s="56"/>
    </row>
    <row r="421" ht="15.75" customHeight="1" spans="8:8">
      <c r="H421" s="56"/>
    </row>
    <row r="422" ht="15.75" customHeight="1" spans="8:8">
      <c r="H422" s="56"/>
    </row>
    <row r="423" ht="15.75" customHeight="1" spans="8:8">
      <c r="H423" s="56"/>
    </row>
    <row r="424" ht="15.75" customHeight="1" spans="8:8">
      <c r="H424" s="56"/>
    </row>
    <row r="425" ht="15.75" customHeight="1" spans="8:8">
      <c r="H425" s="56"/>
    </row>
    <row r="426" ht="15.75" customHeight="1" spans="8:8">
      <c r="H426" s="56"/>
    </row>
    <row r="427" ht="15.75" customHeight="1" spans="8:8">
      <c r="H427" s="56"/>
    </row>
    <row r="428" ht="15.75" customHeight="1" spans="8:8">
      <c r="H428" s="56"/>
    </row>
    <row r="429" ht="15.75" customHeight="1" spans="8:8">
      <c r="H429" s="56"/>
    </row>
    <row r="430" ht="15.75" customHeight="1" spans="8:8">
      <c r="H430" s="56"/>
    </row>
    <row r="431" ht="15.75" customHeight="1" spans="8:8">
      <c r="H431" s="56"/>
    </row>
    <row r="432" ht="15.75" customHeight="1" spans="8:8">
      <c r="H432" s="56"/>
    </row>
    <row r="433" ht="15.75" customHeight="1" spans="8:8">
      <c r="H433" s="56"/>
    </row>
    <row r="434" ht="15.75" customHeight="1" spans="8:8">
      <c r="H434" s="56"/>
    </row>
    <row r="435" ht="15.75" customHeight="1" spans="8:8">
      <c r="H435" s="56"/>
    </row>
    <row r="436" ht="15.75" customHeight="1" spans="8:8">
      <c r="H436" s="56"/>
    </row>
    <row r="437" ht="15.75" customHeight="1" spans="8:8">
      <c r="H437" s="56"/>
    </row>
    <row r="438" ht="15.75" customHeight="1" spans="8:8">
      <c r="H438" s="56"/>
    </row>
    <row r="439" ht="15.75" customHeight="1" spans="8:8">
      <c r="H439" s="56"/>
    </row>
    <row r="440" ht="15.75" customHeight="1" spans="8:8">
      <c r="H440" s="56"/>
    </row>
    <row r="441" ht="15.75" customHeight="1" spans="8:8">
      <c r="H441" s="56"/>
    </row>
    <row r="442" ht="15.75" customHeight="1" spans="8:8">
      <c r="H442" s="56"/>
    </row>
    <row r="443" ht="15.75" customHeight="1" spans="8:8">
      <c r="H443" s="56"/>
    </row>
    <row r="444" ht="15.75" customHeight="1" spans="8:8">
      <c r="H444" s="56"/>
    </row>
    <row r="445" ht="15.75" customHeight="1" spans="8:8">
      <c r="H445" s="56"/>
    </row>
    <row r="446" ht="15.75" customHeight="1" spans="8:8">
      <c r="H446" s="56"/>
    </row>
    <row r="447" ht="15.75" customHeight="1" spans="8:8">
      <c r="H447" s="56"/>
    </row>
    <row r="448" ht="15.75" customHeight="1" spans="8:8">
      <c r="H448" s="56"/>
    </row>
    <row r="449" ht="15.75" customHeight="1" spans="8:8">
      <c r="H449" s="56"/>
    </row>
    <row r="450" ht="15.75" customHeight="1" spans="8:8">
      <c r="H450" s="56"/>
    </row>
    <row r="451" ht="15.75" customHeight="1" spans="8:8">
      <c r="H451" s="56"/>
    </row>
    <row r="452" ht="15.75" customHeight="1" spans="8:8">
      <c r="H452" s="56"/>
    </row>
    <row r="453" ht="15.75" customHeight="1" spans="8:8">
      <c r="H453" s="56"/>
    </row>
    <row r="454" ht="15.75" customHeight="1" spans="8:8">
      <c r="H454" s="56"/>
    </row>
    <row r="455" ht="15.75" customHeight="1" spans="8:8">
      <c r="H455" s="56"/>
    </row>
    <row r="456" ht="15.75" customHeight="1" spans="8:8">
      <c r="H456" s="56"/>
    </row>
    <row r="457" ht="15.75" customHeight="1" spans="8:8">
      <c r="H457" s="56"/>
    </row>
    <row r="458" ht="15.75" customHeight="1" spans="8:8">
      <c r="H458" s="56"/>
    </row>
    <row r="459" ht="15.75" customHeight="1" spans="8:8">
      <c r="H459" s="56"/>
    </row>
    <row r="460" ht="15.75" customHeight="1" spans="8:8">
      <c r="H460" s="56"/>
    </row>
    <row r="461" ht="15.75" customHeight="1" spans="8:8">
      <c r="H461" s="56"/>
    </row>
    <row r="462" ht="15.75" customHeight="1" spans="8:8">
      <c r="H462" s="56"/>
    </row>
    <row r="463" ht="15.75" customHeight="1" spans="8:8">
      <c r="H463" s="56"/>
    </row>
    <row r="464" ht="15.75" customHeight="1" spans="8:8">
      <c r="H464" s="56"/>
    </row>
    <row r="465" ht="15.75" customHeight="1" spans="8:8">
      <c r="H465" s="56"/>
    </row>
    <row r="466" ht="15.75" customHeight="1" spans="8:8">
      <c r="H466" s="56"/>
    </row>
    <row r="467" ht="15.75" customHeight="1" spans="8:8">
      <c r="H467" s="56"/>
    </row>
    <row r="468" ht="15.75" customHeight="1" spans="8:8">
      <c r="H468" s="56"/>
    </row>
    <row r="469" ht="15.75" customHeight="1" spans="8:8">
      <c r="H469" s="56"/>
    </row>
    <row r="470" ht="15.75" customHeight="1" spans="8:8">
      <c r="H470" s="56"/>
    </row>
    <row r="471" ht="15.75" customHeight="1" spans="8:8">
      <c r="H471" s="56"/>
    </row>
    <row r="472" ht="15.75" customHeight="1" spans="8:8">
      <c r="H472" s="56"/>
    </row>
    <row r="473" ht="15.75" customHeight="1" spans="8:8">
      <c r="H473" s="56"/>
    </row>
    <row r="474" ht="15.75" customHeight="1" spans="8:8">
      <c r="H474" s="56"/>
    </row>
    <row r="475" ht="15.75" customHeight="1" spans="8:8">
      <c r="H475" s="56"/>
    </row>
    <row r="476" ht="15.75" customHeight="1" spans="8:8">
      <c r="H476" s="56"/>
    </row>
    <row r="477" ht="15.75" customHeight="1" spans="8:8">
      <c r="H477" s="56"/>
    </row>
    <row r="478" ht="15.75" customHeight="1" spans="8:8">
      <c r="H478" s="56"/>
    </row>
    <row r="479" ht="15.75" customHeight="1" spans="8:8">
      <c r="H479" s="56"/>
    </row>
    <row r="480" ht="15.75" customHeight="1" spans="8:8">
      <c r="H480" s="56"/>
    </row>
    <row r="481" ht="15.75" customHeight="1" spans="8:8">
      <c r="H481" s="56"/>
    </row>
    <row r="482" ht="15.75" customHeight="1" spans="8:8">
      <c r="H482" s="56"/>
    </row>
    <row r="483" ht="15.75" customHeight="1" spans="8:8">
      <c r="H483" s="56"/>
    </row>
    <row r="484" ht="15.75" customHeight="1" spans="8:8">
      <c r="H484" s="56"/>
    </row>
    <row r="485" ht="15.75" customHeight="1" spans="8:8">
      <c r="H485" s="56"/>
    </row>
    <row r="486" ht="15.75" customHeight="1" spans="8:8">
      <c r="H486" s="56"/>
    </row>
    <row r="487" ht="15.75" customHeight="1" spans="8:8">
      <c r="H487" s="56"/>
    </row>
    <row r="488" ht="15.75" customHeight="1" spans="8:8">
      <c r="H488" s="56"/>
    </row>
    <row r="489" ht="15.75" customHeight="1" spans="8:8">
      <c r="H489" s="56"/>
    </row>
    <row r="490" ht="15.75" customHeight="1" spans="8:8">
      <c r="H490" s="56"/>
    </row>
    <row r="491" ht="15.75" customHeight="1" spans="8:8">
      <c r="H491" s="56"/>
    </row>
    <row r="492" ht="15.75" customHeight="1" spans="8:8">
      <c r="H492" s="56"/>
    </row>
    <row r="493" ht="15.75" customHeight="1" spans="8:8">
      <c r="H493" s="56"/>
    </row>
    <row r="494" ht="15.75" customHeight="1" spans="8:8">
      <c r="H494" s="56"/>
    </row>
    <row r="495" ht="15.75" customHeight="1" spans="8:8">
      <c r="H495" s="56"/>
    </row>
    <row r="496" ht="15.75" customHeight="1" spans="8:8">
      <c r="H496" s="56"/>
    </row>
    <row r="497" ht="15.75" customHeight="1" spans="8:8">
      <c r="H497" s="56"/>
    </row>
    <row r="498" ht="15.75" customHeight="1" spans="8:8">
      <c r="H498" s="56"/>
    </row>
    <row r="499" ht="15.75" customHeight="1" spans="8:8">
      <c r="H499" s="56"/>
    </row>
    <row r="500" ht="15.75" customHeight="1" spans="8:8">
      <c r="H500" s="56"/>
    </row>
    <row r="501" ht="15.75" customHeight="1" spans="8:8">
      <c r="H501" s="56"/>
    </row>
    <row r="502" ht="15.75" customHeight="1" spans="8:8">
      <c r="H502" s="56"/>
    </row>
    <row r="503" ht="15.75" customHeight="1" spans="8:8">
      <c r="H503" s="56"/>
    </row>
    <row r="504" ht="15.75" customHeight="1" spans="8:8">
      <c r="H504" s="56"/>
    </row>
    <row r="505" ht="15.75" customHeight="1" spans="8:8">
      <c r="H505" s="56"/>
    </row>
    <row r="506" ht="15.75" customHeight="1" spans="8:8">
      <c r="H506" s="56"/>
    </row>
    <row r="507" ht="15.75" customHeight="1" spans="8:8">
      <c r="H507" s="56"/>
    </row>
    <row r="508" ht="15.75" customHeight="1" spans="8:8">
      <c r="H508" s="56"/>
    </row>
    <row r="509" ht="15.75" customHeight="1" spans="8:8">
      <c r="H509" s="56"/>
    </row>
    <row r="510" ht="15.75" customHeight="1" spans="8:8">
      <c r="H510" s="56"/>
    </row>
    <row r="511" ht="15.75" customHeight="1" spans="8:8">
      <c r="H511" s="56"/>
    </row>
    <row r="512" ht="15.75" customHeight="1" spans="8:8">
      <c r="H512" s="56"/>
    </row>
    <row r="513" ht="15.75" customHeight="1" spans="8:8">
      <c r="H513" s="56"/>
    </row>
    <row r="514" ht="15.75" customHeight="1" spans="8:8">
      <c r="H514" s="56"/>
    </row>
    <row r="515" ht="15.75" customHeight="1" spans="8:8">
      <c r="H515" s="56"/>
    </row>
    <row r="516" ht="15.75" customHeight="1" spans="8:8">
      <c r="H516" s="56"/>
    </row>
    <row r="517" ht="15.75" customHeight="1" spans="8:8">
      <c r="H517" s="56"/>
    </row>
    <row r="518" ht="15.75" customHeight="1" spans="8:8">
      <c r="H518" s="56"/>
    </row>
    <row r="519" ht="15.75" customHeight="1" spans="8:8">
      <c r="H519" s="56"/>
    </row>
    <row r="520" ht="15.75" customHeight="1" spans="8:8">
      <c r="H520" s="56"/>
    </row>
    <row r="521" ht="15.75" customHeight="1" spans="8:8">
      <c r="H521" s="56"/>
    </row>
    <row r="522" ht="15.75" customHeight="1" spans="8:8">
      <c r="H522" s="56"/>
    </row>
    <row r="523" ht="15.75" customHeight="1" spans="8:8">
      <c r="H523" s="56"/>
    </row>
    <row r="524" ht="15.75" customHeight="1" spans="8:8">
      <c r="H524" s="56"/>
    </row>
    <row r="525" ht="15.75" customHeight="1" spans="8:8">
      <c r="H525" s="56"/>
    </row>
    <row r="526" ht="15.75" customHeight="1" spans="8:8">
      <c r="H526" s="56"/>
    </row>
    <row r="527" ht="15.75" customHeight="1" spans="8:8">
      <c r="H527" s="56"/>
    </row>
    <row r="528" ht="15.75" customHeight="1" spans="8:8">
      <c r="H528" s="56"/>
    </row>
    <row r="529" ht="15.75" customHeight="1" spans="8:8">
      <c r="H529" s="56"/>
    </row>
    <row r="530" ht="15.75" customHeight="1" spans="8:8">
      <c r="H530" s="56"/>
    </row>
    <row r="531" ht="15.75" customHeight="1" spans="8:8">
      <c r="H531" s="56"/>
    </row>
    <row r="532" ht="15.75" customHeight="1" spans="8:8">
      <c r="H532" s="56"/>
    </row>
    <row r="533" ht="15.75" customHeight="1" spans="8:8">
      <c r="H533" s="56"/>
    </row>
    <row r="534" ht="15.75" customHeight="1" spans="8:8">
      <c r="H534" s="56"/>
    </row>
    <row r="535" ht="15.75" customHeight="1" spans="8:8">
      <c r="H535" s="56"/>
    </row>
    <row r="536" ht="15.75" customHeight="1" spans="8:8">
      <c r="H536" s="56"/>
    </row>
    <row r="537" ht="15.75" customHeight="1" spans="8:8">
      <c r="H537" s="56"/>
    </row>
    <row r="538" ht="15.75" customHeight="1" spans="8:8">
      <c r="H538" s="56"/>
    </row>
    <row r="539" ht="15.75" customHeight="1" spans="8:8">
      <c r="H539" s="56"/>
    </row>
    <row r="540" ht="15.75" customHeight="1" spans="8:8">
      <c r="H540" s="56"/>
    </row>
    <row r="541" ht="15.75" customHeight="1" spans="8:8">
      <c r="H541" s="56"/>
    </row>
    <row r="542" ht="15.75" customHeight="1" spans="8:8">
      <c r="H542" s="56"/>
    </row>
    <row r="543" ht="15.75" customHeight="1" spans="8:8">
      <c r="H543" s="56"/>
    </row>
    <row r="544" ht="15.75" customHeight="1" spans="8:8">
      <c r="H544" s="56"/>
    </row>
    <row r="545" ht="15.75" customHeight="1" spans="8:8">
      <c r="H545" s="56"/>
    </row>
    <row r="546" ht="15.75" customHeight="1" spans="8:8">
      <c r="H546" s="56"/>
    </row>
    <row r="547" ht="15.75" customHeight="1" spans="8:8">
      <c r="H547" s="56"/>
    </row>
    <row r="548" ht="15.75" customHeight="1" spans="8:8">
      <c r="H548" s="56"/>
    </row>
    <row r="549" ht="15.75" customHeight="1" spans="8:8">
      <c r="H549" s="56"/>
    </row>
    <row r="550" ht="15.75" customHeight="1" spans="8:8">
      <c r="H550" s="56"/>
    </row>
    <row r="551" ht="15.75" customHeight="1" spans="8:8">
      <c r="H551" s="56"/>
    </row>
    <row r="552" ht="15.75" customHeight="1" spans="8:8">
      <c r="H552" s="56"/>
    </row>
    <row r="553" ht="15.75" customHeight="1" spans="8:8">
      <c r="H553" s="56"/>
    </row>
    <row r="554" ht="15.75" customHeight="1" spans="8:8">
      <c r="H554" s="56"/>
    </row>
    <row r="555" ht="15.75" customHeight="1" spans="8:8">
      <c r="H555" s="56"/>
    </row>
    <row r="556" ht="15.75" customHeight="1" spans="8:8">
      <c r="H556" s="56"/>
    </row>
    <row r="557" ht="15.75" customHeight="1" spans="8:8">
      <c r="H557" s="56"/>
    </row>
    <row r="558" ht="15.75" customHeight="1" spans="8:8">
      <c r="H558" s="56"/>
    </row>
    <row r="559" ht="15.75" customHeight="1" spans="8:8">
      <c r="H559" s="56"/>
    </row>
    <row r="560" ht="15.75" customHeight="1" spans="8:8">
      <c r="H560" s="56"/>
    </row>
    <row r="561" ht="15.75" customHeight="1" spans="8:8">
      <c r="H561" s="56"/>
    </row>
    <row r="562" ht="15.75" customHeight="1" spans="8:8">
      <c r="H562" s="56"/>
    </row>
    <row r="563" ht="15.75" customHeight="1" spans="8:8">
      <c r="H563" s="56"/>
    </row>
    <row r="564" ht="15.75" customHeight="1" spans="8:8">
      <c r="H564" s="56"/>
    </row>
    <row r="565" ht="15.75" customHeight="1" spans="8:8">
      <c r="H565" s="56"/>
    </row>
    <row r="566" ht="15.75" customHeight="1" spans="8:8">
      <c r="H566" s="56"/>
    </row>
    <row r="567" ht="15.75" customHeight="1" spans="8:8">
      <c r="H567" s="56"/>
    </row>
    <row r="568" ht="15.75" customHeight="1" spans="8:8">
      <c r="H568" s="56"/>
    </row>
    <row r="569" ht="15.75" customHeight="1" spans="8:8">
      <c r="H569" s="56"/>
    </row>
    <row r="570" ht="15.75" customHeight="1" spans="8:8">
      <c r="H570" s="56"/>
    </row>
    <row r="571" ht="15.75" customHeight="1" spans="8:8">
      <c r="H571" s="56"/>
    </row>
    <row r="572" ht="15.75" customHeight="1" spans="8:8">
      <c r="H572" s="56"/>
    </row>
    <row r="573" ht="15.75" customHeight="1" spans="8:8">
      <c r="H573" s="56"/>
    </row>
    <row r="574" ht="15.75" customHeight="1" spans="8:8">
      <c r="H574" s="56"/>
    </row>
    <row r="575" ht="15.75" customHeight="1" spans="8:8">
      <c r="H575" s="56"/>
    </row>
    <row r="576" ht="15.75" customHeight="1" spans="8:8">
      <c r="H576" s="56"/>
    </row>
    <row r="577" ht="15.75" customHeight="1" spans="8:8">
      <c r="H577" s="56"/>
    </row>
    <row r="578" ht="15.75" customHeight="1" spans="8:8">
      <c r="H578" s="56"/>
    </row>
    <row r="579" ht="15.75" customHeight="1" spans="8:8">
      <c r="H579" s="56"/>
    </row>
    <row r="580" ht="15.75" customHeight="1" spans="8:8">
      <c r="H580" s="56"/>
    </row>
    <row r="581" ht="15.75" customHeight="1" spans="8:8">
      <c r="H581" s="56"/>
    </row>
    <row r="582" ht="15.75" customHeight="1" spans="8:8">
      <c r="H582" s="56"/>
    </row>
    <row r="583" ht="15.75" customHeight="1" spans="8:8">
      <c r="H583" s="56"/>
    </row>
    <row r="584" ht="15.75" customHeight="1" spans="8:8">
      <c r="H584" s="56"/>
    </row>
    <row r="585" ht="15.75" customHeight="1" spans="8:8">
      <c r="H585" s="56"/>
    </row>
    <row r="586" ht="15.75" customHeight="1" spans="8:8">
      <c r="H586" s="56"/>
    </row>
    <row r="587" ht="15.75" customHeight="1" spans="8:8">
      <c r="H587" s="56"/>
    </row>
    <row r="588" ht="15.75" customHeight="1" spans="8:8">
      <c r="H588" s="56"/>
    </row>
    <row r="589" ht="15.75" customHeight="1" spans="8:8">
      <c r="H589" s="56"/>
    </row>
    <row r="590" ht="15.75" customHeight="1" spans="8:8">
      <c r="H590" s="56"/>
    </row>
    <row r="591" ht="15.75" customHeight="1" spans="8:8">
      <c r="H591" s="56"/>
    </row>
    <row r="592" ht="15.75" customHeight="1" spans="8:8">
      <c r="H592" s="56"/>
    </row>
    <row r="593" ht="15.75" customHeight="1" spans="8:8">
      <c r="H593" s="56"/>
    </row>
    <row r="594" ht="15.75" customHeight="1" spans="8:8">
      <c r="H594" s="56"/>
    </row>
    <row r="595" ht="15.75" customHeight="1" spans="8:8">
      <c r="H595" s="56"/>
    </row>
    <row r="596" ht="15.75" customHeight="1" spans="8:8">
      <c r="H596" s="56"/>
    </row>
    <row r="597" ht="15.75" customHeight="1" spans="8:8">
      <c r="H597" s="56"/>
    </row>
    <row r="598" ht="15.75" customHeight="1" spans="8:8">
      <c r="H598" s="56"/>
    </row>
    <row r="599" ht="15.75" customHeight="1" spans="8:8">
      <c r="H599" s="56"/>
    </row>
    <row r="600" ht="15.75" customHeight="1" spans="8:8">
      <c r="H600" s="56"/>
    </row>
    <row r="601" ht="15.75" customHeight="1" spans="8:8">
      <c r="H601" s="56"/>
    </row>
    <row r="602" ht="15.75" customHeight="1" spans="8:8">
      <c r="H602" s="56"/>
    </row>
    <row r="603" ht="15.75" customHeight="1" spans="8:8">
      <c r="H603" s="56"/>
    </row>
    <row r="604" ht="15.75" customHeight="1" spans="8:8">
      <c r="H604" s="56"/>
    </row>
    <row r="605" ht="15.75" customHeight="1" spans="8:8">
      <c r="H605" s="56"/>
    </row>
    <row r="606" ht="15.75" customHeight="1" spans="8:8">
      <c r="H606" s="56"/>
    </row>
    <row r="607" ht="15.75" customHeight="1" spans="8:8">
      <c r="H607" s="56"/>
    </row>
    <row r="608" ht="15.75" customHeight="1" spans="8:8">
      <c r="H608" s="56"/>
    </row>
    <row r="609" ht="15.75" customHeight="1" spans="8:8">
      <c r="H609" s="56"/>
    </row>
    <row r="610" ht="15.75" customHeight="1" spans="8:8">
      <c r="H610" s="56"/>
    </row>
    <row r="611" ht="15.75" customHeight="1" spans="8:8">
      <c r="H611" s="56"/>
    </row>
    <row r="612" ht="15.75" customHeight="1" spans="8:8">
      <c r="H612" s="56"/>
    </row>
    <row r="613" ht="15.75" customHeight="1" spans="8:8">
      <c r="H613" s="56"/>
    </row>
    <row r="614" ht="15.75" customHeight="1" spans="8:8">
      <c r="H614" s="56"/>
    </row>
    <row r="615" ht="15.75" customHeight="1" spans="8:8">
      <c r="H615" s="56"/>
    </row>
    <row r="616" ht="15.75" customHeight="1" spans="8:8">
      <c r="H616" s="56"/>
    </row>
    <row r="617" ht="15.75" customHeight="1" spans="8:8">
      <c r="H617" s="56"/>
    </row>
    <row r="618" ht="15.75" customHeight="1" spans="8:8">
      <c r="H618" s="56"/>
    </row>
    <row r="619" ht="15.75" customHeight="1" spans="8:8">
      <c r="H619" s="56"/>
    </row>
    <row r="620" ht="15.75" customHeight="1" spans="8:8">
      <c r="H620" s="56"/>
    </row>
    <row r="621" ht="15.75" customHeight="1" spans="8:8">
      <c r="H621" s="56"/>
    </row>
    <row r="622" ht="15.75" customHeight="1" spans="8:8">
      <c r="H622" s="56"/>
    </row>
    <row r="623" ht="15.75" customHeight="1" spans="8:8">
      <c r="H623" s="56"/>
    </row>
    <row r="624" ht="15.75" customHeight="1" spans="8:8">
      <c r="H624" s="56"/>
    </row>
    <row r="625" ht="15.75" customHeight="1" spans="8:8">
      <c r="H625" s="56"/>
    </row>
    <row r="626" ht="15.75" customHeight="1" spans="8:8">
      <c r="H626" s="56"/>
    </row>
    <row r="627" ht="15.75" customHeight="1" spans="8:8">
      <c r="H627" s="56"/>
    </row>
    <row r="628" ht="15.75" customHeight="1" spans="8:8">
      <c r="H628" s="56"/>
    </row>
    <row r="629" ht="15.75" customHeight="1" spans="8:8">
      <c r="H629" s="56"/>
    </row>
    <row r="630" ht="15.75" customHeight="1" spans="8:8">
      <c r="H630" s="56"/>
    </row>
    <row r="631" ht="15.75" customHeight="1" spans="8:8">
      <c r="H631" s="56"/>
    </row>
    <row r="632" ht="15.75" customHeight="1" spans="8:8">
      <c r="H632" s="56"/>
    </row>
    <row r="633" ht="15.75" customHeight="1" spans="8:8">
      <c r="H633" s="56"/>
    </row>
    <row r="634" ht="15.75" customHeight="1" spans="8:8">
      <c r="H634" s="56"/>
    </row>
    <row r="635" ht="15.75" customHeight="1" spans="8:8">
      <c r="H635" s="56"/>
    </row>
    <row r="636" ht="15.75" customHeight="1" spans="8:8">
      <c r="H636" s="56"/>
    </row>
    <row r="637" ht="15.75" customHeight="1" spans="8:8">
      <c r="H637" s="56"/>
    </row>
    <row r="638" ht="15.75" customHeight="1" spans="8:8">
      <c r="H638" s="56"/>
    </row>
    <row r="639" ht="15.75" customHeight="1" spans="8:8">
      <c r="H639" s="56"/>
    </row>
    <row r="640" ht="15.75" customHeight="1" spans="8:8">
      <c r="H640" s="56"/>
    </row>
    <row r="641" ht="15.75" customHeight="1" spans="8:8">
      <c r="H641" s="56"/>
    </row>
    <row r="642" ht="15.75" customHeight="1" spans="8:8">
      <c r="H642" s="56"/>
    </row>
    <row r="643" ht="15.75" customHeight="1" spans="8:8">
      <c r="H643" s="56"/>
    </row>
    <row r="644" ht="15.75" customHeight="1" spans="8:8">
      <c r="H644" s="56"/>
    </row>
    <row r="645" ht="15.75" customHeight="1" spans="8:8">
      <c r="H645" s="56"/>
    </row>
    <row r="646" ht="15.75" customHeight="1" spans="8:8">
      <c r="H646" s="56"/>
    </row>
    <row r="647" ht="15.75" customHeight="1" spans="8:8">
      <c r="H647" s="56"/>
    </row>
    <row r="648" ht="15.75" customHeight="1" spans="8:8">
      <c r="H648" s="56"/>
    </row>
    <row r="649" ht="15.75" customHeight="1" spans="8:8">
      <c r="H649" s="56"/>
    </row>
    <row r="650" ht="15.75" customHeight="1" spans="8:8">
      <c r="H650" s="56"/>
    </row>
    <row r="651" ht="15.75" customHeight="1" spans="8:8">
      <c r="H651" s="56"/>
    </row>
    <row r="652" ht="15.75" customHeight="1" spans="8:8">
      <c r="H652" s="56"/>
    </row>
    <row r="653" ht="15.75" customHeight="1" spans="8:8">
      <c r="H653" s="56"/>
    </row>
    <row r="654" ht="15.75" customHeight="1" spans="8:8">
      <c r="H654" s="56"/>
    </row>
    <row r="655" ht="15.75" customHeight="1" spans="8:8">
      <c r="H655" s="56"/>
    </row>
    <row r="656" ht="15.75" customHeight="1" spans="8:8">
      <c r="H656" s="56"/>
    </row>
    <row r="657" ht="15.75" customHeight="1" spans="8:8">
      <c r="H657" s="56"/>
    </row>
    <row r="658" ht="15.75" customHeight="1" spans="8:8">
      <c r="H658" s="56"/>
    </row>
    <row r="659" ht="15.75" customHeight="1" spans="8:8">
      <c r="H659" s="56"/>
    </row>
    <row r="660" ht="15.75" customHeight="1" spans="8:8">
      <c r="H660" s="56"/>
    </row>
    <row r="661" ht="15.75" customHeight="1" spans="8:8">
      <c r="H661" s="56"/>
    </row>
    <row r="662" ht="15.75" customHeight="1" spans="8:8">
      <c r="H662" s="56"/>
    </row>
    <row r="663" ht="15.75" customHeight="1" spans="8:8">
      <c r="H663" s="56"/>
    </row>
    <row r="664" ht="15.75" customHeight="1" spans="8:8">
      <c r="H664" s="56"/>
    </row>
    <row r="665" ht="15.75" customHeight="1" spans="8:8">
      <c r="H665" s="56"/>
    </row>
    <row r="666" ht="15.75" customHeight="1" spans="8:8">
      <c r="H666" s="56"/>
    </row>
    <row r="667" ht="15.75" customHeight="1" spans="8:8">
      <c r="H667" s="56"/>
    </row>
    <row r="668" ht="15.75" customHeight="1" spans="8:8">
      <c r="H668" s="56"/>
    </row>
    <row r="669" ht="15.75" customHeight="1" spans="8:8">
      <c r="H669" s="56"/>
    </row>
    <row r="670" ht="15.75" customHeight="1" spans="8:8">
      <c r="H670" s="56"/>
    </row>
    <row r="671" ht="15.75" customHeight="1" spans="8:8">
      <c r="H671" s="56"/>
    </row>
    <row r="672" ht="15.75" customHeight="1" spans="8:8">
      <c r="H672" s="56"/>
    </row>
    <row r="673" ht="15.75" customHeight="1" spans="8:8">
      <c r="H673" s="56"/>
    </row>
    <row r="674" ht="15.75" customHeight="1" spans="8:8">
      <c r="H674" s="56"/>
    </row>
    <row r="675" ht="15.75" customHeight="1" spans="8:8">
      <c r="H675" s="56"/>
    </row>
    <row r="676" ht="15.75" customHeight="1" spans="8:8">
      <c r="H676" s="56"/>
    </row>
    <row r="677" ht="15.75" customHeight="1" spans="8:8">
      <c r="H677" s="56"/>
    </row>
    <row r="678" ht="15.75" customHeight="1" spans="8:8">
      <c r="H678" s="56"/>
    </row>
    <row r="679" ht="15.75" customHeight="1" spans="8:8">
      <c r="H679" s="56"/>
    </row>
    <row r="680" ht="15.75" customHeight="1" spans="8:8">
      <c r="H680" s="56"/>
    </row>
    <row r="681" ht="15.75" customHeight="1" spans="8:8">
      <c r="H681" s="56"/>
    </row>
    <row r="682" ht="15.75" customHeight="1" spans="8:8">
      <c r="H682" s="56"/>
    </row>
    <row r="683" ht="15.75" customHeight="1" spans="8:8">
      <c r="H683" s="56"/>
    </row>
    <row r="684" ht="15.75" customHeight="1" spans="8:8">
      <c r="H684" s="56"/>
    </row>
    <row r="685" ht="15.75" customHeight="1" spans="8:8">
      <c r="H685" s="56"/>
    </row>
    <row r="686" ht="15.75" customHeight="1" spans="8:8">
      <c r="H686" s="56"/>
    </row>
    <row r="687" ht="15.75" customHeight="1" spans="8:8">
      <c r="H687" s="56"/>
    </row>
    <row r="688" ht="15.75" customHeight="1" spans="8:8">
      <c r="H688" s="56"/>
    </row>
    <row r="689" ht="15.75" customHeight="1" spans="8:8">
      <c r="H689" s="56"/>
    </row>
    <row r="690" ht="15.75" customHeight="1" spans="8:8">
      <c r="H690" s="56"/>
    </row>
    <row r="691" ht="15.75" customHeight="1" spans="8:8">
      <c r="H691" s="56"/>
    </row>
    <row r="692" ht="15.75" customHeight="1" spans="8:8">
      <c r="H692" s="56"/>
    </row>
    <row r="693" ht="15.75" customHeight="1" spans="8:8">
      <c r="H693" s="56"/>
    </row>
    <row r="694" ht="15.75" customHeight="1" spans="8:8">
      <c r="H694" s="56"/>
    </row>
    <row r="695" ht="15.75" customHeight="1" spans="8:8">
      <c r="H695" s="56"/>
    </row>
    <row r="696" ht="15.75" customHeight="1" spans="8:8">
      <c r="H696" s="56"/>
    </row>
    <row r="697" ht="15.75" customHeight="1" spans="8:8">
      <c r="H697" s="56"/>
    </row>
    <row r="698" ht="15.75" customHeight="1" spans="8:8">
      <c r="H698" s="56"/>
    </row>
    <row r="699" ht="15.75" customHeight="1" spans="8:8">
      <c r="H699" s="56"/>
    </row>
    <row r="700" ht="15.75" customHeight="1" spans="8:8">
      <c r="H700" s="56"/>
    </row>
    <row r="701" ht="15.75" customHeight="1" spans="8:8">
      <c r="H701" s="56"/>
    </row>
    <row r="702" ht="15.75" customHeight="1" spans="8:8">
      <c r="H702" s="56"/>
    </row>
    <row r="703" ht="15.75" customHeight="1" spans="8:8">
      <c r="H703" s="56"/>
    </row>
    <row r="704" ht="15.75" customHeight="1" spans="8:8">
      <c r="H704" s="56"/>
    </row>
    <row r="705" ht="15.75" customHeight="1" spans="8:8">
      <c r="H705" s="56"/>
    </row>
    <row r="706" ht="15.75" customHeight="1" spans="8:8">
      <c r="H706" s="56"/>
    </row>
    <row r="707" ht="15.75" customHeight="1" spans="8:8">
      <c r="H707" s="56"/>
    </row>
    <row r="708" ht="15.75" customHeight="1" spans="8:8">
      <c r="H708" s="56"/>
    </row>
    <row r="709" ht="15.75" customHeight="1" spans="8:8">
      <c r="H709" s="56"/>
    </row>
    <row r="710" ht="15.75" customHeight="1" spans="8:8">
      <c r="H710" s="56"/>
    </row>
    <row r="711" ht="15.75" customHeight="1" spans="8:8">
      <c r="H711" s="56"/>
    </row>
    <row r="712" ht="15.75" customHeight="1" spans="8:8">
      <c r="H712" s="56"/>
    </row>
    <row r="713" ht="15.75" customHeight="1" spans="8:8">
      <c r="H713" s="56"/>
    </row>
    <row r="714" ht="15.75" customHeight="1" spans="8:8">
      <c r="H714" s="56"/>
    </row>
    <row r="715" ht="15.75" customHeight="1" spans="8:8">
      <c r="H715" s="56"/>
    </row>
    <row r="716" ht="15.75" customHeight="1" spans="8:8">
      <c r="H716" s="56"/>
    </row>
    <row r="717" ht="15.75" customHeight="1" spans="8:8">
      <c r="H717" s="56"/>
    </row>
    <row r="718" ht="15.75" customHeight="1" spans="8:8">
      <c r="H718" s="56"/>
    </row>
    <row r="719" ht="15.75" customHeight="1" spans="8:8">
      <c r="H719" s="56"/>
    </row>
    <row r="720" ht="15.75" customHeight="1" spans="8:8">
      <c r="H720" s="56"/>
    </row>
    <row r="721" ht="15.75" customHeight="1" spans="8:8">
      <c r="H721" s="56"/>
    </row>
    <row r="722" ht="15.75" customHeight="1" spans="8:8">
      <c r="H722" s="56"/>
    </row>
    <row r="723" ht="15.75" customHeight="1" spans="8:8">
      <c r="H723" s="56"/>
    </row>
    <row r="724" ht="15.75" customHeight="1" spans="8:8">
      <c r="H724" s="56"/>
    </row>
    <row r="725" ht="15.75" customHeight="1" spans="8:8">
      <c r="H725" s="56"/>
    </row>
    <row r="726" ht="15.75" customHeight="1" spans="8:8">
      <c r="H726" s="56"/>
    </row>
    <row r="727" ht="15.75" customHeight="1" spans="8:8">
      <c r="H727" s="56"/>
    </row>
    <row r="728" ht="15.75" customHeight="1" spans="8:8">
      <c r="H728" s="56"/>
    </row>
    <row r="729" ht="15.75" customHeight="1" spans="8:8">
      <c r="H729" s="56"/>
    </row>
    <row r="730" ht="15.75" customHeight="1" spans="8:8">
      <c r="H730" s="56"/>
    </row>
    <row r="731" ht="15.75" customHeight="1" spans="8:8">
      <c r="H731" s="56"/>
    </row>
    <row r="732" ht="15.75" customHeight="1" spans="8:8">
      <c r="H732" s="56"/>
    </row>
    <row r="733" ht="15.75" customHeight="1" spans="8:8">
      <c r="H733" s="56"/>
    </row>
    <row r="734" ht="15.75" customHeight="1" spans="8:8">
      <c r="H734" s="56"/>
    </row>
    <row r="735" ht="15.75" customHeight="1" spans="8:8">
      <c r="H735" s="56"/>
    </row>
    <row r="736" ht="15.75" customHeight="1" spans="8:8">
      <c r="H736" s="56"/>
    </row>
    <row r="737" ht="15.75" customHeight="1" spans="8:8">
      <c r="H737" s="56"/>
    </row>
    <row r="738" ht="15.75" customHeight="1" spans="8:8">
      <c r="H738" s="56"/>
    </row>
    <row r="739" ht="15.75" customHeight="1" spans="8:8">
      <c r="H739" s="56"/>
    </row>
    <row r="740" ht="15.75" customHeight="1" spans="8:8">
      <c r="H740" s="56"/>
    </row>
    <row r="741" ht="15.75" customHeight="1" spans="8:8">
      <c r="H741" s="56"/>
    </row>
    <row r="742" ht="15.75" customHeight="1" spans="8:8">
      <c r="H742" s="56"/>
    </row>
    <row r="743" ht="15.75" customHeight="1" spans="8:8">
      <c r="H743" s="56"/>
    </row>
    <row r="744" ht="15.75" customHeight="1" spans="8:8">
      <c r="H744" s="56"/>
    </row>
    <row r="745" ht="15.75" customHeight="1" spans="8:8">
      <c r="H745" s="56"/>
    </row>
    <row r="746" ht="15.75" customHeight="1" spans="8:8">
      <c r="H746" s="56"/>
    </row>
    <row r="747" ht="15.75" customHeight="1" spans="8:8">
      <c r="H747" s="56"/>
    </row>
    <row r="748" ht="15.75" customHeight="1" spans="8:8">
      <c r="H748" s="56"/>
    </row>
    <row r="749" ht="15.75" customHeight="1" spans="8:8">
      <c r="H749" s="56"/>
    </row>
    <row r="750" ht="15.75" customHeight="1" spans="8:8">
      <c r="H750" s="56"/>
    </row>
    <row r="751" ht="15.75" customHeight="1" spans="8:8">
      <c r="H751" s="56"/>
    </row>
    <row r="752" ht="15.75" customHeight="1" spans="8:8">
      <c r="H752" s="56"/>
    </row>
    <row r="753" ht="15.75" customHeight="1" spans="8:8">
      <c r="H753" s="56"/>
    </row>
    <row r="754" ht="15.75" customHeight="1" spans="8:8">
      <c r="H754" s="56"/>
    </row>
    <row r="755" ht="15.75" customHeight="1" spans="8:8">
      <c r="H755" s="56"/>
    </row>
    <row r="756" ht="15.75" customHeight="1" spans="8:8">
      <c r="H756" s="56"/>
    </row>
    <row r="757" ht="15.75" customHeight="1" spans="8:8">
      <c r="H757" s="56"/>
    </row>
    <row r="758" ht="15.75" customHeight="1" spans="8:8">
      <c r="H758" s="56"/>
    </row>
    <row r="759" ht="15.75" customHeight="1" spans="8:8">
      <c r="H759" s="56"/>
    </row>
    <row r="760" ht="15.75" customHeight="1" spans="8:8">
      <c r="H760" s="56"/>
    </row>
    <row r="761" ht="15.75" customHeight="1" spans="8:8">
      <c r="H761" s="56"/>
    </row>
    <row r="762" ht="15.75" customHeight="1" spans="8:8">
      <c r="H762" s="56"/>
    </row>
    <row r="763" ht="15.75" customHeight="1" spans="8:8">
      <c r="H763" s="56"/>
    </row>
    <row r="764" ht="15.75" customHeight="1" spans="8:8">
      <c r="H764" s="56"/>
    </row>
    <row r="765" ht="15.75" customHeight="1" spans="8:8">
      <c r="H765" s="56"/>
    </row>
    <row r="766" ht="15.75" customHeight="1" spans="8:8">
      <c r="H766" s="56"/>
    </row>
    <row r="767" ht="15.75" customHeight="1" spans="8:8">
      <c r="H767" s="56"/>
    </row>
    <row r="768" ht="15.75" customHeight="1" spans="8:8">
      <c r="H768" s="56"/>
    </row>
    <row r="769" ht="15.75" customHeight="1" spans="8:8">
      <c r="H769" s="56"/>
    </row>
    <row r="770" ht="15.75" customHeight="1" spans="8:8">
      <c r="H770" s="56"/>
    </row>
    <row r="771" ht="15.75" customHeight="1" spans="8:8">
      <c r="H771" s="56"/>
    </row>
    <row r="772" ht="15.75" customHeight="1" spans="8:8">
      <c r="H772" s="56"/>
    </row>
    <row r="773" ht="15.75" customHeight="1" spans="8:8">
      <c r="H773" s="56"/>
    </row>
    <row r="774" ht="15.75" customHeight="1" spans="8:8">
      <c r="H774" s="56"/>
    </row>
    <row r="775" ht="15.75" customHeight="1" spans="8:8">
      <c r="H775" s="56"/>
    </row>
    <row r="776" ht="15.75" customHeight="1" spans="8:8">
      <c r="H776" s="56"/>
    </row>
    <row r="777" ht="15.75" customHeight="1" spans="8:8">
      <c r="H777" s="56"/>
    </row>
    <row r="778" ht="15.75" customHeight="1" spans="8:8">
      <c r="H778" s="56"/>
    </row>
    <row r="779" ht="15.75" customHeight="1" spans="8:8">
      <c r="H779" s="56"/>
    </row>
    <row r="780" ht="15.75" customHeight="1" spans="8:8">
      <c r="H780" s="56"/>
    </row>
    <row r="781" ht="15.75" customHeight="1" spans="8:8">
      <c r="H781" s="56"/>
    </row>
    <row r="782" ht="15.75" customHeight="1" spans="8:8">
      <c r="H782" s="56"/>
    </row>
    <row r="783" ht="15.75" customHeight="1" spans="8:8">
      <c r="H783" s="56"/>
    </row>
    <row r="784" ht="15.75" customHeight="1" spans="8:8">
      <c r="H784" s="56"/>
    </row>
    <row r="785" ht="15.75" customHeight="1" spans="8:8">
      <c r="H785" s="56"/>
    </row>
    <row r="786" ht="15.75" customHeight="1" spans="8:8">
      <c r="H786" s="56"/>
    </row>
    <row r="787" ht="15.75" customHeight="1" spans="8:8">
      <c r="H787" s="56"/>
    </row>
    <row r="788" ht="15.75" customHeight="1" spans="8:8">
      <c r="H788" s="56"/>
    </row>
    <row r="789" ht="15.75" customHeight="1" spans="8:8">
      <c r="H789" s="56"/>
    </row>
    <row r="790" ht="15.75" customHeight="1" spans="8:8">
      <c r="H790" s="56"/>
    </row>
    <row r="791" ht="15.75" customHeight="1" spans="8:8">
      <c r="H791" s="56"/>
    </row>
    <row r="792" ht="15.75" customHeight="1" spans="8:8">
      <c r="H792" s="56"/>
    </row>
    <row r="793" ht="15.75" customHeight="1" spans="8:8">
      <c r="H793" s="56"/>
    </row>
    <row r="794" ht="15.75" customHeight="1" spans="8:8">
      <c r="H794" s="56"/>
    </row>
    <row r="795" ht="15.75" customHeight="1" spans="8:8">
      <c r="H795" s="56"/>
    </row>
    <row r="796" ht="15.75" customHeight="1" spans="8:8">
      <c r="H796" s="56"/>
    </row>
    <row r="797" ht="15.75" customHeight="1" spans="8:8">
      <c r="H797" s="56"/>
    </row>
    <row r="798" ht="15.75" customHeight="1" spans="8:8">
      <c r="H798" s="56"/>
    </row>
    <row r="799" ht="15.75" customHeight="1" spans="8:8">
      <c r="H799" s="56"/>
    </row>
    <row r="800" ht="15.75" customHeight="1" spans="8:8">
      <c r="H800" s="56"/>
    </row>
    <row r="801" ht="15.75" customHeight="1" spans="8:8">
      <c r="H801" s="56"/>
    </row>
    <row r="802" ht="15.75" customHeight="1" spans="8:8">
      <c r="H802" s="56"/>
    </row>
    <row r="803" ht="15.75" customHeight="1" spans="8:8">
      <c r="H803" s="56"/>
    </row>
    <row r="804" ht="15.75" customHeight="1" spans="8:8">
      <c r="H804" s="56"/>
    </row>
    <row r="805" ht="15.75" customHeight="1" spans="8:8">
      <c r="H805" s="56"/>
    </row>
    <row r="806" ht="15.75" customHeight="1" spans="8:8">
      <c r="H806" s="56"/>
    </row>
    <row r="807" ht="15.75" customHeight="1" spans="8:8">
      <c r="H807" s="56"/>
    </row>
    <row r="808" ht="15.75" customHeight="1" spans="8:8">
      <c r="H808" s="56"/>
    </row>
    <row r="809" ht="15.75" customHeight="1" spans="8:8">
      <c r="H809" s="56"/>
    </row>
    <row r="810" ht="15.75" customHeight="1" spans="8:8">
      <c r="H810" s="56"/>
    </row>
    <row r="811" ht="15.75" customHeight="1" spans="8:8">
      <c r="H811" s="56"/>
    </row>
    <row r="812" ht="15.75" customHeight="1" spans="8:8">
      <c r="H812" s="56"/>
    </row>
    <row r="813" ht="15.75" customHeight="1" spans="8:8">
      <c r="H813" s="56"/>
    </row>
    <row r="814" ht="15.75" customHeight="1" spans="8:8">
      <c r="H814" s="56"/>
    </row>
    <row r="815" ht="15.75" customHeight="1" spans="8:8">
      <c r="H815" s="56"/>
    </row>
    <row r="816" ht="15.75" customHeight="1" spans="8:8">
      <c r="H816" s="56"/>
    </row>
    <row r="817" ht="15.75" customHeight="1" spans="8:8">
      <c r="H817" s="56"/>
    </row>
    <row r="818" ht="15.75" customHeight="1" spans="8:8">
      <c r="H818" s="56"/>
    </row>
    <row r="819" ht="15.75" customHeight="1" spans="8:8">
      <c r="H819" s="56"/>
    </row>
    <row r="820" ht="15.75" customHeight="1" spans="8:8">
      <c r="H820" s="56"/>
    </row>
    <row r="821" ht="15.75" customHeight="1" spans="8:8">
      <c r="H821" s="56"/>
    </row>
    <row r="822" ht="15.75" customHeight="1" spans="8:8">
      <c r="H822" s="56"/>
    </row>
    <row r="823" ht="15.75" customHeight="1" spans="8:8">
      <c r="H823" s="56"/>
    </row>
    <row r="824" ht="15.75" customHeight="1" spans="8:8">
      <c r="H824" s="56"/>
    </row>
    <row r="825" ht="15.75" customHeight="1" spans="8:8">
      <c r="H825" s="56"/>
    </row>
    <row r="826" ht="15.75" customHeight="1" spans="8:8">
      <c r="H826" s="56"/>
    </row>
    <row r="827" ht="15.75" customHeight="1" spans="8:8">
      <c r="H827" s="56"/>
    </row>
    <row r="828" ht="15.75" customHeight="1" spans="8:8">
      <c r="H828" s="56"/>
    </row>
    <row r="829" ht="15.75" customHeight="1" spans="8:8">
      <c r="H829" s="56"/>
    </row>
    <row r="830" ht="15.75" customHeight="1" spans="8:8">
      <c r="H830" s="56"/>
    </row>
    <row r="831" ht="15.75" customHeight="1" spans="8:8">
      <c r="H831" s="56"/>
    </row>
    <row r="832" ht="15.75" customHeight="1" spans="8:8">
      <c r="H832" s="56"/>
    </row>
    <row r="833" ht="15.75" customHeight="1" spans="8:8">
      <c r="H833" s="56"/>
    </row>
    <row r="834" ht="15.75" customHeight="1" spans="8:8">
      <c r="H834" s="56"/>
    </row>
    <row r="835" ht="15.75" customHeight="1" spans="8:8">
      <c r="H835" s="56"/>
    </row>
    <row r="836" ht="15.75" customHeight="1" spans="8:8">
      <c r="H836" s="56"/>
    </row>
    <row r="837" ht="15.75" customHeight="1" spans="8:8">
      <c r="H837" s="56"/>
    </row>
    <row r="838" ht="15.75" customHeight="1" spans="8:8">
      <c r="H838" s="56"/>
    </row>
    <row r="839" ht="15.75" customHeight="1" spans="8:8">
      <c r="H839" s="56"/>
    </row>
    <row r="840" ht="15.75" customHeight="1" spans="8:8">
      <c r="H840" s="56"/>
    </row>
    <row r="841" ht="15.75" customHeight="1" spans="8:8">
      <c r="H841" s="56"/>
    </row>
    <row r="842" ht="15.75" customHeight="1" spans="8:8">
      <c r="H842" s="56"/>
    </row>
    <row r="843" ht="15.75" customHeight="1" spans="8:8">
      <c r="H843" s="56"/>
    </row>
    <row r="844" ht="15.75" customHeight="1" spans="8:8">
      <c r="H844" s="56"/>
    </row>
    <row r="845" ht="15.75" customHeight="1" spans="8:8">
      <c r="H845" s="56"/>
    </row>
    <row r="846" ht="15.75" customHeight="1" spans="8:8">
      <c r="H846" s="56"/>
    </row>
    <row r="847" ht="15.75" customHeight="1" spans="8:8">
      <c r="H847" s="56"/>
    </row>
    <row r="848" ht="15.75" customHeight="1" spans="8:8">
      <c r="H848" s="56"/>
    </row>
    <row r="849" ht="15.75" customHeight="1" spans="8:8">
      <c r="H849" s="56"/>
    </row>
    <row r="850" ht="15.75" customHeight="1" spans="8:8">
      <c r="H850" s="56"/>
    </row>
    <row r="851" ht="15.75" customHeight="1" spans="8:8">
      <c r="H851" s="56"/>
    </row>
    <row r="852" ht="15.75" customHeight="1" spans="8:8">
      <c r="H852" s="56"/>
    </row>
    <row r="853" ht="15.75" customHeight="1" spans="8:8">
      <c r="H853" s="56"/>
    </row>
    <row r="854" ht="15.75" customHeight="1" spans="8:8">
      <c r="H854" s="56"/>
    </row>
    <row r="855" ht="15.75" customHeight="1" spans="8:8">
      <c r="H855" s="56"/>
    </row>
    <row r="856" ht="15.75" customHeight="1" spans="8:8">
      <c r="H856" s="56"/>
    </row>
    <row r="857" ht="15.75" customHeight="1" spans="8:8">
      <c r="H857" s="56"/>
    </row>
    <row r="858" ht="15.75" customHeight="1" spans="8:8">
      <c r="H858" s="56"/>
    </row>
    <row r="859" ht="15.75" customHeight="1" spans="8:8">
      <c r="H859" s="56"/>
    </row>
    <row r="860" ht="15.75" customHeight="1" spans="8:8">
      <c r="H860" s="56"/>
    </row>
    <row r="861" ht="15.75" customHeight="1" spans="8:8">
      <c r="H861" s="56"/>
    </row>
    <row r="862" ht="15.75" customHeight="1" spans="8:8">
      <c r="H862" s="56"/>
    </row>
    <row r="863" ht="15.75" customHeight="1" spans="8:8">
      <c r="H863" s="56"/>
    </row>
    <row r="864" ht="15.75" customHeight="1" spans="8:8">
      <c r="H864" s="56"/>
    </row>
    <row r="865" ht="15.75" customHeight="1" spans="8:8">
      <c r="H865" s="56"/>
    </row>
    <row r="866" ht="15.75" customHeight="1" spans="8:8">
      <c r="H866" s="56"/>
    </row>
    <row r="867" ht="15.75" customHeight="1" spans="8:8">
      <c r="H867" s="56"/>
    </row>
    <row r="868" ht="15.75" customHeight="1" spans="8:8">
      <c r="H868" s="56"/>
    </row>
    <row r="869" ht="15.75" customHeight="1" spans="8:8">
      <c r="H869" s="56"/>
    </row>
    <row r="870" ht="15.75" customHeight="1" spans="8:8">
      <c r="H870" s="56"/>
    </row>
    <row r="871" ht="15.75" customHeight="1" spans="8:8">
      <c r="H871" s="56"/>
    </row>
    <row r="872" ht="15.75" customHeight="1" spans="8:8">
      <c r="H872" s="56"/>
    </row>
    <row r="873" ht="15.75" customHeight="1" spans="8:8">
      <c r="H873" s="56"/>
    </row>
    <row r="874" ht="15.75" customHeight="1" spans="8:8">
      <c r="H874" s="56"/>
    </row>
    <row r="875" ht="15.75" customHeight="1" spans="8:8">
      <c r="H875" s="56"/>
    </row>
    <row r="876" ht="15.75" customHeight="1" spans="8:8">
      <c r="H876" s="56"/>
    </row>
    <row r="877" ht="15.75" customHeight="1" spans="8:8">
      <c r="H877" s="56"/>
    </row>
    <row r="878" ht="15.75" customHeight="1" spans="8:8">
      <c r="H878" s="56"/>
    </row>
    <row r="879" ht="15.75" customHeight="1" spans="8:8">
      <c r="H879" s="56"/>
    </row>
    <row r="880" ht="15.75" customHeight="1" spans="8:8">
      <c r="H880" s="56"/>
    </row>
    <row r="881" ht="15.75" customHeight="1" spans="8:8">
      <c r="H881" s="56"/>
    </row>
    <row r="882" ht="15.75" customHeight="1" spans="8:8">
      <c r="H882" s="56"/>
    </row>
    <row r="883" ht="15.75" customHeight="1" spans="8:8">
      <c r="H883" s="56"/>
    </row>
    <row r="884" ht="15.75" customHeight="1" spans="8:8">
      <c r="H884" s="56"/>
    </row>
    <row r="885" ht="15.75" customHeight="1" spans="8:8">
      <c r="H885" s="56"/>
    </row>
    <row r="886" ht="15.75" customHeight="1" spans="8:8">
      <c r="H886" s="56"/>
    </row>
    <row r="887" ht="15.75" customHeight="1" spans="8:8">
      <c r="H887" s="56"/>
    </row>
    <row r="888" ht="15.75" customHeight="1" spans="8:8">
      <c r="H888" s="56"/>
    </row>
    <row r="889" ht="15.75" customHeight="1" spans="8:8">
      <c r="H889" s="56"/>
    </row>
    <row r="890" ht="15.75" customHeight="1" spans="8:8">
      <c r="H890" s="56"/>
    </row>
    <row r="891" ht="15.75" customHeight="1" spans="8:8">
      <c r="H891" s="56"/>
    </row>
    <row r="892" ht="15.75" customHeight="1" spans="8:8">
      <c r="H892" s="56"/>
    </row>
    <row r="893" ht="15.75" customHeight="1" spans="8:8">
      <c r="H893" s="56"/>
    </row>
    <row r="894" ht="15.75" customHeight="1" spans="8:8">
      <c r="H894" s="56"/>
    </row>
    <row r="895" ht="15.75" customHeight="1" spans="8:8">
      <c r="H895" s="56"/>
    </row>
    <row r="896" ht="15.75" customHeight="1" spans="8:8">
      <c r="H896" s="56"/>
    </row>
    <row r="897" ht="15.75" customHeight="1" spans="8:8">
      <c r="H897" s="56"/>
    </row>
    <row r="898" ht="15.75" customHeight="1" spans="8:8">
      <c r="H898" s="56"/>
    </row>
    <row r="899" ht="15.75" customHeight="1" spans="8:8">
      <c r="H899" s="56"/>
    </row>
    <row r="900" ht="15.75" customHeight="1" spans="8:8">
      <c r="H900" s="56"/>
    </row>
    <row r="901" ht="15.75" customHeight="1" spans="8:8">
      <c r="H901" s="56"/>
    </row>
    <row r="902" ht="15.75" customHeight="1" spans="8:8">
      <c r="H902" s="56"/>
    </row>
    <row r="903" ht="15.75" customHeight="1" spans="8:8">
      <c r="H903" s="56"/>
    </row>
    <row r="904" ht="15.75" customHeight="1" spans="8:8">
      <c r="H904" s="56"/>
    </row>
    <row r="905" ht="15.75" customHeight="1" spans="8:8">
      <c r="H905" s="56"/>
    </row>
    <row r="906" ht="15.75" customHeight="1" spans="8:8">
      <c r="H906" s="56"/>
    </row>
    <row r="907" ht="15.75" customHeight="1" spans="8:8">
      <c r="H907" s="56"/>
    </row>
    <row r="908" ht="15.75" customHeight="1" spans="8:8">
      <c r="H908" s="56"/>
    </row>
    <row r="909" ht="15.75" customHeight="1" spans="8:8">
      <c r="H909" s="56"/>
    </row>
    <row r="910" ht="15.75" customHeight="1" spans="8:8">
      <c r="H910" s="56"/>
    </row>
    <row r="911" ht="15.75" customHeight="1" spans="8:8">
      <c r="H911" s="56"/>
    </row>
    <row r="912" ht="15.75" customHeight="1" spans="8:8">
      <c r="H912" s="56"/>
    </row>
    <row r="913" ht="15.75" customHeight="1" spans="8:8">
      <c r="H913" s="56"/>
    </row>
    <row r="914" ht="15.75" customHeight="1" spans="8:8">
      <c r="H914" s="56"/>
    </row>
    <row r="915" ht="15.75" customHeight="1" spans="8:8">
      <c r="H915" s="56"/>
    </row>
    <row r="916" ht="15.75" customHeight="1" spans="8:8">
      <c r="H916" s="56"/>
    </row>
    <row r="917" ht="15.75" customHeight="1" spans="8:8">
      <c r="H917" s="56"/>
    </row>
    <row r="918" ht="15.75" customHeight="1" spans="8:8">
      <c r="H918" s="56"/>
    </row>
    <row r="919" ht="15.75" customHeight="1" spans="8:8">
      <c r="H919" s="56"/>
    </row>
    <row r="920" ht="15.75" customHeight="1" spans="8:8">
      <c r="H920" s="56"/>
    </row>
    <row r="921" ht="15.75" customHeight="1" spans="8:8">
      <c r="H921" s="56"/>
    </row>
    <row r="922" ht="15.75" customHeight="1" spans="8:8">
      <c r="H922" s="56"/>
    </row>
    <row r="923" ht="15.75" customHeight="1" spans="8:8">
      <c r="H923" s="56"/>
    </row>
    <row r="924" ht="15.75" customHeight="1" spans="8:8">
      <c r="H924" s="56"/>
    </row>
    <row r="925" ht="15.75" customHeight="1" spans="8:8">
      <c r="H925" s="56"/>
    </row>
    <row r="926" ht="15.75" customHeight="1" spans="8:8">
      <c r="H926" s="56"/>
    </row>
    <row r="927" ht="15.75" customHeight="1" spans="8:8">
      <c r="H927" s="56"/>
    </row>
    <row r="928" ht="15.75" customHeight="1" spans="8:8">
      <c r="H928" s="56"/>
    </row>
    <row r="929" ht="15.75" customHeight="1" spans="8:8">
      <c r="H929" s="56"/>
    </row>
    <row r="930" ht="15.75" customHeight="1" spans="8:8">
      <c r="H930" s="56"/>
    </row>
    <row r="931" ht="15.75" customHeight="1" spans="8:8">
      <c r="H931" s="56"/>
    </row>
    <row r="932" ht="15.75" customHeight="1" spans="8:8">
      <c r="H932" s="56"/>
    </row>
    <row r="933" ht="15.75" customHeight="1" spans="8:8">
      <c r="H933" s="56"/>
    </row>
    <row r="934" ht="15.75" customHeight="1" spans="8:8">
      <c r="H934" s="56"/>
    </row>
    <row r="935" ht="15.75" customHeight="1" spans="8:8">
      <c r="H935" s="56"/>
    </row>
    <row r="936" ht="15.75" customHeight="1" spans="8:8">
      <c r="H936" s="56"/>
    </row>
    <row r="937" ht="15.75" customHeight="1" spans="8:8">
      <c r="H937" s="56"/>
    </row>
    <row r="938" ht="15.75" customHeight="1" spans="8:8">
      <c r="H938" s="56"/>
    </row>
    <row r="939" ht="15.75" customHeight="1" spans="8:8">
      <c r="H939" s="56"/>
    </row>
    <row r="940" ht="15.75" customHeight="1" spans="8:8">
      <c r="H940" s="56"/>
    </row>
    <row r="941" ht="15.75" customHeight="1" spans="8:8">
      <c r="H941" s="56"/>
    </row>
    <row r="942" ht="15.75" customHeight="1" spans="8:8">
      <c r="H942" s="56"/>
    </row>
    <row r="943" ht="15.75" customHeight="1" spans="8:8">
      <c r="H943" s="56"/>
    </row>
    <row r="944" ht="15.75" customHeight="1" spans="8:8">
      <c r="H944" s="56"/>
    </row>
    <row r="945" ht="15.75" customHeight="1" spans="8:8">
      <c r="H945" s="56"/>
    </row>
    <row r="946" ht="15.75" customHeight="1" spans="8:8">
      <c r="H946" s="56"/>
    </row>
    <row r="947" ht="15.75" customHeight="1" spans="8:8">
      <c r="H947" s="56"/>
    </row>
    <row r="948" ht="15.75" customHeight="1" spans="8:8">
      <c r="H948" s="56"/>
    </row>
    <row r="949" ht="15.75" customHeight="1" spans="8:8">
      <c r="H949" s="56"/>
    </row>
    <row r="950" ht="15.75" customHeight="1" spans="8:8">
      <c r="H950" s="56"/>
    </row>
    <row r="951" ht="15.75" customHeight="1" spans="8:8">
      <c r="H951" s="56"/>
    </row>
    <row r="952" ht="15.75" customHeight="1" spans="8:8">
      <c r="H952" s="56"/>
    </row>
    <row r="953" ht="15.75" customHeight="1" spans="8:8">
      <c r="H953" s="56"/>
    </row>
    <row r="954" ht="15.75" customHeight="1" spans="8:8">
      <c r="H954" s="56"/>
    </row>
    <row r="955" ht="15.75" customHeight="1" spans="8:8">
      <c r="H955" s="56"/>
    </row>
    <row r="956" ht="15.75" customHeight="1" spans="8:8">
      <c r="H956" s="56"/>
    </row>
    <row r="957" ht="15.75" customHeight="1" spans="8:8">
      <c r="H957" s="56"/>
    </row>
    <row r="958" ht="15.75" customHeight="1" spans="8:8">
      <c r="H958" s="56"/>
    </row>
    <row r="959" ht="15.75" customHeight="1" spans="8:8">
      <c r="H959" s="56"/>
    </row>
    <row r="960" ht="15.75" customHeight="1" spans="8:8">
      <c r="H960" s="56"/>
    </row>
    <row r="961" ht="15.75" customHeight="1" spans="8:8">
      <c r="H961" s="56"/>
    </row>
    <row r="962" ht="15.75" customHeight="1" spans="8:8">
      <c r="H962" s="56"/>
    </row>
    <row r="963" ht="15.75" customHeight="1" spans="8:8">
      <c r="H963" s="56"/>
    </row>
    <row r="964" ht="15.75" customHeight="1" spans="8:8">
      <c r="H964" s="56"/>
    </row>
    <row r="965" ht="15.75" customHeight="1" spans="8:8">
      <c r="H965" s="56"/>
    </row>
    <row r="966" ht="15.75" customHeight="1" spans="8:8">
      <c r="H966" s="56"/>
    </row>
    <row r="967" ht="15.75" customHeight="1" spans="8:8">
      <c r="H967" s="56"/>
    </row>
    <row r="968" ht="15.75" customHeight="1" spans="8:8">
      <c r="H968" s="56"/>
    </row>
    <row r="969" ht="15.75" customHeight="1" spans="8:8">
      <c r="H969" s="56"/>
    </row>
    <row r="970" ht="15.75" customHeight="1" spans="8:8">
      <c r="H970" s="56"/>
    </row>
    <row r="971" ht="15.75" customHeight="1" spans="8:8">
      <c r="H971" s="56"/>
    </row>
    <row r="972" ht="15.75" customHeight="1" spans="8:8">
      <c r="H972" s="56"/>
    </row>
    <row r="973" ht="15.75" customHeight="1" spans="8:8">
      <c r="H973" s="56"/>
    </row>
    <row r="974" ht="15.75" customHeight="1" spans="8:8">
      <c r="H974" s="56"/>
    </row>
    <row r="975" ht="15.75" customHeight="1" spans="8:8">
      <c r="H975" s="56"/>
    </row>
    <row r="976" ht="15.75" customHeight="1" spans="8:8">
      <c r="H976" s="56"/>
    </row>
    <row r="977" ht="15.75" customHeight="1" spans="8:8">
      <c r="H977" s="56"/>
    </row>
    <row r="978" ht="15.75" customHeight="1" spans="8:8">
      <c r="H978" s="56"/>
    </row>
    <row r="979" ht="15.75" customHeight="1" spans="8:8">
      <c r="H979" s="56"/>
    </row>
    <row r="980" ht="15.75" customHeight="1" spans="8:8">
      <c r="H980" s="56"/>
    </row>
    <row r="981" ht="15.75" customHeight="1" spans="8:8">
      <c r="H981" s="56"/>
    </row>
    <row r="982" ht="15.75" customHeight="1" spans="8:8">
      <c r="H982" s="56"/>
    </row>
    <row r="983" ht="15.75" customHeight="1" spans="8:8">
      <c r="H983" s="56"/>
    </row>
    <row r="984" ht="15.75" customHeight="1" spans="8:8">
      <c r="H984" s="56"/>
    </row>
    <row r="985" ht="15.75" customHeight="1" spans="8:8">
      <c r="H985" s="56"/>
    </row>
    <row r="986" ht="15.75" customHeight="1" spans="8:8">
      <c r="H986" s="56"/>
    </row>
    <row r="987" ht="15.75" customHeight="1" spans="8:8">
      <c r="H987" s="56"/>
    </row>
    <row r="988" ht="15.75" customHeight="1" spans="8:8">
      <c r="H988" s="56"/>
    </row>
    <row r="989" ht="15.75" customHeight="1" spans="8:8">
      <c r="H989" s="56"/>
    </row>
    <row r="990" ht="15.75" customHeight="1" spans="8:8">
      <c r="H990" s="56"/>
    </row>
    <row r="991" ht="15.75" customHeight="1" spans="8:8">
      <c r="H991" s="56"/>
    </row>
  </sheetData>
  <conditionalFormatting sqref="H2:H32">
    <cfRule type="cellIs" dxfId="0" priority="2" operator="greaterThan">
      <formula>800</formula>
    </cfRule>
    <cfRule type="cellIs" dxfId="1" priority="3" operator="greaterThan">
      <formula>770</formula>
    </cfRule>
  </conditionalFormatting>
  <conditionalFormatting sqref="I2:I32">
    <cfRule type="cellIs" dxfId="1" priority="1" operator="greaterThan">
      <formula>14</formula>
    </cfRule>
  </conditionalFormatting>
  <pageMargins left="0.2" right="0" top="0" bottom="0" header="0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C3" sqref="C3"/>
    </sheetView>
  </sheetViews>
  <sheetFormatPr defaultColWidth="12.6333333333333" defaultRowHeight="15" customHeight="1" outlineLevelCol="5"/>
  <cols>
    <col min="1" max="1" width="6.13333333333333" customWidth="1"/>
    <col min="2" max="2" width="16.8833333333333" customWidth="1"/>
    <col min="3" max="3" width="15.5" customWidth="1"/>
    <col min="4" max="4" width="16.75" customWidth="1"/>
    <col min="5" max="5" width="19.5" customWidth="1"/>
    <col min="6" max="6" width="10.8833333333333" hidden="1" customWidth="1"/>
    <col min="7" max="26" width="7.63333333333333" customWidth="1"/>
  </cols>
  <sheetData>
    <row r="1" ht="33" customHeight="1" spans="1:6">
      <c r="A1" s="18" t="s">
        <v>40</v>
      </c>
      <c r="B1" s="19"/>
      <c r="C1" s="19"/>
      <c r="D1" s="19"/>
      <c r="E1" s="19"/>
      <c r="F1" s="19"/>
    </row>
    <row r="2" ht="45.75" customHeight="1" spans="1:6">
      <c r="A2" s="20" t="s">
        <v>41</v>
      </c>
      <c r="B2" s="20" t="s">
        <v>42</v>
      </c>
      <c r="C2" s="20" t="s">
        <v>43</v>
      </c>
      <c r="D2" s="20" t="s">
        <v>44</v>
      </c>
      <c r="E2" s="20" t="s">
        <v>45</v>
      </c>
      <c r="F2" s="20" t="s">
        <v>46</v>
      </c>
    </row>
    <row r="3" ht="22.5" spans="1:6">
      <c r="A3" s="27">
        <v>1</v>
      </c>
      <c r="B3" s="22" t="str">
        <f>VLOOKUP(A3,Main!$A$2:$B$32,2,)</f>
        <v>2021.1.01</v>
      </c>
      <c r="C3" s="23">
        <v>21</v>
      </c>
      <c r="D3" s="24">
        <f t="shared" ref="D3:D33" si="0">IFERROR(E3/C3,"")</f>
        <v>14.746380952381</v>
      </c>
      <c r="E3" s="25">
        <v>309.674</v>
      </c>
      <c r="F3" s="26">
        <v>830</v>
      </c>
    </row>
    <row r="4" ht="22.5" spans="1:6">
      <c r="A4" s="27">
        <v>2</v>
      </c>
      <c r="B4" s="22" t="str">
        <f>VLOOKUP(A4,Main!$A$2:$B$32,2,)</f>
        <v>2021.1.02</v>
      </c>
      <c r="C4" s="23">
        <v>20</v>
      </c>
      <c r="D4" s="24">
        <f t="shared" si="0"/>
        <v>14.90835</v>
      </c>
      <c r="E4" s="25">
        <v>298.167</v>
      </c>
      <c r="F4" s="26">
        <v>835</v>
      </c>
    </row>
    <row r="5" ht="22.5" spans="1:6">
      <c r="A5" s="27">
        <v>3</v>
      </c>
      <c r="B5" s="22" t="str">
        <f>VLOOKUP(A5,Main!$A$2:$B$32,2,)</f>
        <v>2021.1.03</v>
      </c>
      <c r="C5" s="23">
        <v>18</v>
      </c>
      <c r="D5" s="24">
        <f t="shared" si="0"/>
        <v>15.2520555555556</v>
      </c>
      <c r="E5" s="25">
        <v>274.537</v>
      </c>
      <c r="F5" s="26"/>
    </row>
    <row r="6" ht="22.5" spans="1:6">
      <c r="A6" s="27">
        <v>4</v>
      </c>
      <c r="B6" s="22" t="str">
        <f>VLOOKUP(A6,Main!$A$2:$B$32,2,)</f>
        <v>2021.1.04</v>
      </c>
      <c r="C6" s="23">
        <v>8</v>
      </c>
      <c r="D6" s="24">
        <f t="shared" si="0"/>
        <v>15.106125</v>
      </c>
      <c r="E6" s="25">
        <v>120.849</v>
      </c>
      <c r="F6" s="26"/>
    </row>
    <row r="7" ht="22.5" spans="1:6">
      <c r="A7" s="27">
        <v>5</v>
      </c>
      <c r="B7" s="22" t="str">
        <f>VLOOKUP(A7,Main!$A$2:$B$32,2,)</f>
        <v>2021.1.05</v>
      </c>
      <c r="C7" s="23">
        <v>20</v>
      </c>
      <c r="D7" s="24">
        <f t="shared" si="0"/>
        <v>15.007</v>
      </c>
      <c r="E7" s="25">
        <v>300.14</v>
      </c>
      <c r="F7" s="26"/>
    </row>
    <row r="8" ht="22.5" spans="1:6">
      <c r="A8" s="27">
        <v>6</v>
      </c>
      <c r="B8" s="22" t="str">
        <f>VLOOKUP(A8,Main!$A$2:$B$32,2,)</f>
        <v>2021.1.06</v>
      </c>
      <c r="C8" s="23">
        <v>18</v>
      </c>
      <c r="D8" s="24">
        <f t="shared" si="0"/>
        <v>15.3655</v>
      </c>
      <c r="E8" s="25">
        <v>276.579</v>
      </c>
      <c r="F8" s="26"/>
    </row>
    <row r="9" ht="22.5" spans="1:6">
      <c r="A9" s="27">
        <v>7</v>
      </c>
      <c r="B9" s="22" t="str">
        <f>VLOOKUP(A9,Main!$A$2:$B$32,2,)</f>
        <v>2021.1.07</v>
      </c>
      <c r="C9" s="23">
        <v>22</v>
      </c>
      <c r="D9" s="24">
        <f t="shared" si="0"/>
        <v>15.3945454545455</v>
      </c>
      <c r="E9" s="25">
        <v>338.68</v>
      </c>
      <c r="F9" s="26"/>
    </row>
    <row r="10" ht="22.5" spans="1:6">
      <c r="A10" s="27">
        <v>8</v>
      </c>
      <c r="B10" s="22" t="str">
        <f>VLOOKUP(A10,Main!$A$2:$B$32,2,)</f>
        <v>2021.1.08</v>
      </c>
      <c r="C10" s="23">
        <v>20</v>
      </c>
      <c r="D10" s="24">
        <f t="shared" si="0"/>
        <v>14.99675</v>
      </c>
      <c r="E10" s="25">
        <v>299.935</v>
      </c>
      <c r="F10" s="26"/>
    </row>
    <row r="11" ht="22.5" spans="1:6">
      <c r="A11" s="27">
        <v>9</v>
      </c>
      <c r="B11" s="22" t="str">
        <f>VLOOKUP(A11,Main!$A$2:$B$32,2,)</f>
        <v>2021.1.09</v>
      </c>
      <c r="C11" s="23">
        <v>22</v>
      </c>
      <c r="D11" s="24">
        <f t="shared" si="0"/>
        <v>14.9332727272727</v>
      </c>
      <c r="E11" s="25">
        <v>328.532</v>
      </c>
      <c r="F11" s="26"/>
    </row>
    <row r="12" ht="22.5" spans="1:6">
      <c r="A12" s="27">
        <v>10</v>
      </c>
      <c r="B12" s="22" t="str">
        <f>VLOOKUP(A12,Main!$A$2:$B$32,2,)</f>
        <v>2021.1.10</v>
      </c>
      <c r="C12" s="23">
        <v>20</v>
      </c>
      <c r="D12" s="24">
        <f t="shared" si="0"/>
        <v>14.8983</v>
      </c>
      <c r="E12" s="25">
        <v>297.966</v>
      </c>
      <c r="F12" s="26"/>
    </row>
    <row r="13" ht="22.5" spans="1:6">
      <c r="A13" s="27">
        <v>11</v>
      </c>
      <c r="B13" s="22" t="str">
        <f>VLOOKUP(A13,Main!$A$2:$B$32,2,)</f>
        <v>2021.1.11</v>
      </c>
      <c r="C13" s="23">
        <v>25</v>
      </c>
      <c r="D13" s="24">
        <f t="shared" si="0"/>
        <v>14.73844</v>
      </c>
      <c r="E13" s="25">
        <v>368.461</v>
      </c>
      <c r="F13" s="26"/>
    </row>
    <row r="14" ht="22.5" spans="1:6">
      <c r="A14" s="27">
        <v>12</v>
      </c>
      <c r="B14" s="22" t="str">
        <f>VLOOKUP(A14,Main!$A$2:$B$32,2,)</f>
        <v>2021.1.12</v>
      </c>
      <c r="C14" s="23">
        <v>23</v>
      </c>
      <c r="D14" s="24">
        <f t="shared" si="0"/>
        <v>15.2525652173913</v>
      </c>
      <c r="E14" s="29">
        <v>350.809</v>
      </c>
      <c r="F14" s="26"/>
    </row>
    <row r="15" ht="22.5" spans="1:6">
      <c r="A15" s="27">
        <v>13</v>
      </c>
      <c r="B15" s="22" t="str">
        <f>VLOOKUP(A15,Main!$A$2:$B$32,2,)</f>
        <v>2021.1.13</v>
      </c>
      <c r="C15" s="23">
        <v>22</v>
      </c>
      <c r="D15" s="24">
        <f t="shared" si="0"/>
        <v>14.9335</v>
      </c>
      <c r="E15" s="25">
        <v>328.537</v>
      </c>
      <c r="F15" s="26"/>
    </row>
    <row r="16" ht="21" customHeight="1" spans="1:6">
      <c r="A16" s="27">
        <v>14</v>
      </c>
      <c r="B16" s="22" t="str">
        <f>VLOOKUP(A16,Main!$A$2:$B$32,2,)</f>
        <v>2021.1.14</v>
      </c>
      <c r="C16" s="23">
        <v>23</v>
      </c>
      <c r="D16" s="24">
        <f t="shared" si="0"/>
        <v>14.8906956521739</v>
      </c>
      <c r="E16" s="41">
        <v>342.486</v>
      </c>
      <c r="F16" s="26"/>
    </row>
    <row r="17" ht="22.5" spans="1:6">
      <c r="A17" s="27">
        <v>15</v>
      </c>
      <c r="B17" s="22" t="str">
        <f>VLOOKUP(A17,Main!$A$2:$B$32,2,)</f>
        <v>2021.1.15</v>
      </c>
      <c r="C17" s="23">
        <v>24</v>
      </c>
      <c r="D17" s="24">
        <f t="shared" si="0"/>
        <v>15.158</v>
      </c>
      <c r="E17" s="41">
        <v>363.792</v>
      </c>
      <c r="F17" s="26"/>
    </row>
    <row r="18" ht="22.5" spans="1:6">
      <c r="A18" s="27">
        <v>16</v>
      </c>
      <c r="B18" s="22" t="str">
        <f>VLOOKUP(A18,Main!$A$2:$B$32,2,)</f>
        <v>2021.1.16</v>
      </c>
      <c r="C18" s="23">
        <v>22</v>
      </c>
      <c r="D18" s="24">
        <f t="shared" si="0"/>
        <v>14.9879545454545</v>
      </c>
      <c r="E18" s="41">
        <v>329.735</v>
      </c>
      <c r="F18" s="26"/>
    </row>
    <row r="19" ht="22.5" spans="1:6">
      <c r="A19" s="27">
        <v>17</v>
      </c>
      <c r="B19" s="22" t="str">
        <f>VLOOKUP(A19,Main!$A$2:$B$32,2,)</f>
        <v>2021.1.17</v>
      </c>
      <c r="C19" s="23">
        <v>20</v>
      </c>
      <c r="D19" s="24">
        <f t="shared" si="0"/>
        <v>14.88395</v>
      </c>
      <c r="E19" s="25">
        <v>297.679</v>
      </c>
      <c r="F19" s="26"/>
    </row>
    <row r="20" ht="22.5" spans="1:6">
      <c r="A20" s="27">
        <v>18</v>
      </c>
      <c r="B20" s="22" t="str">
        <f>VLOOKUP(A20,Main!$A$2:$B$32,2,)</f>
        <v>2021.1.18</v>
      </c>
      <c r="C20" s="23">
        <v>23</v>
      </c>
      <c r="D20" s="24">
        <f t="shared" si="0"/>
        <v>14.1815652173913</v>
      </c>
      <c r="E20" s="25">
        <v>326.176</v>
      </c>
      <c r="F20" s="26"/>
    </row>
    <row r="21" ht="15.75" customHeight="1" spans="1:6">
      <c r="A21" s="27">
        <v>19</v>
      </c>
      <c r="B21" s="22" t="str">
        <f>VLOOKUP(A21,Main!$A$2:$B$32,2,)</f>
        <v>2021.1.19</v>
      </c>
      <c r="C21" s="23">
        <v>23</v>
      </c>
      <c r="D21" s="24">
        <f t="shared" si="0"/>
        <v>14.7390869565217</v>
      </c>
      <c r="E21" s="25">
        <v>338.999</v>
      </c>
      <c r="F21" s="26"/>
    </row>
    <row r="22" ht="15.75" customHeight="1" spans="1:6">
      <c r="A22" s="27">
        <v>20</v>
      </c>
      <c r="B22" s="22" t="str">
        <f>VLOOKUP(A22,Main!$A$2:$B$32,2,)</f>
        <v>2021.1.20</v>
      </c>
      <c r="C22" s="23">
        <v>23</v>
      </c>
      <c r="D22" s="24">
        <f t="shared" si="0"/>
        <v>14.9663913043478</v>
      </c>
      <c r="E22" s="25">
        <v>344.227</v>
      </c>
      <c r="F22" s="26"/>
    </row>
    <row r="23" ht="15.75" customHeight="1" spans="1:6">
      <c r="A23" s="27">
        <v>21</v>
      </c>
      <c r="B23" s="22" t="str">
        <f>VLOOKUP(A23,Main!$A$2:$B$32,2,)</f>
        <v>2021.1.21</v>
      </c>
      <c r="C23" s="23">
        <v>23</v>
      </c>
      <c r="D23" s="24">
        <f t="shared" si="0"/>
        <v>14.8990434782609</v>
      </c>
      <c r="E23" s="30">
        <v>342.678</v>
      </c>
      <c r="F23" s="26"/>
    </row>
    <row r="24" ht="15.75" customHeight="1" spans="1:6">
      <c r="A24" s="27">
        <v>22</v>
      </c>
      <c r="B24" s="22" t="str">
        <f>VLOOKUP(A24,Main!$A$2:$B$32,2,)</f>
        <v>2021.1.22</v>
      </c>
      <c r="C24" s="23">
        <v>22</v>
      </c>
      <c r="D24" s="24">
        <f t="shared" si="0"/>
        <v>15.3527727272727</v>
      </c>
      <c r="E24" s="25">
        <v>337.761</v>
      </c>
      <c r="F24" s="26"/>
    </row>
    <row r="25" ht="15.75" customHeight="1" spans="1:6">
      <c r="A25" s="27">
        <v>23</v>
      </c>
      <c r="B25" s="22" t="str">
        <f>VLOOKUP(A25,Main!$A$2:$B$32,2,)</f>
        <v>2021.1.23</v>
      </c>
      <c r="C25" s="23">
        <v>23</v>
      </c>
      <c r="D25" s="24">
        <f t="shared" si="0"/>
        <v>14.9664782608696</v>
      </c>
      <c r="E25" s="25">
        <v>344.229</v>
      </c>
      <c r="F25" s="26"/>
    </row>
    <row r="26" ht="15.75" customHeight="1" spans="1:6">
      <c r="A26" s="27">
        <v>24</v>
      </c>
      <c r="B26" s="22" t="str">
        <f>VLOOKUP(A26,Main!$A$2:$B$32,2,)</f>
        <v>2021.1.24</v>
      </c>
      <c r="C26" s="23">
        <v>21</v>
      </c>
      <c r="D26" s="24">
        <f t="shared" si="0"/>
        <v>15.3754285714286</v>
      </c>
      <c r="E26" s="25">
        <v>322.884</v>
      </c>
      <c r="F26" s="26"/>
    </row>
    <row r="27" ht="15.75" customHeight="1" spans="1:6">
      <c r="A27" s="27">
        <v>25</v>
      </c>
      <c r="B27" s="22" t="str">
        <f>VLOOKUP(A27,Main!$A$2:$B$32,2,)</f>
        <v>2021.1.25</v>
      </c>
      <c r="C27" s="23">
        <v>23</v>
      </c>
      <c r="D27" s="24">
        <f t="shared" si="0"/>
        <v>15.4976086956522</v>
      </c>
      <c r="E27" s="25">
        <v>356.445</v>
      </c>
      <c r="F27" s="26"/>
    </row>
    <row r="28" ht="15.75" customHeight="1" spans="1:6">
      <c r="A28" s="27">
        <v>26</v>
      </c>
      <c r="B28" s="22" t="str">
        <f>VLOOKUP(A28,Main!$A$2:$B$32,2,)</f>
        <v>2021.1.26</v>
      </c>
      <c r="C28" s="23">
        <v>23</v>
      </c>
      <c r="D28" s="24">
        <f t="shared" si="0"/>
        <v>15.1544347826087</v>
      </c>
      <c r="E28" s="25">
        <v>348.552</v>
      </c>
      <c r="F28" s="26"/>
    </row>
    <row r="29" ht="15.75" customHeight="1" spans="1:6">
      <c r="A29" s="27">
        <v>27</v>
      </c>
      <c r="B29" s="22" t="str">
        <f>VLOOKUP(A29,Main!$A$2:$B$32,2,)</f>
        <v>2021.1.27</v>
      </c>
      <c r="C29" s="23">
        <v>24</v>
      </c>
      <c r="D29" s="24">
        <f t="shared" si="0"/>
        <v>14.8934583333333</v>
      </c>
      <c r="E29" s="25">
        <v>357.443</v>
      </c>
      <c r="F29" s="26"/>
    </row>
    <row r="30" ht="15.75" customHeight="1" spans="1:6">
      <c r="A30" s="27">
        <v>28</v>
      </c>
      <c r="B30" s="22" t="str">
        <f>VLOOKUP(A30,Main!$A$2:$B$32,2,)</f>
        <v>2021.1.28</v>
      </c>
      <c r="C30" s="23">
        <v>23</v>
      </c>
      <c r="D30" s="24">
        <f t="shared" si="0"/>
        <v>14.650652173913</v>
      </c>
      <c r="E30" s="25">
        <v>336.965</v>
      </c>
      <c r="F30" s="26"/>
    </row>
    <row r="31" ht="15.75" customHeight="1" spans="1:6">
      <c r="A31" s="27">
        <v>29</v>
      </c>
      <c r="B31" s="22" t="str">
        <f>VLOOKUP(A31,Main!$A$2:$B$32,2,)</f>
        <v>2021.1.29</v>
      </c>
      <c r="C31" s="23">
        <v>22</v>
      </c>
      <c r="D31" s="24">
        <f t="shared" si="0"/>
        <v>14.7005</v>
      </c>
      <c r="E31" s="25">
        <v>323.411</v>
      </c>
      <c r="F31" s="31"/>
    </row>
    <row r="32" ht="15.75" customHeight="1" spans="1:6">
      <c r="A32" s="27">
        <v>30</v>
      </c>
      <c r="B32" s="22" t="str">
        <f>VLOOKUP(A32,Main!$A$2:$B$32,2,)</f>
        <v>2021.1.30</v>
      </c>
      <c r="C32" s="23">
        <v>22</v>
      </c>
      <c r="D32" s="24">
        <f t="shared" si="0"/>
        <v>15.2069545454545</v>
      </c>
      <c r="E32" s="25">
        <v>334.553</v>
      </c>
      <c r="F32" s="31"/>
    </row>
    <row r="33" ht="15.75" customHeight="1" spans="1:6">
      <c r="A33" s="27">
        <v>31</v>
      </c>
      <c r="B33" s="22" t="str">
        <f>VLOOKUP(A33,Main!$A$2:$B$32,2,)</f>
        <v>2021.1.31</v>
      </c>
      <c r="C33" s="23">
        <v>23</v>
      </c>
      <c r="D33" s="24">
        <f t="shared" si="0"/>
        <v>15.0212173913043</v>
      </c>
      <c r="E33" s="25">
        <v>345.488</v>
      </c>
      <c r="F33" s="31"/>
    </row>
    <row r="34" ht="15.75" customHeight="1" spans="1:6">
      <c r="A34" s="32" t="s">
        <v>47</v>
      </c>
      <c r="B34" s="33"/>
      <c r="C34" s="34">
        <f t="shared" ref="C34:E34" si="1">IFERROR(SUM(C3:C33),"")</f>
        <v>666</v>
      </c>
      <c r="D34" s="35">
        <f t="shared" si="1"/>
        <v>465.058977543133</v>
      </c>
      <c r="E34" s="36">
        <f t="shared" si="1"/>
        <v>9986.369</v>
      </c>
      <c r="F34" s="37"/>
    </row>
    <row r="35" ht="15.75" customHeight="1" spans="1:6">
      <c r="A35" s="38" t="s">
        <v>48</v>
      </c>
      <c r="B35" s="33"/>
      <c r="C35" s="34">
        <f t="shared" ref="C35:E35" si="2">IFERROR(AVERAGE(C3:C33),"")</f>
        <v>21.4838709677419</v>
      </c>
      <c r="D35" s="35">
        <f t="shared" si="2"/>
        <v>15.0019025013914</v>
      </c>
      <c r="E35" s="34">
        <f t="shared" si="2"/>
        <v>322.140935483871</v>
      </c>
      <c r="F35" s="39">
        <f>AVERAGE(F3:F30)</f>
        <v>832.5</v>
      </c>
    </row>
    <row r="36" ht="15.75" customHeight="1" spans="1:5">
      <c r="A36" s="40"/>
      <c r="B36" s="40"/>
      <c r="C36" s="40"/>
      <c r="D36" s="40"/>
      <c r="E36" s="40"/>
    </row>
    <row r="37" ht="15.75" customHeight="1" spans="4:4">
      <c r="D37" s="1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34:B34"/>
    <mergeCell ref="A35:B35"/>
  </mergeCells>
  <pageMargins left="1.05" right="0" top="0.07" bottom="0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000"/>
  <sheetViews>
    <sheetView workbookViewId="0">
      <selection activeCell="A1" sqref="A1:F1"/>
    </sheetView>
  </sheetViews>
  <sheetFormatPr defaultColWidth="12.6333333333333" defaultRowHeight="15" customHeight="1" outlineLevelCol="5"/>
  <cols>
    <col min="1" max="1" width="6.13333333333333" customWidth="1"/>
    <col min="2" max="2" width="16.8833333333333" customWidth="1"/>
    <col min="3" max="3" width="15.5" customWidth="1"/>
    <col min="4" max="4" width="16.3833333333333" customWidth="1"/>
    <col min="5" max="5" width="19.3833333333333" customWidth="1"/>
    <col min="6" max="6" width="10.8833333333333" hidden="1" customWidth="1"/>
    <col min="7" max="26" width="7.63333333333333" customWidth="1"/>
  </cols>
  <sheetData>
    <row r="1" ht="33" customHeight="1" spans="1:6">
      <c r="A1" s="18" t="s">
        <v>49</v>
      </c>
      <c r="B1" s="19"/>
      <c r="C1" s="19"/>
      <c r="D1" s="19"/>
      <c r="E1" s="19"/>
      <c r="F1" s="19"/>
    </row>
    <row r="2" ht="45.75" customHeight="1" spans="1:6">
      <c r="A2" s="20" t="s">
        <v>41</v>
      </c>
      <c r="B2" s="20" t="s">
        <v>42</v>
      </c>
      <c r="C2" s="20" t="s">
        <v>43</v>
      </c>
      <c r="D2" s="20" t="s">
        <v>50</v>
      </c>
      <c r="E2" s="20" t="s">
        <v>45</v>
      </c>
      <c r="F2" s="20" t="s">
        <v>46</v>
      </c>
    </row>
    <row r="3" ht="22.5" spans="1:6">
      <c r="A3" s="21">
        <v>1</v>
      </c>
      <c r="B3" s="22" t="str">
        <f>VLOOKUP(A3,Main!$A$2:$B$32,2,)</f>
        <v>2021.1.01</v>
      </c>
      <c r="C3" s="23">
        <v>22</v>
      </c>
      <c r="D3" s="24">
        <f t="shared" ref="D3:D33" si="0">IFERROR(E3/C3,"")</f>
        <v>14.7343636363636</v>
      </c>
      <c r="E3" s="25">
        <v>324.156</v>
      </c>
      <c r="F3" s="26">
        <v>830</v>
      </c>
    </row>
    <row r="4" ht="22.5" spans="1:6">
      <c r="A4" s="21">
        <v>2</v>
      </c>
      <c r="B4" s="22" t="str">
        <f>VLOOKUP(A4,Main!$A$2:$B$32,2,)</f>
        <v>2021.1.02</v>
      </c>
      <c r="C4" s="23">
        <v>20</v>
      </c>
      <c r="D4" s="24">
        <f t="shared" si="0"/>
        <v>14.918</v>
      </c>
      <c r="E4" s="25">
        <v>298.36</v>
      </c>
      <c r="F4" s="26">
        <v>835</v>
      </c>
    </row>
    <row r="5" ht="22.5" spans="1:6">
      <c r="A5" s="21">
        <v>3</v>
      </c>
      <c r="B5" s="22" t="str">
        <f>VLOOKUP(A5,Main!$A$2:$B$32,2,)</f>
        <v>2021.1.03</v>
      </c>
      <c r="C5" s="23">
        <v>19</v>
      </c>
      <c r="D5" s="24">
        <f t="shared" si="0"/>
        <v>15.258</v>
      </c>
      <c r="E5" s="25">
        <v>289.902</v>
      </c>
      <c r="F5" s="26"/>
    </row>
    <row r="6" ht="22.5" spans="1:6">
      <c r="A6" s="21">
        <v>4</v>
      </c>
      <c r="B6" s="22" t="str">
        <f>VLOOKUP(A6,Main!$A$2:$B$32,2,)</f>
        <v>2021.1.04</v>
      </c>
      <c r="C6" s="23">
        <v>8</v>
      </c>
      <c r="D6" s="24">
        <f t="shared" si="0"/>
        <v>15.0875</v>
      </c>
      <c r="E6" s="25">
        <v>120.7</v>
      </c>
      <c r="F6" s="26"/>
    </row>
    <row r="7" ht="22.5" spans="1:6">
      <c r="A7" s="21">
        <v>5</v>
      </c>
      <c r="B7" s="22" t="str">
        <f>VLOOKUP(A7,Main!$A$2:$B$32,2,)</f>
        <v>2021.1.05</v>
      </c>
      <c r="C7" s="27">
        <v>22</v>
      </c>
      <c r="D7" s="24">
        <f t="shared" si="0"/>
        <v>15.0026818181818</v>
      </c>
      <c r="E7" s="25">
        <v>330.059</v>
      </c>
      <c r="F7" s="26"/>
    </row>
    <row r="8" ht="22.5" spans="1:6">
      <c r="A8" s="21">
        <v>6</v>
      </c>
      <c r="B8" s="22" t="str">
        <f>VLOOKUP(A8,Main!$A$2:$B$32,2,)</f>
        <v>2021.1.06</v>
      </c>
      <c r="C8" s="27">
        <v>19</v>
      </c>
      <c r="D8" s="24">
        <f t="shared" si="0"/>
        <v>15.3625263157895</v>
      </c>
      <c r="E8" s="25">
        <v>291.888</v>
      </c>
      <c r="F8" s="26"/>
    </row>
    <row r="9" ht="22.5" spans="1:6">
      <c r="A9" s="21">
        <v>7</v>
      </c>
      <c r="B9" s="22" t="str">
        <f>VLOOKUP(A9,Main!$A$2:$B$32,2,)</f>
        <v>2021.1.07</v>
      </c>
      <c r="C9" s="23">
        <v>22</v>
      </c>
      <c r="D9" s="24">
        <f t="shared" si="0"/>
        <v>15.3966363636364</v>
      </c>
      <c r="E9" s="25">
        <v>338.726</v>
      </c>
      <c r="F9" s="26"/>
    </row>
    <row r="10" ht="22.5" spans="1:6">
      <c r="A10" s="21">
        <v>8</v>
      </c>
      <c r="B10" s="22" t="str">
        <f>VLOOKUP(A10,Main!$A$2:$B$32,2,)</f>
        <v>2021.1.08</v>
      </c>
      <c r="C10" s="23">
        <v>22</v>
      </c>
      <c r="D10" s="24">
        <f t="shared" si="0"/>
        <v>15.007</v>
      </c>
      <c r="E10" s="25">
        <v>330.154</v>
      </c>
      <c r="F10" s="26"/>
    </row>
    <row r="11" ht="22.5" spans="1:6">
      <c r="A11" s="21">
        <v>9</v>
      </c>
      <c r="B11" s="22" t="str">
        <f>VLOOKUP(A11,Main!$A$2:$B$32,2,)</f>
        <v>2021.1.09</v>
      </c>
      <c r="C11" s="23">
        <v>23</v>
      </c>
      <c r="D11" s="24">
        <f t="shared" si="0"/>
        <v>14.9387826086957</v>
      </c>
      <c r="E11" s="25">
        <v>343.592</v>
      </c>
      <c r="F11" s="26"/>
    </row>
    <row r="12" ht="22.5" spans="1:6">
      <c r="A12" s="21">
        <v>10</v>
      </c>
      <c r="B12" s="22" t="str">
        <f>VLOOKUP(A12,Main!$A$2:$B$32,2,)</f>
        <v>2021.1.10</v>
      </c>
      <c r="C12" s="28">
        <v>21</v>
      </c>
      <c r="D12" s="24">
        <f t="shared" si="0"/>
        <v>14.8931428571429</v>
      </c>
      <c r="E12" s="25">
        <v>312.756</v>
      </c>
      <c r="F12" s="26"/>
    </row>
    <row r="13" ht="22.5" spans="1:6">
      <c r="A13" s="21">
        <v>11</v>
      </c>
      <c r="B13" s="22" t="str">
        <f>VLOOKUP(A13,Main!$A$2:$B$32,2,)</f>
        <v>2021.1.11</v>
      </c>
      <c r="C13" s="23">
        <v>22</v>
      </c>
      <c r="D13" s="24">
        <f t="shared" si="0"/>
        <v>14.7332272727273</v>
      </c>
      <c r="E13" s="25">
        <v>324.131</v>
      </c>
      <c r="F13" s="26"/>
    </row>
    <row r="14" ht="22.5" spans="1:6">
      <c r="A14" s="21">
        <v>12</v>
      </c>
      <c r="B14" s="22" t="str">
        <f>VLOOKUP(A14,Main!$A$2:$B$32,2,)</f>
        <v>2021.1.12</v>
      </c>
      <c r="C14" s="27">
        <v>22</v>
      </c>
      <c r="D14" s="24">
        <f t="shared" si="0"/>
        <v>15.2454545454545</v>
      </c>
      <c r="E14" s="29">
        <v>335.4</v>
      </c>
      <c r="F14" s="26"/>
    </row>
    <row r="15" ht="22.5" spans="1:6">
      <c r="A15" s="21">
        <v>13</v>
      </c>
      <c r="B15" s="22" t="str">
        <f>VLOOKUP(A15,Main!$A$2:$B$32,2,)</f>
        <v>2021.1.13</v>
      </c>
      <c r="C15" s="23">
        <v>23</v>
      </c>
      <c r="D15" s="24">
        <f t="shared" si="0"/>
        <v>14.9385652173913</v>
      </c>
      <c r="E15" s="25">
        <v>343.587</v>
      </c>
      <c r="F15" s="26"/>
    </row>
    <row r="16" ht="22.5" spans="1:6">
      <c r="A16" s="21">
        <v>14</v>
      </c>
      <c r="B16" s="22" t="str">
        <f>VLOOKUP(A16,Main!$A$2:$B$32,2,)</f>
        <v>2021.1.14</v>
      </c>
      <c r="C16" s="23">
        <v>24</v>
      </c>
      <c r="D16" s="24">
        <f t="shared" si="0"/>
        <v>14.8903333333333</v>
      </c>
      <c r="E16" s="25">
        <v>357.368</v>
      </c>
      <c r="F16" s="26"/>
    </row>
    <row r="17" ht="22.5" spans="1:6">
      <c r="A17" s="21">
        <v>15</v>
      </c>
      <c r="B17" s="22" t="str">
        <f>VLOOKUP(A17,Main!$A$2:$B$32,2,)</f>
        <v>2021.1.15</v>
      </c>
      <c r="C17" s="23">
        <v>22</v>
      </c>
      <c r="D17" s="24">
        <f t="shared" si="0"/>
        <v>15.1555</v>
      </c>
      <c r="E17" s="25">
        <v>333.421</v>
      </c>
      <c r="F17" s="26"/>
    </row>
    <row r="18" ht="22.5" spans="1:6">
      <c r="A18" s="21">
        <v>16</v>
      </c>
      <c r="B18" s="22" t="str">
        <f>VLOOKUP(A18,Main!$A$2:$B$32,2,)</f>
        <v>2021.1.16</v>
      </c>
      <c r="C18" s="23">
        <v>23</v>
      </c>
      <c r="D18" s="24">
        <f t="shared" si="0"/>
        <v>14.9893913043478</v>
      </c>
      <c r="E18" s="25">
        <v>344.756</v>
      </c>
      <c r="F18" s="26"/>
    </row>
    <row r="19" ht="22.5" spans="1:6">
      <c r="A19" s="21">
        <v>17</v>
      </c>
      <c r="B19" s="22" t="str">
        <f>VLOOKUP(A19,Main!$A$2:$B$32,2,)</f>
        <v>2021.1.17</v>
      </c>
      <c r="C19" s="23">
        <v>23</v>
      </c>
      <c r="D19" s="24">
        <f t="shared" si="0"/>
        <v>14.8784347826087</v>
      </c>
      <c r="E19" s="25">
        <v>342.204</v>
      </c>
      <c r="F19" s="26"/>
    </row>
    <row r="20" ht="22.5" spans="1:6">
      <c r="A20" s="21">
        <v>18</v>
      </c>
      <c r="B20" s="22" t="str">
        <f>VLOOKUP(A20,Main!$A$2:$B$32,2,)</f>
        <v>2021.1.18</v>
      </c>
      <c r="C20" s="23">
        <v>23</v>
      </c>
      <c r="D20" s="24">
        <f t="shared" si="0"/>
        <v>14.18</v>
      </c>
      <c r="E20" s="25">
        <v>326.14</v>
      </c>
      <c r="F20" s="26"/>
    </row>
    <row r="21" ht="15.75" customHeight="1" spans="1:6">
      <c r="A21" s="21">
        <v>19</v>
      </c>
      <c r="B21" s="22" t="str">
        <f>VLOOKUP(A21,Main!$A$2:$B$32,2,)</f>
        <v>2021.1.19</v>
      </c>
      <c r="C21" s="23">
        <v>23</v>
      </c>
      <c r="D21" s="24">
        <f t="shared" si="0"/>
        <v>14.7277391304348</v>
      </c>
      <c r="E21" s="25">
        <v>338.738</v>
      </c>
      <c r="F21" s="26"/>
    </row>
    <row r="22" ht="15.75" customHeight="1" spans="1:6">
      <c r="A22" s="21">
        <v>20</v>
      </c>
      <c r="B22" s="22" t="str">
        <f>VLOOKUP(A22,Main!$A$2:$B$32,2,)</f>
        <v>2021.1.20</v>
      </c>
      <c r="C22" s="23">
        <v>22</v>
      </c>
      <c r="D22" s="24">
        <f t="shared" si="0"/>
        <v>14.9844545454545</v>
      </c>
      <c r="E22" s="25">
        <v>329.658</v>
      </c>
      <c r="F22" s="26"/>
    </row>
    <row r="23" ht="15.75" customHeight="1" spans="1:6">
      <c r="A23" s="21">
        <v>21</v>
      </c>
      <c r="B23" s="22" t="str">
        <f>VLOOKUP(A23,Main!$A$2:$B$32,2,)</f>
        <v>2021.1.21</v>
      </c>
      <c r="C23" s="28">
        <v>21</v>
      </c>
      <c r="D23" s="24">
        <f t="shared" si="0"/>
        <v>14.9071428571429</v>
      </c>
      <c r="E23" s="30">
        <v>313.05</v>
      </c>
      <c r="F23" s="26"/>
    </row>
    <row r="24" ht="15.75" customHeight="1" spans="1:6">
      <c r="A24" s="21">
        <v>22</v>
      </c>
      <c r="B24" s="22" t="str">
        <f>VLOOKUP(A24,Main!$A$2:$B$32,2,)</f>
        <v>2021.1.22</v>
      </c>
      <c r="C24" s="23">
        <v>23</v>
      </c>
      <c r="D24" s="24">
        <f t="shared" si="0"/>
        <v>15.3413043478261</v>
      </c>
      <c r="E24" s="25">
        <v>352.85</v>
      </c>
      <c r="F24" s="26"/>
    </row>
    <row r="25" ht="15.75" customHeight="1" spans="1:6">
      <c r="A25" s="21">
        <v>23</v>
      </c>
      <c r="B25" s="22" t="str">
        <f>VLOOKUP(A25,Main!$A$2:$B$32,2,)</f>
        <v>2021.1.23</v>
      </c>
      <c r="C25" s="23">
        <v>22</v>
      </c>
      <c r="D25" s="24">
        <f t="shared" si="0"/>
        <v>14.9793636363636</v>
      </c>
      <c r="E25" s="25">
        <v>329.546</v>
      </c>
      <c r="F25" s="26"/>
    </row>
    <row r="26" ht="15.75" customHeight="1" spans="1:6">
      <c r="A26" s="21">
        <v>24</v>
      </c>
      <c r="B26" s="22" t="str">
        <f>VLOOKUP(A26,Main!$A$2:$B$32,2,)</f>
        <v>2021.1.24</v>
      </c>
      <c r="C26" s="23">
        <v>23</v>
      </c>
      <c r="D26" s="24">
        <f t="shared" si="0"/>
        <v>15.3757391304348</v>
      </c>
      <c r="E26" s="25">
        <v>353.642</v>
      </c>
      <c r="F26" s="26"/>
    </row>
    <row r="27" ht="15.75" customHeight="1" spans="1:6">
      <c r="A27" s="27">
        <v>25</v>
      </c>
      <c r="B27" s="22" t="str">
        <f>VLOOKUP(A27,Main!$A$2:$B$32,2,)</f>
        <v>2021.1.25</v>
      </c>
      <c r="C27" s="23">
        <v>22</v>
      </c>
      <c r="D27" s="24">
        <f t="shared" si="0"/>
        <v>15.4894545454545</v>
      </c>
      <c r="E27" s="25">
        <v>340.768</v>
      </c>
      <c r="F27" s="26"/>
    </row>
    <row r="28" ht="15.75" customHeight="1" spans="1:6">
      <c r="A28" s="21">
        <v>26</v>
      </c>
      <c r="B28" s="22" t="str">
        <f>VLOOKUP(A28,Main!$A$2:$B$32,2,)</f>
        <v>2021.1.26</v>
      </c>
      <c r="C28" s="23">
        <v>22</v>
      </c>
      <c r="D28" s="24">
        <f t="shared" si="0"/>
        <v>15.158</v>
      </c>
      <c r="E28" s="25">
        <v>333.476</v>
      </c>
      <c r="F28" s="26"/>
    </row>
    <row r="29" ht="15.75" customHeight="1" spans="1:6">
      <c r="A29" s="21">
        <v>27</v>
      </c>
      <c r="B29" s="22" t="str">
        <f>VLOOKUP(A29,Main!$A$2:$B$32,2,)</f>
        <v>2021.1.27</v>
      </c>
      <c r="C29" s="23">
        <v>22</v>
      </c>
      <c r="D29" s="24">
        <f t="shared" si="0"/>
        <v>14.8929090909091</v>
      </c>
      <c r="E29" s="25">
        <v>327.644</v>
      </c>
      <c r="F29" s="26"/>
    </row>
    <row r="30" ht="15.75" customHeight="1" spans="1:6">
      <c r="A30" s="21">
        <v>28</v>
      </c>
      <c r="B30" s="22" t="str">
        <f>VLOOKUP(A30,Main!$A$2:$B$32,2,)</f>
        <v>2021.1.28</v>
      </c>
      <c r="C30" s="23">
        <v>23</v>
      </c>
      <c r="D30" s="24">
        <f t="shared" si="0"/>
        <v>14.6510869565217</v>
      </c>
      <c r="E30" s="25">
        <v>336.975</v>
      </c>
      <c r="F30" s="26"/>
    </row>
    <row r="31" ht="15.75" customHeight="1" spans="1:6">
      <c r="A31" s="21">
        <v>29</v>
      </c>
      <c r="B31" s="22" t="str">
        <f>VLOOKUP(A31,Main!$A$2:$B$32,2,)</f>
        <v>2021.1.29</v>
      </c>
      <c r="C31" s="23">
        <v>23</v>
      </c>
      <c r="D31" s="24">
        <f t="shared" si="0"/>
        <v>14.7021304347826</v>
      </c>
      <c r="E31" s="25">
        <v>338.149</v>
      </c>
      <c r="F31" s="31"/>
    </row>
    <row r="32" ht="15.75" customHeight="1" spans="1:6">
      <c r="A32" s="21">
        <v>30</v>
      </c>
      <c r="B32" s="22" t="str">
        <f>VLOOKUP(A32,Main!$A$2:$B$32,2,)</f>
        <v>2021.1.30</v>
      </c>
      <c r="C32" s="23">
        <v>23</v>
      </c>
      <c r="D32" s="24">
        <f t="shared" si="0"/>
        <v>15.2109565217391</v>
      </c>
      <c r="E32" s="25">
        <v>349.852</v>
      </c>
      <c r="F32" s="31"/>
    </row>
    <row r="33" ht="15.75" customHeight="1" spans="1:6">
      <c r="A33" s="21">
        <v>31</v>
      </c>
      <c r="B33" s="22" t="str">
        <f>VLOOKUP(A33,Main!$A$2:$B$32,2,)</f>
        <v>2021.1.31</v>
      </c>
      <c r="C33" s="23">
        <v>23</v>
      </c>
      <c r="D33" s="24">
        <f t="shared" si="0"/>
        <v>15.0244782608696</v>
      </c>
      <c r="E33" s="25">
        <v>345.563</v>
      </c>
      <c r="F33" s="31"/>
    </row>
    <row r="34" ht="15.75" customHeight="1" spans="1:6">
      <c r="A34" s="32" t="s">
        <v>47</v>
      </c>
      <c r="B34" s="33"/>
      <c r="C34" s="34">
        <f t="shared" ref="C34:E34" si="1">IFERROR(SUM(C3:C33),"")</f>
        <v>672</v>
      </c>
      <c r="D34" s="35">
        <f t="shared" si="1"/>
        <v>465.054299513606</v>
      </c>
      <c r="E34" s="36">
        <f t="shared" si="1"/>
        <v>10077.211</v>
      </c>
      <c r="F34" s="37"/>
    </row>
    <row r="35" ht="15.75" customHeight="1" spans="1:6">
      <c r="A35" s="38" t="s">
        <v>48</v>
      </c>
      <c r="B35" s="33"/>
      <c r="C35" s="34">
        <f t="shared" ref="C35:E35" si="2">IFERROR(AVERAGE(C3:C33),"")</f>
        <v>21.6774193548387</v>
      </c>
      <c r="D35" s="35">
        <f t="shared" si="2"/>
        <v>15.0017515972131</v>
      </c>
      <c r="E35" s="34">
        <f t="shared" si="2"/>
        <v>325.071322580645</v>
      </c>
      <c r="F35" s="39">
        <f>AVERAGE(F3:F30)</f>
        <v>832.5</v>
      </c>
    </row>
    <row r="36" ht="15.75" customHeight="1" spans="1:5">
      <c r="A36" s="40"/>
      <c r="B36" s="40"/>
      <c r="C36" s="40"/>
      <c r="D36" s="40"/>
      <c r="E36" s="40"/>
    </row>
    <row r="37" ht="15.75" customHeight="1" spans="4:4">
      <c r="D37" s="1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34:B34"/>
    <mergeCell ref="A35:B35"/>
  </mergeCells>
  <pageMargins left="1.45" right="0" top="0.25" bottom="0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7:K1000"/>
  <sheetViews>
    <sheetView workbookViewId="0">
      <selection activeCell="A1" sqref="A1"/>
    </sheetView>
  </sheetViews>
  <sheetFormatPr defaultColWidth="12.6333333333333" defaultRowHeight="15" customHeight="1"/>
  <cols>
    <col min="1" max="5" width="7.63333333333333" customWidth="1"/>
    <col min="6" max="6" width="24" customWidth="1"/>
    <col min="7" max="7" width="7.75" customWidth="1"/>
    <col min="8" max="8" width="8.75" customWidth="1"/>
    <col min="9" max="10" width="7.63333333333333" customWidth="1"/>
    <col min="11" max="11" width="9.25" customWidth="1"/>
    <col min="12" max="26" width="7.63333333333333" customWidth="1"/>
  </cols>
  <sheetData>
    <row r="7" spans="2:6">
      <c r="B7" s="1" t="s">
        <v>51</v>
      </c>
      <c r="C7" s="2"/>
      <c r="D7" s="2"/>
      <c r="E7" s="2"/>
      <c r="F7" s="3"/>
    </row>
    <row r="8" spans="2:6">
      <c r="B8" s="4"/>
      <c r="C8" s="5" t="s">
        <v>52</v>
      </c>
      <c r="D8" s="5"/>
      <c r="E8" s="5"/>
      <c r="F8" s="6" t="e">
        <f>#REF!</f>
        <v>#REF!</v>
      </c>
    </row>
    <row r="9" ht="15.75" spans="2:6">
      <c r="B9" s="7"/>
      <c r="C9" s="8"/>
      <c r="D9" s="8"/>
      <c r="E9" s="8"/>
      <c r="F9" s="9" t="e">
        <f>#REF!</f>
        <v>#REF!</v>
      </c>
    </row>
    <row r="11" spans="2:6">
      <c r="B11" s="10" t="s">
        <v>53</v>
      </c>
      <c r="C11" s="2" t="s">
        <v>54</v>
      </c>
      <c r="D11" s="2"/>
      <c r="E11" s="2"/>
      <c r="F11" s="11">
        <f>'Old Side Production'!E34</f>
        <v>9986.369</v>
      </c>
    </row>
    <row r="12" spans="2:11">
      <c r="B12" s="4"/>
      <c r="C12" s="5"/>
      <c r="D12" s="5"/>
      <c r="E12" s="5"/>
      <c r="F12" s="12">
        <f>'Old Side Production'!C34</f>
        <v>666</v>
      </c>
      <c r="H12" s="13" t="e">
        <f>F8-F17</f>
        <v>#REF!</v>
      </c>
      <c r="I12" s="17" t="e">
        <f>F9-F18</f>
        <v>#REF!</v>
      </c>
      <c r="K12" s="5" t="s">
        <v>55</v>
      </c>
    </row>
    <row r="13" spans="2:6">
      <c r="B13" s="4"/>
      <c r="C13" s="5"/>
      <c r="D13" s="5"/>
      <c r="E13" s="5"/>
      <c r="F13" s="14"/>
    </row>
    <row r="14" spans="2:6">
      <c r="B14" s="4"/>
      <c r="C14" s="5" t="s">
        <v>56</v>
      </c>
      <c r="D14" s="5"/>
      <c r="E14" s="5"/>
      <c r="F14" s="6">
        <f>'New Side Production'!E34</f>
        <v>10077.211</v>
      </c>
    </row>
    <row r="15" spans="2:11">
      <c r="B15" s="4"/>
      <c r="C15" s="5"/>
      <c r="D15" s="5"/>
      <c r="E15" s="5"/>
      <c r="F15" s="12">
        <f>'New Side Production'!C34</f>
        <v>672</v>
      </c>
      <c r="H15" s="13">
        <f>F11-F14</f>
        <v>-90.8420000000024</v>
      </c>
      <c r="I15" s="17">
        <f>F12-F15</f>
        <v>-6</v>
      </c>
      <c r="K15" s="5" t="s">
        <v>57</v>
      </c>
    </row>
    <row r="16" spans="2:6">
      <c r="B16" s="4"/>
      <c r="C16" s="5"/>
      <c r="D16" s="5"/>
      <c r="E16" s="5"/>
      <c r="F16" s="15"/>
    </row>
    <row r="17" spans="2:6">
      <c r="B17" s="4"/>
      <c r="C17" s="5" t="s">
        <v>55</v>
      </c>
      <c r="D17" s="5"/>
      <c r="E17" s="5"/>
      <c r="F17" s="6">
        <f>F11+F14</f>
        <v>20063.58</v>
      </c>
    </row>
    <row r="18" ht="15.75" spans="2:6">
      <c r="B18" s="7"/>
      <c r="C18" s="8"/>
      <c r="D18" s="8"/>
      <c r="E18" s="8"/>
      <c r="F18" s="9">
        <f>+F12+F15</f>
        <v>1338</v>
      </c>
    </row>
    <row r="19" spans="2:6">
      <c r="B19" s="16"/>
      <c r="F19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7:B9"/>
    <mergeCell ref="B11:B18"/>
  </mergeCells>
  <pageMargins left="0.7" right="0.7" top="0.75" bottom="0.75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Old Side Production</vt:lpstr>
      <vt:lpstr>New Side Production</vt:lpstr>
      <vt:lpstr>XYZ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Kapil</cp:lastModifiedBy>
  <dcterms:created xsi:type="dcterms:W3CDTF">2021-07-09T15:39:42Z</dcterms:created>
  <dcterms:modified xsi:type="dcterms:W3CDTF">2021-07-09T15:41:03Z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