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rossypro/Google Drive (cc-yvan.ross@etsmtl.net)/LOG430-Fracis Bordeleau/"/>
    </mc:Choice>
  </mc:AlternateContent>
  <xr:revisionPtr revIDLastSave="0" documentId="13_ncr:1_{19CB3DA5-05DE-2542-8446-B48CAE005E90}" xr6:coauthVersionLast="45" xr6:coauthVersionMax="45" xr10:uidLastSave="{00000000-0000-0000-0000-000000000000}"/>
  <bookViews>
    <workbookView xWindow="0" yWindow="460" windowWidth="14400" windowHeight="17540" activeTab="1" xr2:uid="{00000000-000D-0000-FFFF-FFFF00000000}"/>
  </bookViews>
  <sheets>
    <sheet name="Réponses au formulaire 2" sheetId="1" r:id="rId1"/>
    <sheet name="Réponses au formulaire 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5" i="2" l="1"/>
  <c r="L104" i="2"/>
  <c r="L103" i="2"/>
  <c r="L102" i="2"/>
  <c r="L101" i="2"/>
  <c r="L100" i="2"/>
  <c r="L99" i="2"/>
  <c r="L98" i="2"/>
  <c r="L97" i="2"/>
  <c r="H105" i="2"/>
  <c r="G105" i="2"/>
  <c r="H104" i="2"/>
  <c r="J104" i="2" s="1"/>
  <c r="G104" i="2"/>
  <c r="H103" i="2"/>
  <c r="G103" i="2"/>
  <c r="H102" i="2"/>
  <c r="G102" i="2"/>
  <c r="H101" i="2"/>
  <c r="G101" i="2"/>
  <c r="H100" i="2"/>
  <c r="J100" i="2" s="1"/>
  <c r="G100" i="2"/>
  <c r="H99" i="2"/>
  <c r="J99" i="2" s="1"/>
  <c r="G99" i="2"/>
  <c r="H98" i="2"/>
  <c r="G98" i="2"/>
  <c r="H97" i="2"/>
  <c r="H106" i="2" s="1"/>
  <c r="G97" i="2"/>
  <c r="G106" i="2" s="1"/>
  <c r="F95" i="2"/>
  <c r="E95" i="2"/>
  <c r="F94" i="2"/>
  <c r="E94" i="2"/>
  <c r="G94" i="2" s="1"/>
  <c r="F93" i="2"/>
  <c r="E93" i="2"/>
  <c r="F92" i="2"/>
  <c r="E92" i="2"/>
  <c r="G92" i="2" s="1"/>
  <c r="F91" i="2"/>
  <c r="E91" i="2"/>
  <c r="F90" i="2"/>
  <c r="E90" i="2"/>
  <c r="G90" i="2" s="1"/>
  <c r="F89" i="2"/>
  <c r="E89" i="2"/>
  <c r="F88" i="2"/>
  <c r="E88" i="2"/>
  <c r="F87" i="2"/>
  <c r="E87" i="2"/>
  <c r="E96" i="2" s="1"/>
  <c r="D85" i="2"/>
  <c r="C85" i="2"/>
  <c r="D84" i="2"/>
  <c r="C84" i="2"/>
  <c r="D83" i="2"/>
  <c r="C83" i="2"/>
  <c r="D82" i="2"/>
  <c r="C82" i="2"/>
  <c r="D81" i="2"/>
  <c r="C81" i="2"/>
  <c r="D80" i="2"/>
  <c r="C80" i="2"/>
  <c r="D79" i="2"/>
  <c r="C79" i="2"/>
  <c r="D78" i="2"/>
  <c r="C78" i="2"/>
  <c r="D77" i="2"/>
  <c r="C77" i="2"/>
  <c r="D76" i="2"/>
  <c r="C76" i="2"/>
  <c r="D75" i="2"/>
  <c r="C75" i="2"/>
  <c r="D74" i="2"/>
  <c r="C74" i="2"/>
  <c r="D73" i="2"/>
  <c r="C73" i="2"/>
  <c r="D72" i="2"/>
  <c r="C72" i="2"/>
  <c r="D71" i="2"/>
  <c r="C71" i="2"/>
  <c r="D70" i="2"/>
  <c r="C70" i="2"/>
  <c r="D69" i="2"/>
  <c r="C69" i="2"/>
  <c r="D68" i="2"/>
  <c r="C68" i="2"/>
  <c r="D67" i="2"/>
  <c r="C67" i="2"/>
  <c r="D66" i="2"/>
  <c r="C66" i="2"/>
  <c r="D65" i="2"/>
  <c r="C65" i="2"/>
  <c r="D64" i="2"/>
  <c r="C64" i="2"/>
  <c r="E69" i="2" l="1"/>
  <c r="E77" i="2"/>
  <c r="F65" i="2"/>
  <c r="G65" i="2" s="1"/>
  <c r="F85" i="2"/>
  <c r="G85" i="2" s="1"/>
  <c r="I99" i="2"/>
  <c r="I100" i="2"/>
  <c r="K100" i="2" s="1"/>
  <c r="I103" i="2"/>
  <c r="I98" i="2"/>
  <c r="I101" i="2"/>
  <c r="I105" i="2"/>
  <c r="F83" i="2"/>
  <c r="H92" i="2"/>
  <c r="I92" i="2" s="1"/>
  <c r="E64" i="2"/>
  <c r="E80" i="2"/>
  <c r="E84" i="2"/>
  <c r="I102" i="2"/>
  <c r="F64" i="2"/>
  <c r="F80" i="2"/>
  <c r="G80" i="2" s="1"/>
  <c r="E85" i="2"/>
  <c r="H90" i="2"/>
  <c r="I90" i="2" s="1"/>
  <c r="H94" i="2"/>
  <c r="I94" i="2" s="1"/>
  <c r="K99" i="2"/>
  <c r="E82" i="2"/>
  <c r="G89" i="2"/>
  <c r="G93" i="2"/>
  <c r="G88" i="2"/>
  <c r="G91" i="2"/>
  <c r="G95" i="2"/>
  <c r="I104" i="2"/>
  <c r="E65" i="2"/>
  <c r="F77" i="2"/>
  <c r="G77" i="2" s="1"/>
  <c r="F66" i="2"/>
  <c r="F74" i="2"/>
  <c r="K104" i="2"/>
  <c r="E71" i="2"/>
  <c r="E79" i="2"/>
  <c r="J102" i="2"/>
  <c r="K102" i="2" s="1"/>
  <c r="J103" i="2"/>
  <c r="K103" i="2" s="1"/>
  <c r="J98" i="2"/>
  <c r="K98" i="2" s="1"/>
  <c r="J101" i="2"/>
  <c r="J105" i="2"/>
  <c r="K105" i="2" s="1"/>
  <c r="C86" i="2"/>
  <c r="F96" i="2"/>
  <c r="D86" i="2"/>
  <c r="A1" i="2"/>
  <c r="I97" i="2"/>
  <c r="G87" i="2"/>
  <c r="J97" i="2"/>
  <c r="F78" i="2" l="1"/>
  <c r="F70" i="2"/>
  <c r="G70" i="2" s="1"/>
  <c r="F81" i="2"/>
  <c r="F73" i="2"/>
  <c r="G73" i="2" s="1"/>
  <c r="H88" i="2"/>
  <c r="I88" i="2" s="1"/>
  <c r="H91" i="2"/>
  <c r="I91" i="2" s="1"/>
  <c r="H89" i="2"/>
  <c r="I89" i="2" s="1"/>
  <c r="F75" i="2"/>
  <c r="E83" i="2"/>
  <c r="E75" i="2"/>
  <c r="E78" i="2"/>
  <c r="F72" i="2"/>
  <c r="G72" i="2" s="1"/>
  <c r="E81" i="2"/>
  <c r="F71" i="2"/>
  <c r="G71" i="2" s="1"/>
  <c r="F76" i="2"/>
  <c r="E70" i="2"/>
  <c r="E72" i="2"/>
  <c r="F67" i="2"/>
  <c r="G67" i="2" s="1"/>
  <c r="K97" i="2"/>
  <c r="K101" i="2"/>
  <c r="F82" i="2"/>
  <c r="G82" i="2" s="1"/>
  <c r="E66" i="2"/>
  <c r="G66" i="2" s="1"/>
  <c r="H93" i="2"/>
  <c r="I93" i="2" s="1"/>
  <c r="E68" i="2"/>
  <c r="H87" i="2"/>
  <c r="I87" i="2" s="1"/>
  <c r="G64" i="2"/>
  <c r="G83" i="2"/>
  <c r="F69" i="2"/>
  <c r="G69" i="2" s="1"/>
  <c r="F79" i="2"/>
  <c r="G79" i="2" s="1"/>
  <c r="F84" i="2"/>
  <c r="G84" i="2" s="1"/>
  <c r="E67" i="2"/>
  <c r="E74" i="2"/>
  <c r="G74" i="2" s="1"/>
  <c r="E76" i="2"/>
  <c r="E73" i="2"/>
  <c r="H95" i="2"/>
  <c r="I95" i="2" s="1"/>
  <c r="F68" i="2"/>
  <c r="G68" i="2" s="1"/>
  <c r="G81" i="2" l="1"/>
  <c r="G78" i="2"/>
  <c r="G75" i="2"/>
  <c r="G76" i="2"/>
</calcChain>
</file>

<file path=xl/sharedStrings.xml><?xml version="1.0" encoding="utf-8"?>
<sst xmlns="http://schemas.openxmlformats.org/spreadsheetml/2006/main" count="143" uniqueCount="112">
  <si>
    <t>Horodatage</t>
  </si>
  <si>
    <t>Question sans intitulé</t>
  </si>
  <si>
    <t>Adresse de courriel</t>
  </si>
  <si>
    <t>Parmi les 22 exigences fonctionnels suivantes, choisissez les 7 plus importantes pour les parties prenantes</t>
  </si>
  <si>
    <t>Parmi les 22 exigences fonctionnels suivantes, choisissez les 7 plus difficle à réaliser techniquement par les développeurs et l'architecte</t>
  </si>
  <si>
    <t>Parmi les 8 exigences non fonctionnelles (attribut de qualité) choisissez les 3 plus importantes pour les parties prenantes.</t>
  </si>
  <si>
    <t>Parmi les 8 exigences non fonctionnelles (attribut de qualité) choisissez les 3  plus difficle à réaliser techniquement par les développeurs et l'architecte</t>
  </si>
  <si>
    <t>Parmi les 9 contraintes suivantes, choisissez les 3 plus importantes pour les parties prenantes.</t>
  </si>
  <si>
    <t>Parmi les 9 contraintes suivantes, choisissez les 3  plus difficle à réaliser techniquement par les développeurs et l'architecte.</t>
  </si>
  <si>
    <t>colin.mitron-brazeau.1@etsmtl.net</t>
  </si>
  <si>
    <t>EF09, Visualiser les alarmes et les capteurs sur l’interface pilote, EF10, Changer l’interface lors de l’appui sur le bouton du volant, EF11, EF12, EF13,EF14 Contenu de la 1er, 2e, 3e, 4e interface, EF17, Visualiser les alarmes et les capteurs sur l’interface ingénieur, EF18, Ajouter une alarme ou un capteur, EF20, Supprimer une alarme ou un capteur affiché, EF21, Afficher les détails de l’alarme ou du capteur</t>
  </si>
  <si>
    <t>EF01, Configuration de l’application avec un fichier XML, EF02, Configuration de l’application dans les paramètres d’iOS, EF03, Gérer les données reçues en temps réel, EF10, Changer l’interface lors de l’appui sur le bouton du volant, EF18, Ajouter une alarme ou un capteur, EF20, Supprimer une alarme ou un capteur affiché, EF22, Gérer les cas d’erreurs de l’application</t>
  </si>
  <si>
    <t>ENF03, Démarrage simple et rapide dans le mode configuré, ENF04, Haut contraste dans les couleurs de l’interface, ENF07, Modification rapide des alarmes et des capteurs</t>
  </si>
  <si>
    <t>ENF01, Utilisation du visuel de façon intuitive, ENF02, Utilisation du mode pilote doit être très simple, ENF08, Aucun redémarrage de l’application en cas d’erreur</t>
  </si>
  <si>
    <t>CONT01 - configuration alarmes, CONT02 - configuration interfaces, CONT03 - can2Ethernet</t>
  </si>
  <si>
    <t>CONT03 - can2Ethernet, CONT05 Wifi UDP, CONT06 UDP port</t>
  </si>
  <si>
    <t>etienne.simoneau.2@etsmtl.net</t>
  </si>
  <si>
    <t>EF01, Configuration de l’application avec un fichier XML, EF03, Gérer les données reçues en temps réel, EF09, Visualiser les alarmes et les capteurs sur l’interface pilote, EF15, Affichage en mode paysage pour le mode pilote, EF17, Visualiser les alarmes et les capteurs sur l’interface ingénieur, EF21, Afficher les détails de l’alarme ou du capteur, EF22, Gérer les cas d’erreurs de l’application</t>
  </si>
  <si>
    <t>EF03, Gérer les données reçues en temps réel, EF09, Visualiser les alarmes et les capteurs sur l’interface pilote, EF11, EF12, EF13,EF14 Contenu de la 1er, 2e, 3e, 4e interface, EF17, Visualiser les alarmes et les capteurs sur l’interface ingénieur, EF18, Ajouter une alarme ou un capteur, EF21, Afficher les détails de l’alarme ou du capteur, EF22, Gérer les cas d’erreurs de l’application</t>
  </si>
  <si>
    <t>ENF01, Utilisation du visuel de façon intuitive, ENF03, Démarrage simple et rapide dans le mode configuré, ENF08, Aucun redémarrage de l’application en cas d’erreur</t>
  </si>
  <si>
    <t>ENF03, Démarrage simple et rapide dans le mode configuré, ENF07, Modification rapide des alarmes et des capteurs, ENF08, Aucun redémarrage de l’application en cas d’erreur</t>
  </si>
  <si>
    <t>CONT03 - can2Ethernet, CONT05 Wifi UDP, CONT09 Déploiement</t>
  </si>
  <si>
    <t>CONT01 - configuration alarmes, CONT03 - can2Ethernet, CONT09 Déploiement</t>
  </si>
  <si>
    <t>mykael.lemieux-lafontaine.1@etsmtl.net</t>
  </si>
  <si>
    <t>EF01, Configuration de l’application avec un fichier XML, EF03, Gérer les données reçues en temps réel, EF09, Visualiser les alarmes et les capteurs sur l’interface pilote, EF10, Changer l’interface lors de l’appui sur le bouton du volant, EF11, EF12, EF13,EF14 Contenu de la 1er, 2e, 3e, 4e interface, EF17, Visualiser les alarmes et les capteurs sur l’interface ingénieur, EF22, Gérer les cas d’erreurs de l’application</t>
  </si>
  <si>
    <t>ENF02, Utilisation du mode pilote doit être très simple, ENF05, Rafraîchissement de l’écran à une cadence de 10 Hz, ENF08, Aucun redémarrage de l’application en cas d’erreur</t>
  </si>
  <si>
    <t>ENF05, Rafraîchissement de l’écran à une cadence de 10 Hz, ENF07, Modification rapide des alarmes et des capteurs, ENF08, Aucun redémarrage de l’application en cas d’erreur</t>
  </si>
  <si>
    <t>CONT03 - can2Ethernet, CONT05 Wifi UDP, CONT07 id et offset des capteurs</t>
  </si>
  <si>
    <t>xavier.gravel.1@etsmtl.net</t>
  </si>
  <si>
    <t>EF03, Gérer les données reçues en temps réel, EF09, Visualiser les alarmes et les capteurs sur l’interface pilote, EF10, Changer l’interface lors de l’appui sur le bouton du volant, EF15, Affichage en mode paysage pour le mode pilote, EF17, Visualiser les alarmes et les capteurs sur l’interface ingénieur, EF21, Afficher les détails de l’alarme ou du capteur, EF22, Gérer les cas d’erreurs de l’application</t>
  </si>
  <si>
    <t>EF01, Configuration de l’application avec un fichier XML, EF02, Configuration de l’application dans les paramètres d’iOS, EF03, Gérer les données reçues en temps réel, EF10, Changer l’interface lors de l’appui sur le bouton du volant, EF11, EF12, EF13,EF14 Contenu de la 1er, 2e, 3e, 4e interface, EF17, Visualiser les alarmes et les capteurs sur l’interface ingénieur, EF22, Gérer les cas d’erreurs de l’application</t>
  </si>
  <si>
    <t>ENF01, Utilisation du visuel de façon intuitive, ENF03, Démarrage simple et rapide dans le mode configuré, ENF05, Rafraîchissement de l’écran à une cadence de 10 Hz</t>
  </si>
  <si>
    <t>CONT01 - configuration alarmes, CONT02 - configuration interfaces, CONT05 Wifi UDP</t>
  </si>
  <si>
    <t>CONT03 - can2Ethernet, CONT07 id et offset des capteurs, CONT08 Langue</t>
  </si>
  <si>
    <t>samuel.nadeau.1@etsmtl.net</t>
  </si>
  <si>
    <t>EF03, Gérer les données reçues en temps réel, EF04,EF05, EF06, EF07, EF08 Afficher des couleurs spécifiques pour les RPM, pneus, moteur, batterie et alertes, EF10, Changer l’interface lors de l’appui sur le bouton du volant, EF11, EF12, EF13,EF14 Contenu de la 1er, 2e, 3e, 4e interface, EF18, Ajouter une alarme ou un capteur, EF20, Supprimer une alarme ou un capteur affiché, EF22, Gérer les cas d’erreurs de l’application</t>
  </si>
  <si>
    <t>EF03, Gérer les données reçues en temps réel, EF04,EF05, EF06, EF07, EF08 Afficher des couleurs spécifiques pour les RPM, pneus, moteur, batterie et alertes, EF10, Changer l’interface lors de l’appui sur le bouton du volant, EF11, EF12, EF13,EF14 Contenu de la 1er, 2e, 3e, 4e interface, EF15, Affichage en mode paysage pour le mode pilote, EF19, Changer l’ordre des alarmes et des capteurs affichés, EF22, Gérer les cas d’erreurs de l’application</t>
  </si>
  <si>
    <t>ENF02, Utilisation du mode pilote doit être très simple, ENF03, Démarrage simple et rapide dans le mode configuré, ENF08, Aucun redémarrage de l’application en cas d’erreur</t>
  </si>
  <si>
    <t>ENF01, Utilisation du visuel de façon intuitive, ENF07, Modification rapide des alarmes et des capteurs, ENF08, Aucun redémarrage de l’application en cas d’erreur</t>
  </si>
  <si>
    <t>CONT02 - configuration interfaces, CONT03 - can2Ethernet, CONT05 Wifi UDP</t>
  </si>
  <si>
    <t>CONT02 - configuration interfaces, CONT03 - can2Ethernet, CONT07 id et offset des capteurs</t>
  </si>
  <si>
    <t>kevin.charbonneau.1@etsmtl.net</t>
  </si>
  <si>
    <t>EF01, Configuration de l’application avec un fichier XML, EF03, Gérer les données reçues en temps réel, EF09, Visualiser les alarmes et les capteurs sur l’interface pilote, EF17, Visualiser les alarmes et les capteurs sur l’interface ingénieur, EF18, Ajouter une alarme ou un capteur, EF21, Afficher les détails de l’alarme ou du capteur, EF22, Gérer les cas d’erreurs de l’application</t>
  </si>
  <si>
    <t>EF01, Configuration de l’application avec un fichier XML, EF02, Configuration de l’application dans les paramètres d’iOS, EF03, Gérer les données reçues en temps réel, EF09, Visualiser les alarmes et les capteurs sur l’interface pilote, EF15, Affichage en mode paysage pour le mode pilote, EF19, Changer l’ordre des alarmes et des capteurs affichés, EF22, Gérer les cas d’erreurs de l’application</t>
  </si>
  <si>
    <t>ENF01, Utilisation du visuel de façon intuitive, ENF03, Démarrage simple et rapide dans le mode configuré, ENF07, Modification rapide des alarmes et des capteurs</t>
  </si>
  <si>
    <t>corantin.noll.1@etsmtl.net</t>
  </si>
  <si>
    <t>EF02, Configuration de l’application dans les paramètres d’iOS, EF03, Gérer les données reçues en temps réel, EF09, Visualiser les alarmes et les capteurs sur l’interface pilote, EF17, Visualiser les alarmes et les capteurs sur l’interface ingénieur, EF19, Changer l’ordre des alarmes et des capteurs affichés, EF21, Afficher les détails de l’alarme ou du capteur, EF22, Gérer les cas d’erreurs de l’application</t>
  </si>
  <si>
    <t>ENF02, Utilisation du mode pilote doit être très simple, ENF07, Modification rapide des alarmes et des capteurs, ENF08, Aucun redémarrage de l’application en cas d’erreur</t>
  </si>
  <si>
    <t>kamel.chekkal.3@etsmtl.net</t>
  </si>
  <si>
    <t>EF03, Gérer les données reçues en temps réel, EF09, Visualiser les alarmes et les capteurs sur l’interface pilote, EF10, Changer l’interface lors de l’appui sur le bouton du volant, EF15, Affichage en mode paysage pour le mode pilote, EF17, Visualiser les alarmes et les capteurs sur l’interface ingénieur, EF19, Changer l’ordre des alarmes et des capteurs affichés, EF21, Afficher les détails de l’alarme ou du capteur</t>
  </si>
  <si>
    <t>EF03, Gérer les données reçues en temps réel, EF09, Visualiser les alarmes et les capteurs sur l’interface pilote, EF11, EF12, EF13,EF14 Contenu de la 1er, 2e, 3e, 4e interface, EF17, Visualiser les alarmes et les capteurs sur l’interface ingénieur, EF19, Changer l’ordre des alarmes et des capteurs affichés, EF21, Afficher les détails de l’alarme ou du capteur, EF22, Gérer les cas d’erreurs de l’application</t>
  </si>
  <si>
    <t>ENF01, Utilisation du visuel de façon intuitive, ENF04, Haut contraste dans les couleurs de l’interface, ENF08, Aucun redémarrage de l’application en cas d’erreur</t>
  </si>
  <si>
    <t>an70590@etsmtl.net</t>
  </si>
  <si>
    <t>EF02, Configuration de l’application dans les paramètres d’iOS, EF03, Gérer les données reçues en temps réel, EF04,EF05, EF06, EF07, EF08 Afficher des couleurs spécifiques pour les RPM, pneus, moteur, batterie et alertes, EF09, Visualiser les alarmes et les capteurs sur l’interface pilote, EF11, EF12, EF13,EF14 Contenu de la 1er, 2e, 3e, 4e interface, EF19, Changer l’ordre des alarmes et des capteurs affichés, EF22, Gérer les cas d’erreurs de l’application</t>
  </si>
  <si>
    <t>EF03, Gérer les données reçues en temps réel, EF04,EF05, EF06, EF07, EF08 Afficher des couleurs spécifiques pour les RPM, pneus, moteur, batterie et alertes, EF11, EF12, EF13,EF14 Contenu de la 1er, 2e, 3e, 4e interface, EF18, Ajouter une alarme ou un capteur, EF19, Changer l’ordre des alarmes et des capteurs affichés, EF21, Afficher les détails de l’alarme ou du capteur, EF22, Gérer les cas d’erreurs de l’application</t>
  </si>
  <si>
    <t>ENF01, Utilisation du visuel de façon intuitive, ENF04, Haut contraste dans les couleurs de l’interface, ENF07, Modification rapide des alarmes et des capteurs</t>
  </si>
  <si>
    <t>ENF01, Utilisation du visuel de façon intuitive, ENF08, Aucun redémarrage de l’application en cas d’erreur</t>
  </si>
  <si>
    <t>emanuel.barbosa.1@etsmtl.net</t>
  </si>
  <si>
    <t>EF03, Gérer les données reçues en temps réel, EF09, Visualiser les alarmes et les capteurs sur l’interface pilote, EF11, EF12, EF13,EF14 Contenu de la 1er, 2e, 3e, 4e interface, EF17, Visualiser les alarmes et les capteurs sur l’interface ingénieur, EF18, Ajouter une alarme ou un capteur, EF19, Changer l’ordre des alarmes et des capteurs affichés, EF20, Supprimer une alarme ou un capteur affiché</t>
  </si>
  <si>
    <t>EF01, Configuration de l’application avec un fichier XML, EF03, Gérer les données reçues en temps réel, EF04,EF05, EF06, EF07, EF08 Afficher des couleurs spécifiques pour les RPM, pneus, moteur, batterie et alertes, EF11, EF12, EF13,EF14 Contenu de la 1er, 2e, 3e, 4e interface, EF17, Visualiser les alarmes et les capteurs sur l’interface ingénieur, EF21, Afficher les détails de l’alarme ou du capteur, EF22, Gérer les cas d’erreurs de l’application</t>
  </si>
  <si>
    <t>ENF03, Démarrage simple et rapide dans le mode configuré, ENF05, Rafraîchissement de l’écran à une cadence de 10 Hz, ENF07, Modification rapide des alarmes et des capteurs</t>
  </si>
  <si>
    <t>CONT01 - configuration alarmes, CONT05 Wifi UDP, CONT09 Déploiement</t>
  </si>
  <si>
    <t>CONT02 - configuration interfaces, CONT06 UDP port, CONT07 id et offset des capteurs</t>
  </si>
  <si>
    <t>alek.perron.1@etsmtl.net</t>
  </si>
  <si>
    <t>EF01, Configuration de l’application avec un fichier XML, EF03, Gérer les données reçues en temps réel, EF09, Visualiser les alarmes et les capteurs sur l’interface pilote, EF17, Visualiser les alarmes et les capteurs sur l’interface ingénieur, EF18, Ajouter une alarme ou un capteur, EF20, Supprimer une alarme ou un capteur affiché, EF22, Gérer les cas d’erreurs de l’application</t>
  </si>
  <si>
    <t>EF01, Configuration de l’application avec un fichier XML, EF04,EF05, EF06, EF07, EF08 Afficher des couleurs spécifiques pour les RPM, pneus, moteur, batterie et alertes, EF10, Changer l’interface lors de l’appui sur le bouton du volant, EF21, Afficher les détails de l’alarme ou du capteur, EF22, Gérer les cas d’erreurs de l’application</t>
  </si>
  <si>
    <t>ENF02, Utilisation du mode pilote doit être très simple, ENF03, Démarrage simple et rapide dans le mode configuré, ENF07, Modification rapide des alarmes et des capteurs</t>
  </si>
  <si>
    <t>CONT03 - can2Ethernet, CONT04 - Objective-C, CONT07 id et offset des capteurs</t>
  </si>
  <si>
    <t>Count</t>
  </si>
  <si>
    <t>L,M,H</t>
  </si>
  <si>
    <t>Priority</t>
  </si>
  <si>
    <t>*EF01*</t>
  </si>
  <si>
    <t>*EF02*</t>
  </si>
  <si>
    <t>*EF03*</t>
  </si>
  <si>
    <t>*EF04*</t>
  </si>
  <si>
    <t>*EF05*</t>
  </si>
  <si>
    <t>*EF06*</t>
  </si>
  <si>
    <t>*EF07*</t>
  </si>
  <si>
    <t>*EF08*</t>
  </si>
  <si>
    <t>*EF09*</t>
  </si>
  <si>
    <t>*EF10*</t>
  </si>
  <si>
    <t>*EF11*</t>
  </si>
  <si>
    <t>*EF12*</t>
  </si>
  <si>
    <t>*EF13*</t>
  </si>
  <si>
    <t>*EF14*</t>
  </si>
  <si>
    <t>*EF15*</t>
  </si>
  <si>
    <t>*EF16*</t>
  </si>
  <si>
    <t>*EF17*</t>
  </si>
  <si>
    <t>*EF18*</t>
  </si>
  <si>
    <t>*EF19*</t>
  </si>
  <si>
    <t>*EF20*</t>
  </si>
  <si>
    <t>*EF21*</t>
  </si>
  <si>
    <t>*EF22*</t>
  </si>
  <si>
    <t>*ENF01*</t>
  </si>
  <si>
    <t xml:space="preserve"> </t>
  </si>
  <si>
    <t>*ENF02*</t>
  </si>
  <si>
    <t>*ENF03*</t>
  </si>
  <si>
    <t>*ENF04*</t>
  </si>
  <si>
    <t>*ENF05*</t>
  </si>
  <si>
    <t>*ENF06*</t>
  </si>
  <si>
    <t>*ENF07*</t>
  </si>
  <si>
    <t>*ENF08*</t>
  </si>
  <si>
    <t>*ENF09*</t>
  </si>
  <si>
    <t>*CONT01*</t>
  </si>
  <si>
    <t>*CONT02*</t>
  </si>
  <si>
    <t>*CONT03*</t>
  </si>
  <si>
    <t>*CONT04*</t>
  </si>
  <si>
    <t>*CONT05*</t>
  </si>
  <si>
    <t>*CONT06*</t>
  </si>
  <si>
    <t>*CONT07*</t>
  </si>
  <si>
    <t>*CONT08*</t>
  </si>
  <si>
    <t>*CONT09*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</si>
</sst>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color theme="1"/>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alignment horizontal="right"/>
    </xf>
    <xf numFmtId="0" fontId="1" fillId="0" borderId="0" xfId="0" applyFont="1" applyAlignment="1">
      <alignment horizontal="right"/>
    </xf>
    <xf numFmtId="0" fontId="1" fillId="2" borderId="0" xfId="0" applyFont="1" applyFill="1" applyAlignment="1">
      <alignment horizontal="right"/>
    </xf>
    <xf numFmtId="0" fontId="1" fillId="2" borderId="0" xfId="0" applyFont="1" applyFill="1" applyAlignment="1">
      <alignment horizontal="right"/>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
  <sheetViews>
    <sheetView workbookViewId="0">
      <pane ySplit="1" topLeftCell="A69" activePane="bottomLeft" state="frozen"/>
      <selection pane="bottomLeft" activeCell="B3" sqref="B3"/>
    </sheetView>
  </sheetViews>
  <sheetFormatPr baseColWidth="10" defaultColWidth="14.5" defaultRowHeight="15.75" customHeight="1" x14ac:dyDescent="0.15"/>
  <cols>
    <col min="1" max="8" width="21.5" customWidth="1"/>
  </cols>
  <sheetData>
    <row r="1" spans="1:2" ht="15.75" customHeight="1" x14ac:dyDescent="0.15">
      <c r="A1" s="1" t="s">
        <v>0</v>
      </c>
      <c r="B1" s="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6"/>
  <sheetViews>
    <sheetView tabSelected="1" workbookViewId="0">
      <pane ySplit="1" topLeftCell="A94" activePane="bottomLeft" state="frozen"/>
      <selection pane="bottomLeft" activeCell="L105" sqref="L105"/>
    </sheetView>
  </sheetViews>
  <sheetFormatPr baseColWidth="10" defaultColWidth="14.5" defaultRowHeight="15.75" customHeight="1" x14ac:dyDescent="0.15"/>
  <cols>
    <col min="1" max="1" width="21.5" customWidth="1"/>
    <col min="2" max="4" width="21.5" hidden="1" customWidth="1"/>
    <col min="5" max="5" width="7.5" customWidth="1"/>
    <col min="6" max="6" width="5.1640625" customWidth="1"/>
    <col min="7" max="14" width="21.5" customWidth="1"/>
  </cols>
  <sheetData>
    <row r="1" spans="1:8" ht="15.75" customHeight="1" x14ac:dyDescent="0.15">
      <c r="A1" s="1">
        <f>MAX(C64:C86)</f>
        <v>20</v>
      </c>
      <c r="B1" s="1" t="s">
        <v>2</v>
      </c>
      <c r="C1" s="1" t="s">
        <v>3</v>
      </c>
      <c r="D1" s="1" t="s">
        <v>4</v>
      </c>
      <c r="E1" s="1" t="s">
        <v>5</v>
      </c>
      <c r="F1" s="1" t="s">
        <v>6</v>
      </c>
      <c r="G1" s="1" t="s">
        <v>7</v>
      </c>
      <c r="H1" s="1" t="s">
        <v>8</v>
      </c>
    </row>
    <row r="2" spans="1:8" ht="15.75" customHeight="1" x14ac:dyDescent="0.15">
      <c r="A2" s="3"/>
    </row>
    <row r="3" spans="1:8" ht="15.75" customHeight="1" x14ac:dyDescent="0.15">
      <c r="A3" s="3"/>
    </row>
    <row r="4" spans="1:8" ht="15.75" customHeight="1" x14ac:dyDescent="0.15">
      <c r="A4" s="3"/>
    </row>
    <row r="5" spans="1:8" ht="15.75" customHeight="1" x14ac:dyDescent="0.15">
      <c r="A5" s="3"/>
    </row>
    <row r="6" spans="1:8" ht="15.75" customHeight="1" x14ac:dyDescent="0.15">
      <c r="A6" s="3">
        <v>43978.679996087958</v>
      </c>
      <c r="B6" s="2" t="s">
        <v>9</v>
      </c>
      <c r="C6" s="2" t="s">
        <v>10</v>
      </c>
      <c r="D6" s="2" t="s">
        <v>11</v>
      </c>
      <c r="E6" s="2" t="s">
        <v>12</v>
      </c>
      <c r="F6" s="2" t="s">
        <v>13</v>
      </c>
      <c r="G6" s="2" t="s">
        <v>14</v>
      </c>
      <c r="H6" s="2" t="s">
        <v>15</v>
      </c>
    </row>
    <row r="7" spans="1:8" ht="15.75" customHeight="1" x14ac:dyDescent="0.15">
      <c r="A7" s="3">
        <v>43978.687324861108</v>
      </c>
      <c r="B7" s="2" t="s">
        <v>16</v>
      </c>
      <c r="C7" s="2" t="s">
        <v>17</v>
      </c>
      <c r="D7" s="2" t="s">
        <v>18</v>
      </c>
      <c r="E7" s="2" t="s">
        <v>19</v>
      </c>
      <c r="F7" s="2" t="s">
        <v>20</v>
      </c>
      <c r="G7" s="2" t="s">
        <v>21</v>
      </c>
      <c r="H7" s="2" t="s">
        <v>22</v>
      </c>
    </row>
    <row r="8" spans="1:8" ht="15.75" customHeight="1" x14ac:dyDescent="0.15">
      <c r="A8" s="3">
        <v>43978.734690543977</v>
      </c>
      <c r="B8" s="2" t="s">
        <v>23</v>
      </c>
      <c r="C8" s="2" t="s">
        <v>18</v>
      </c>
      <c r="D8" s="2" t="s">
        <v>24</v>
      </c>
      <c r="E8" s="2" t="s">
        <v>25</v>
      </c>
      <c r="F8" s="2" t="s">
        <v>26</v>
      </c>
      <c r="G8" s="2" t="s">
        <v>27</v>
      </c>
      <c r="H8" s="2" t="s">
        <v>21</v>
      </c>
    </row>
    <row r="9" spans="1:8" ht="15.75" customHeight="1" x14ac:dyDescent="0.15">
      <c r="A9" s="3">
        <v>43978.843231226856</v>
      </c>
      <c r="B9" s="2" t="s">
        <v>28</v>
      </c>
      <c r="C9" s="2" t="s">
        <v>29</v>
      </c>
      <c r="D9" s="2" t="s">
        <v>30</v>
      </c>
      <c r="E9" s="2" t="s">
        <v>25</v>
      </c>
      <c r="F9" s="2" t="s">
        <v>31</v>
      </c>
      <c r="G9" s="2" t="s">
        <v>32</v>
      </c>
      <c r="H9" s="2" t="s">
        <v>33</v>
      </c>
    </row>
    <row r="10" spans="1:8" ht="15.75" customHeight="1" x14ac:dyDescent="0.15">
      <c r="A10" s="3">
        <v>43978.858965451393</v>
      </c>
      <c r="B10" s="2" t="s">
        <v>34</v>
      </c>
      <c r="C10" s="2" t="s">
        <v>35</v>
      </c>
      <c r="D10" s="2" t="s">
        <v>36</v>
      </c>
      <c r="E10" s="2" t="s">
        <v>37</v>
      </c>
      <c r="F10" s="2" t="s">
        <v>38</v>
      </c>
      <c r="G10" s="2" t="s">
        <v>39</v>
      </c>
      <c r="H10" s="2" t="s">
        <v>40</v>
      </c>
    </row>
    <row r="11" spans="1:8" ht="15.75" customHeight="1" x14ac:dyDescent="0.15">
      <c r="A11" s="3">
        <v>43979.396825717587</v>
      </c>
      <c r="B11" s="2" t="s">
        <v>41</v>
      </c>
      <c r="C11" s="2" t="s">
        <v>42</v>
      </c>
      <c r="D11" s="2" t="s">
        <v>43</v>
      </c>
      <c r="E11" s="2" t="s">
        <v>44</v>
      </c>
      <c r="F11" s="2" t="s">
        <v>20</v>
      </c>
      <c r="G11" s="2" t="s">
        <v>14</v>
      </c>
      <c r="H11" s="2" t="s">
        <v>22</v>
      </c>
    </row>
    <row r="12" spans="1:8" ht="15.75" customHeight="1" x14ac:dyDescent="0.15">
      <c r="A12" s="3">
        <v>43979.415808530088</v>
      </c>
      <c r="B12" s="2" t="s">
        <v>45</v>
      </c>
      <c r="C12" s="2" t="s">
        <v>18</v>
      </c>
      <c r="D12" s="2" t="s">
        <v>46</v>
      </c>
      <c r="E12" s="2" t="s">
        <v>47</v>
      </c>
      <c r="F12" s="2" t="s">
        <v>44</v>
      </c>
      <c r="G12" s="2" t="s">
        <v>14</v>
      </c>
      <c r="H12" s="2" t="s">
        <v>21</v>
      </c>
    </row>
    <row r="13" spans="1:8" ht="15.75" customHeight="1" x14ac:dyDescent="0.15">
      <c r="A13" s="3">
        <v>43979.553317743055</v>
      </c>
      <c r="B13" s="2" t="s">
        <v>48</v>
      </c>
      <c r="C13" s="2" t="s">
        <v>49</v>
      </c>
      <c r="D13" s="2" t="s">
        <v>50</v>
      </c>
      <c r="E13" s="2" t="s">
        <v>51</v>
      </c>
      <c r="F13" s="2" t="s">
        <v>38</v>
      </c>
      <c r="G13" s="2" t="s">
        <v>22</v>
      </c>
      <c r="H13" s="2" t="s">
        <v>22</v>
      </c>
    </row>
    <row r="14" spans="1:8" ht="15.75" customHeight="1" x14ac:dyDescent="0.15">
      <c r="A14" s="3">
        <v>43979.560306689818</v>
      </c>
      <c r="B14" s="2" t="s">
        <v>52</v>
      </c>
      <c r="C14" s="2" t="s">
        <v>53</v>
      </c>
      <c r="D14" s="2" t="s">
        <v>54</v>
      </c>
      <c r="E14" s="2" t="s">
        <v>55</v>
      </c>
      <c r="F14" s="2" t="s">
        <v>56</v>
      </c>
      <c r="G14" s="2" t="s">
        <v>32</v>
      </c>
      <c r="H14" s="2" t="s">
        <v>21</v>
      </c>
    </row>
    <row r="15" spans="1:8" ht="15.75" customHeight="1" x14ac:dyDescent="0.15">
      <c r="A15" s="3">
        <v>43979.584682615736</v>
      </c>
      <c r="B15" s="2" t="s">
        <v>57</v>
      </c>
      <c r="C15" s="2" t="s">
        <v>58</v>
      </c>
      <c r="D15" s="2" t="s">
        <v>59</v>
      </c>
      <c r="E15" s="2" t="s">
        <v>47</v>
      </c>
      <c r="F15" s="2" t="s">
        <v>60</v>
      </c>
      <c r="G15" s="2" t="s">
        <v>61</v>
      </c>
      <c r="H15" s="2" t="s">
        <v>62</v>
      </c>
    </row>
    <row r="16" spans="1:8" ht="15.75" customHeight="1" x14ac:dyDescent="0.15">
      <c r="A16" s="3">
        <v>43979.594990092592</v>
      </c>
      <c r="B16" s="2" t="s">
        <v>63</v>
      </c>
      <c r="C16" s="2" t="s">
        <v>64</v>
      </c>
      <c r="D16" s="2" t="s">
        <v>65</v>
      </c>
      <c r="E16" s="2" t="s">
        <v>66</v>
      </c>
      <c r="F16" s="2" t="s">
        <v>26</v>
      </c>
      <c r="G16" s="2" t="s">
        <v>27</v>
      </c>
      <c r="H16" s="2" t="s">
        <v>67</v>
      </c>
    </row>
    <row r="45" spans="1:1" ht="15.75" customHeight="1" x14ac:dyDescent="0.15">
      <c r="A45" s="2"/>
    </row>
    <row r="46" spans="1:1" ht="15.75" customHeight="1" x14ac:dyDescent="0.15">
      <c r="A46" s="2"/>
    </row>
    <row r="47" spans="1:1" ht="15.75" customHeight="1" x14ac:dyDescent="0.15">
      <c r="A47" s="2"/>
    </row>
    <row r="48" spans="1:1" ht="15.75" customHeight="1" x14ac:dyDescent="0.15">
      <c r="A48" s="2"/>
    </row>
    <row r="49" spans="1:7" ht="15.75" customHeight="1" x14ac:dyDescent="0.15">
      <c r="A49" s="2"/>
    </row>
    <row r="50" spans="1:7" ht="15.75" customHeight="1" x14ac:dyDescent="0.15">
      <c r="A50" s="2"/>
    </row>
    <row r="51" spans="1:7" ht="15.75" customHeight="1" x14ac:dyDescent="0.15">
      <c r="A51" s="2"/>
    </row>
    <row r="52" spans="1:7" ht="15.75" customHeight="1" x14ac:dyDescent="0.15">
      <c r="A52" s="2"/>
    </row>
    <row r="53" spans="1:7" ht="15.75" customHeight="1" x14ac:dyDescent="0.15">
      <c r="A53" s="2"/>
    </row>
    <row r="54" spans="1:7" ht="13" x14ac:dyDescent="0.15">
      <c r="A54" s="2"/>
    </row>
    <row r="55" spans="1:7" ht="13" x14ac:dyDescent="0.15">
      <c r="A55" s="2"/>
    </row>
    <row r="56" spans="1:7" ht="13" x14ac:dyDescent="0.15">
      <c r="A56" s="2"/>
    </row>
    <row r="57" spans="1:7" ht="13" x14ac:dyDescent="0.15">
      <c r="A57" s="2"/>
    </row>
    <row r="58" spans="1:7" ht="13" x14ac:dyDescent="0.15">
      <c r="A58" s="2"/>
    </row>
    <row r="59" spans="1:7" ht="13" x14ac:dyDescent="0.15">
      <c r="A59" s="2"/>
    </row>
    <row r="60" spans="1:7" ht="13" x14ac:dyDescent="0.15">
      <c r="A60" s="2"/>
    </row>
    <row r="61" spans="1:7" ht="13" x14ac:dyDescent="0.15">
      <c r="A61" s="2"/>
    </row>
    <row r="62" spans="1:7" ht="13" x14ac:dyDescent="0.15">
      <c r="A62" s="2"/>
    </row>
    <row r="63" spans="1:7" ht="13" x14ac:dyDescent="0.15">
      <c r="A63" s="2"/>
      <c r="B63" s="4"/>
      <c r="C63" s="5" t="s">
        <v>68</v>
      </c>
      <c r="D63" s="5" t="s">
        <v>68</v>
      </c>
      <c r="E63" s="5" t="s">
        <v>69</v>
      </c>
      <c r="F63" s="5" t="s">
        <v>69</v>
      </c>
      <c r="G63" s="5" t="s">
        <v>70</v>
      </c>
    </row>
    <row r="64" spans="1:7" ht="13" x14ac:dyDescent="0.15">
      <c r="A64" s="2" t="s">
        <v>71</v>
      </c>
      <c r="C64" s="1">
        <f t="shared" ref="C64:D64" si="0">COUNTIF(C$2:N$63,$A64)</f>
        <v>9</v>
      </c>
      <c r="D64" s="1">
        <f t="shared" si="0"/>
        <v>6</v>
      </c>
      <c r="E64" s="1">
        <f t="shared" ref="E64:F64" si="1">IF(C64&lt;=C$86,1,IF(C64&gt;2*C$86,3,2))</f>
        <v>2</v>
      </c>
      <c r="F64" s="1">
        <f t="shared" si="1"/>
        <v>2</v>
      </c>
      <c r="G64" s="1">
        <f t="shared" ref="G64:G85" si="2">F64*E64</f>
        <v>4</v>
      </c>
    </row>
    <row r="65" spans="1:7" ht="13" x14ac:dyDescent="0.15">
      <c r="A65" s="2" t="s">
        <v>72</v>
      </c>
      <c r="C65" s="1">
        <f t="shared" ref="C65:D65" si="3">COUNTIF(C$2:N$63,$A65)</f>
        <v>5</v>
      </c>
      <c r="D65" s="1">
        <f t="shared" si="3"/>
        <v>4</v>
      </c>
      <c r="E65" s="1">
        <f t="shared" ref="E65:F65" si="4">IF(C65&lt;=C$86,1,IF(C65&gt;2*C$86,3,2))</f>
        <v>1</v>
      </c>
      <c r="F65" s="1">
        <f t="shared" si="4"/>
        <v>2</v>
      </c>
      <c r="G65" s="1">
        <f t="shared" si="2"/>
        <v>2</v>
      </c>
    </row>
    <row r="66" spans="1:7" ht="13" x14ac:dyDescent="0.15">
      <c r="A66" s="2" t="s">
        <v>73</v>
      </c>
      <c r="C66" s="1">
        <f t="shared" ref="C66:D66" si="5">COUNTIF(C$2:N$63,$A66)</f>
        <v>20</v>
      </c>
      <c r="D66" s="1">
        <f t="shared" si="5"/>
        <v>10</v>
      </c>
      <c r="E66" s="1">
        <f t="shared" ref="E66:F66" si="6">IF(C66&lt;=C$86,1,IF(C66&gt;2*C$86,3,2))</f>
        <v>3</v>
      </c>
      <c r="F66" s="1">
        <f t="shared" si="6"/>
        <v>3</v>
      </c>
      <c r="G66" s="1">
        <f t="shared" si="2"/>
        <v>9</v>
      </c>
    </row>
    <row r="67" spans="1:7" ht="13" x14ac:dyDescent="0.15">
      <c r="A67" s="2" t="s">
        <v>74</v>
      </c>
      <c r="C67" s="1">
        <f t="shared" ref="C67:D67" si="7">COUNTIF(C$2:N$63,$A67)</f>
        <v>6</v>
      </c>
      <c r="D67" s="1">
        <f t="shared" si="7"/>
        <v>4</v>
      </c>
      <c r="E67" s="1">
        <f t="shared" ref="E67:F67" si="8">IF(C67&lt;=C$86,1,IF(C67&gt;2*C$86,3,2))</f>
        <v>1</v>
      </c>
      <c r="F67" s="1">
        <f t="shared" si="8"/>
        <v>2</v>
      </c>
      <c r="G67" s="1">
        <f t="shared" si="2"/>
        <v>2</v>
      </c>
    </row>
    <row r="68" spans="1:7" ht="13" x14ac:dyDescent="0.15">
      <c r="A68" s="2" t="s">
        <v>75</v>
      </c>
      <c r="C68" s="1">
        <f t="shared" ref="C68:D68" si="9">COUNTIF(C$2:N$63,$A68)</f>
        <v>6</v>
      </c>
      <c r="D68" s="1">
        <f t="shared" si="9"/>
        <v>4</v>
      </c>
      <c r="E68" s="1">
        <f t="shared" ref="E68:F68" si="10">IF(C68&lt;=C$86,1,IF(C68&gt;2*C$86,3,2))</f>
        <v>1</v>
      </c>
      <c r="F68" s="1">
        <f t="shared" si="10"/>
        <v>2</v>
      </c>
      <c r="G68" s="1">
        <f t="shared" si="2"/>
        <v>2</v>
      </c>
    </row>
    <row r="69" spans="1:7" ht="13" x14ac:dyDescent="0.15">
      <c r="A69" s="2" t="s">
        <v>76</v>
      </c>
      <c r="C69" s="1">
        <f t="shared" ref="C69:D69" si="11">COUNTIF(C$2:N$63,$A69)</f>
        <v>6</v>
      </c>
      <c r="D69" s="1">
        <f t="shared" si="11"/>
        <v>4</v>
      </c>
      <c r="E69" s="1">
        <f t="shared" ref="E69:F69" si="12">IF(C69&lt;=C$86,1,IF(C69&gt;2*C$86,3,2))</f>
        <v>1</v>
      </c>
      <c r="F69" s="1">
        <f t="shared" si="12"/>
        <v>2</v>
      </c>
      <c r="G69" s="1">
        <f t="shared" si="2"/>
        <v>2</v>
      </c>
    </row>
    <row r="70" spans="1:7" ht="13" x14ac:dyDescent="0.15">
      <c r="A70" s="2" t="s">
        <v>77</v>
      </c>
      <c r="C70" s="1">
        <f t="shared" ref="C70:D70" si="13">COUNTIF(C$2:N$63,$A70)</f>
        <v>6</v>
      </c>
      <c r="D70" s="1">
        <f t="shared" si="13"/>
        <v>4</v>
      </c>
      <c r="E70" s="1">
        <f t="shared" ref="E70:F70" si="14">IF(C70&lt;=C$86,1,IF(C70&gt;2*C$86,3,2))</f>
        <v>1</v>
      </c>
      <c r="F70" s="1">
        <f t="shared" si="14"/>
        <v>2</v>
      </c>
      <c r="G70" s="1">
        <f t="shared" si="2"/>
        <v>2</v>
      </c>
    </row>
    <row r="71" spans="1:7" ht="13" x14ac:dyDescent="0.15">
      <c r="A71" s="2" t="s">
        <v>78</v>
      </c>
      <c r="C71" s="1">
        <f t="shared" ref="C71:D71" si="15">COUNTIF(C$2:N$63,$A71)</f>
        <v>6</v>
      </c>
      <c r="D71" s="1">
        <f t="shared" si="15"/>
        <v>4</v>
      </c>
      <c r="E71" s="1">
        <f t="shared" ref="E71:F71" si="16">IF(C71&lt;=C$86,1,IF(C71&gt;2*C$86,3,2))</f>
        <v>1</v>
      </c>
      <c r="F71" s="1">
        <f t="shared" si="16"/>
        <v>2</v>
      </c>
      <c r="G71" s="1">
        <f t="shared" si="2"/>
        <v>2</v>
      </c>
    </row>
    <row r="72" spans="1:7" ht="13" x14ac:dyDescent="0.15">
      <c r="A72" s="2" t="s">
        <v>79</v>
      </c>
      <c r="C72" s="1">
        <f t="shared" ref="C72:D72" si="17">COUNTIF(C$2:N$63,$A72)</f>
        <v>15</v>
      </c>
      <c r="D72" s="1">
        <f t="shared" si="17"/>
        <v>5</v>
      </c>
      <c r="E72" s="1">
        <f t="shared" ref="E72:F72" si="18">IF(C72&lt;=C$86,1,IF(C72&gt;2*C$86,3,2))</f>
        <v>3</v>
      </c>
      <c r="F72" s="1">
        <f t="shared" si="18"/>
        <v>2</v>
      </c>
      <c r="G72" s="1">
        <f t="shared" si="2"/>
        <v>6</v>
      </c>
    </row>
    <row r="73" spans="1:7" ht="13" x14ac:dyDescent="0.15">
      <c r="A73" s="2" t="s">
        <v>80</v>
      </c>
      <c r="C73" s="1">
        <f t="shared" ref="C73:D73" si="19">COUNTIF(C$2:N$63,$A73)</f>
        <v>9</v>
      </c>
      <c r="D73" s="1">
        <f t="shared" si="19"/>
        <v>5</v>
      </c>
      <c r="E73" s="1">
        <f t="shared" ref="E73:F73" si="20">IF(C73&lt;=C$86,1,IF(C73&gt;2*C$86,3,2))</f>
        <v>2</v>
      </c>
      <c r="F73" s="1">
        <f t="shared" si="20"/>
        <v>2</v>
      </c>
      <c r="G73" s="1">
        <f t="shared" si="2"/>
        <v>4</v>
      </c>
    </row>
    <row r="74" spans="1:7" ht="13" x14ac:dyDescent="0.15">
      <c r="A74" s="2" t="s">
        <v>81</v>
      </c>
      <c r="C74" s="1">
        <f t="shared" ref="C74:D74" si="21">COUNTIF(C$2:N$63,$A74)</f>
        <v>13</v>
      </c>
      <c r="D74" s="1">
        <f t="shared" si="21"/>
        <v>7</v>
      </c>
      <c r="E74" s="1">
        <f t="shared" ref="E74:F74" si="22">IF(C74&lt;=C$86,1,IF(C74&gt;2*C$86,3,2))</f>
        <v>2</v>
      </c>
      <c r="F74" s="1">
        <f t="shared" si="22"/>
        <v>2</v>
      </c>
      <c r="G74" s="1">
        <f t="shared" si="2"/>
        <v>4</v>
      </c>
    </row>
    <row r="75" spans="1:7" ht="13" x14ac:dyDescent="0.15">
      <c r="A75" s="2" t="s">
        <v>82</v>
      </c>
      <c r="C75" s="1">
        <f t="shared" ref="C75:D75" si="23">COUNTIF(C$2:N$63,$A75)</f>
        <v>13</v>
      </c>
      <c r="D75" s="1">
        <f t="shared" si="23"/>
        <v>7</v>
      </c>
      <c r="E75" s="1">
        <f t="shared" ref="E75:F75" si="24">IF(C75&lt;=C$86,1,IF(C75&gt;2*C$86,3,2))</f>
        <v>2</v>
      </c>
      <c r="F75" s="1">
        <f t="shared" si="24"/>
        <v>2</v>
      </c>
      <c r="G75" s="1">
        <f t="shared" si="2"/>
        <v>4</v>
      </c>
    </row>
    <row r="76" spans="1:7" ht="13" x14ac:dyDescent="0.15">
      <c r="A76" s="2" t="s">
        <v>83</v>
      </c>
      <c r="C76" s="1">
        <f t="shared" ref="C76:D76" si="25">COUNTIF(C$2:N$63,$A76)</f>
        <v>13</v>
      </c>
      <c r="D76" s="1">
        <f t="shared" si="25"/>
        <v>7</v>
      </c>
      <c r="E76" s="1">
        <f t="shared" ref="E76:F76" si="26">IF(C76&lt;=C$86,1,IF(C76&gt;2*C$86,3,2))</f>
        <v>2</v>
      </c>
      <c r="F76" s="1">
        <f t="shared" si="26"/>
        <v>2</v>
      </c>
      <c r="G76" s="1">
        <f t="shared" si="2"/>
        <v>4</v>
      </c>
    </row>
    <row r="77" spans="1:7" ht="13" x14ac:dyDescent="0.15">
      <c r="A77" s="2" t="s">
        <v>84</v>
      </c>
      <c r="C77" s="1">
        <f t="shared" ref="C77:D77" si="27">COUNTIF(C$2:N$63,$A77)</f>
        <v>13</v>
      </c>
      <c r="D77" s="1">
        <f t="shared" si="27"/>
        <v>7</v>
      </c>
      <c r="E77" s="1">
        <f t="shared" ref="E77:F77" si="28">IF(C77&lt;=C$86,1,IF(C77&gt;2*C$86,3,2))</f>
        <v>2</v>
      </c>
      <c r="F77" s="1">
        <f t="shared" si="28"/>
        <v>2</v>
      </c>
      <c r="G77" s="1">
        <f t="shared" si="2"/>
        <v>4</v>
      </c>
    </row>
    <row r="78" spans="1:7" ht="13" x14ac:dyDescent="0.15">
      <c r="A78" s="2" t="s">
        <v>85</v>
      </c>
      <c r="C78" s="1">
        <f t="shared" ref="C78:D78" si="29">COUNTIF(C$2:N$63,$A78)</f>
        <v>5</v>
      </c>
      <c r="D78" s="1">
        <f t="shared" si="29"/>
        <v>2</v>
      </c>
      <c r="E78" s="1">
        <f t="shared" ref="E78:F78" si="30">IF(C78&lt;=C$86,1,IF(C78&gt;2*C$86,3,2))</f>
        <v>1</v>
      </c>
      <c r="F78" s="1">
        <f t="shared" si="30"/>
        <v>1</v>
      </c>
      <c r="G78" s="1">
        <f t="shared" si="2"/>
        <v>1</v>
      </c>
    </row>
    <row r="79" spans="1:7" ht="13" x14ac:dyDescent="0.15">
      <c r="A79" s="2" t="s">
        <v>86</v>
      </c>
      <c r="C79" s="1">
        <f t="shared" ref="C79:D79" si="31">COUNTIF(C$2:N$63,$A79)</f>
        <v>0</v>
      </c>
      <c r="D79" s="1">
        <f t="shared" si="31"/>
        <v>0</v>
      </c>
      <c r="E79" s="1">
        <f t="shared" ref="E79:F79" si="32">IF(C79&lt;=C$86,1,IF(C79&gt;2*C$86,3,2))</f>
        <v>1</v>
      </c>
      <c r="F79" s="1">
        <f t="shared" si="32"/>
        <v>1</v>
      </c>
      <c r="G79" s="1">
        <f t="shared" si="2"/>
        <v>1</v>
      </c>
    </row>
    <row r="80" spans="1:7" ht="13" x14ac:dyDescent="0.15">
      <c r="A80" s="2" t="s">
        <v>87</v>
      </c>
      <c r="C80" s="1">
        <f t="shared" ref="C80:D80" si="33">COUNTIF(C$2:N$63,$A80)</f>
        <v>15</v>
      </c>
      <c r="D80" s="1">
        <f t="shared" si="33"/>
        <v>6</v>
      </c>
      <c r="E80" s="1">
        <f t="shared" ref="E80:F80" si="34">IF(C80&lt;=C$86,1,IF(C80&gt;2*C$86,3,2))</f>
        <v>3</v>
      </c>
      <c r="F80" s="1">
        <f t="shared" si="34"/>
        <v>2</v>
      </c>
      <c r="G80" s="1">
        <f t="shared" si="2"/>
        <v>6</v>
      </c>
    </row>
    <row r="81" spans="1:14" ht="13" x14ac:dyDescent="0.15">
      <c r="A81" s="2" t="s">
        <v>88</v>
      </c>
      <c r="C81" s="1">
        <f t="shared" ref="C81:D81" si="35">COUNTIF(C$2:N$63,$A81)</f>
        <v>10</v>
      </c>
      <c r="D81" s="1">
        <f t="shared" si="35"/>
        <v>3</v>
      </c>
      <c r="E81" s="1">
        <f t="shared" ref="E81:F81" si="36">IF(C81&lt;=C$86,1,IF(C81&gt;2*C$86,3,2))</f>
        <v>2</v>
      </c>
      <c r="F81" s="1">
        <f t="shared" si="36"/>
        <v>1</v>
      </c>
      <c r="G81" s="1">
        <f t="shared" si="2"/>
        <v>2</v>
      </c>
    </row>
    <row r="82" spans="1:14" ht="13" x14ac:dyDescent="0.15">
      <c r="A82" s="2" t="s">
        <v>89</v>
      </c>
      <c r="C82" s="1">
        <f t="shared" ref="C82:D82" si="37">COUNTIF(C$2:N$63,$A82)</f>
        <v>8</v>
      </c>
      <c r="D82" s="1">
        <f t="shared" si="37"/>
        <v>5</v>
      </c>
      <c r="E82" s="1">
        <f t="shared" ref="E82:F82" si="38">IF(C82&lt;=C$86,1,IF(C82&gt;2*C$86,3,2))</f>
        <v>2</v>
      </c>
      <c r="F82" s="1">
        <f t="shared" si="38"/>
        <v>2</v>
      </c>
      <c r="G82" s="1">
        <f t="shared" si="2"/>
        <v>4</v>
      </c>
    </row>
    <row r="83" spans="1:14" ht="13" x14ac:dyDescent="0.15">
      <c r="A83" s="2" t="s">
        <v>90</v>
      </c>
      <c r="C83" s="1">
        <f t="shared" ref="C83:D83" si="39">COUNTIF(C$2:N$63,$A83)</f>
        <v>5</v>
      </c>
      <c r="D83" s="1">
        <f t="shared" si="39"/>
        <v>1</v>
      </c>
      <c r="E83" s="1">
        <f t="shared" ref="E83:F83" si="40">IF(C83&lt;=C$86,1,IF(C83&gt;2*C$86,3,2))</f>
        <v>1</v>
      </c>
      <c r="F83" s="1">
        <f t="shared" si="40"/>
        <v>1</v>
      </c>
      <c r="G83" s="1">
        <f t="shared" si="2"/>
        <v>1</v>
      </c>
    </row>
    <row r="84" spans="1:14" ht="13" x14ac:dyDescent="0.15">
      <c r="A84" s="2" t="s">
        <v>91</v>
      </c>
      <c r="C84" s="1">
        <f t="shared" ref="C84:D84" si="41">COUNTIF(C$2:N$63,$A84)</f>
        <v>13</v>
      </c>
      <c r="D84" s="1">
        <f t="shared" si="41"/>
        <v>6</v>
      </c>
      <c r="E84" s="1">
        <f t="shared" ref="E84:F84" si="42">IF(C84&lt;=C$86,1,IF(C84&gt;2*C$86,3,2))</f>
        <v>2</v>
      </c>
      <c r="F84" s="1">
        <f t="shared" si="42"/>
        <v>2</v>
      </c>
      <c r="G84" s="1">
        <f t="shared" si="2"/>
        <v>4</v>
      </c>
    </row>
    <row r="85" spans="1:14" ht="13" x14ac:dyDescent="0.15">
      <c r="A85" s="2" t="s">
        <v>92</v>
      </c>
      <c r="C85" s="1">
        <f t="shared" ref="C85:D85" si="43">COUNTIF(C$2:N$63,$A85)</f>
        <v>19</v>
      </c>
      <c r="D85" s="1">
        <f t="shared" si="43"/>
        <v>11</v>
      </c>
      <c r="E85" s="1">
        <f t="shared" ref="E85:F85" si="44">IF(C85&lt;=C$86,1,IF(C85&gt;2*C$86,3,2))</f>
        <v>3</v>
      </c>
      <c r="F85" s="1">
        <f t="shared" si="44"/>
        <v>3</v>
      </c>
      <c r="G85" s="1">
        <f t="shared" si="2"/>
        <v>9</v>
      </c>
    </row>
    <row r="86" spans="1:14" ht="13" x14ac:dyDescent="0.15">
      <c r="A86" s="6"/>
      <c r="B86" s="6"/>
      <c r="C86" s="7">
        <f t="shared" ref="C86:D86" si="45">MAX(C64:C85)/3</f>
        <v>6.666666666666667</v>
      </c>
      <c r="D86" s="7">
        <f t="shared" si="45"/>
        <v>3.6666666666666665</v>
      </c>
      <c r="E86" s="7" t="s">
        <v>68</v>
      </c>
      <c r="F86" s="7" t="s">
        <v>68</v>
      </c>
      <c r="G86" s="7" t="s">
        <v>69</v>
      </c>
      <c r="H86" s="7" t="s">
        <v>69</v>
      </c>
      <c r="I86" s="7" t="s">
        <v>70</v>
      </c>
      <c r="J86" s="4"/>
      <c r="K86" s="4"/>
      <c r="L86" s="4"/>
      <c r="M86" s="4"/>
      <c r="N86" s="4"/>
    </row>
    <row r="87" spans="1:14" ht="13" x14ac:dyDescent="0.15">
      <c r="A87" s="2" t="s">
        <v>93</v>
      </c>
      <c r="C87" s="2" t="s">
        <v>94</v>
      </c>
      <c r="D87" s="2" t="s">
        <v>94</v>
      </c>
      <c r="E87" s="1">
        <f t="shared" ref="E87:F87" si="46">COUNTIF(E$2:N$63,$A87)</f>
        <v>10</v>
      </c>
      <c r="F87" s="1">
        <f t="shared" si="46"/>
        <v>6</v>
      </c>
      <c r="G87" s="1">
        <f t="shared" ref="G87:H87" si="47">IF(E87&lt;=E$96,1,IF(E87&gt;2*E$96,3,2))</f>
        <v>2</v>
      </c>
      <c r="H87" s="1">
        <f t="shared" si="47"/>
        <v>3</v>
      </c>
      <c r="I87" s="1">
        <f t="shared" ref="I87:I95" si="48">H87*G87</f>
        <v>6</v>
      </c>
    </row>
    <row r="88" spans="1:14" ht="13" x14ac:dyDescent="0.15">
      <c r="A88" s="2" t="s">
        <v>95</v>
      </c>
      <c r="E88" s="1">
        <f t="shared" ref="E88:F88" si="49">COUNTIF(E$2:N$63,$A88)</f>
        <v>7</v>
      </c>
      <c r="F88" s="1">
        <f t="shared" si="49"/>
        <v>1</v>
      </c>
      <c r="G88" s="1">
        <f t="shared" ref="G88:H88" si="50">IF(E88&lt;=E$96,1,IF(E88&gt;2*E$96,3,2))</f>
        <v>2</v>
      </c>
      <c r="H88" s="1">
        <f t="shared" si="50"/>
        <v>1</v>
      </c>
      <c r="I88" s="1">
        <f t="shared" si="48"/>
        <v>2</v>
      </c>
    </row>
    <row r="89" spans="1:14" ht="13" x14ac:dyDescent="0.15">
      <c r="A89" s="2" t="s">
        <v>96</v>
      </c>
      <c r="E89" s="1">
        <f t="shared" ref="E89:F89" si="51">COUNTIF(E$2:N$63,$A89)</f>
        <v>10</v>
      </c>
      <c r="F89" s="1">
        <f t="shared" si="51"/>
        <v>5</v>
      </c>
      <c r="G89" s="1">
        <f t="shared" ref="G89:H89" si="52">IF(E89&lt;=E$96,1,IF(E89&gt;2*E$96,3,2))</f>
        <v>2</v>
      </c>
      <c r="H89" s="1">
        <f t="shared" si="52"/>
        <v>2</v>
      </c>
      <c r="I89" s="1">
        <f t="shared" si="48"/>
        <v>4</v>
      </c>
    </row>
    <row r="90" spans="1:14" ht="13" x14ac:dyDescent="0.15">
      <c r="A90" s="2" t="s">
        <v>97</v>
      </c>
      <c r="E90" s="1">
        <f t="shared" ref="E90:F90" si="53">COUNTIF(E$2:N$63,$A90)</f>
        <v>3</v>
      </c>
      <c r="F90" s="1">
        <f t="shared" si="53"/>
        <v>0</v>
      </c>
      <c r="G90" s="1">
        <f t="shared" ref="G90:H90" si="54">IF(E90&lt;=E$96,1,IF(E90&gt;2*E$96,3,2))</f>
        <v>1</v>
      </c>
      <c r="H90" s="1">
        <f t="shared" si="54"/>
        <v>1</v>
      </c>
      <c r="I90" s="1">
        <f t="shared" si="48"/>
        <v>1</v>
      </c>
    </row>
    <row r="91" spans="1:14" ht="13" x14ac:dyDescent="0.15">
      <c r="A91" s="2" t="s">
        <v>98</v>
      </c>
      <c r="E91" s="1">
        <f t="shared" ref="E91:F91" si="55">COUNTIF(E$2:N$63,$A91)</f>
        <v>6</v>
      </c>
      <c r="F91" s="1">
        <f t="shared" si="55"/>
        <v>4</v>
      </c>
      <c r="G91" s="1">
        <f t="shared" ref="G91:H91" si="56">IF(E91&lt;=E$96,1,IF(E91&gt;2*E$96,3,2))</f>
        <v>2</v>
      </c>
      <c r="H91" s="1">
        <f t="shared" si="56"/>
        <v>2</v>
      </c>
      <c r="I91" s="1">
        <f t="shared" si="48"/>
        <v>4</v>
      </c>
    </row>
    <row r="92" spans="1:14" ht="13" x14ac:dyDescent="0.15">
      <c r="A92" s="2" t="s">
        <v>99</v>
      </c>
      <c r="E92" s="1">
        <f t="shared" ref="E92:F92" si="57">COUNTIF(E$2:N$63,$A92)</f>
        <v>0</v>
      </c>
      <c r="F92" s="1">
        <f t="shared" si="57"/>
        <v>0</v>
      </c>
      <c r="G92" s="1">
        <f t="shared" ref="G92:H92" si="58">IF(E92&lt;=E$96,1,IF(E92&gt;2*E$96,3,2))</f>
        <v>1</v>
      </c>
      <c r="H92" s="1">
        <f t="shared" si="58"/>
        <v>1</v>
      </c>
      <c r="I92" s="1">
        <f t="shared" si="48"/>
        <v>1</v>
      </c>
    </row>
    <row r="93" spans="1:14" ht="13" x14ac:dyDescent="0.15">
      <c r="A93" s="2" t="s">
        <v>100</v>
      </c>
      <c r="E93" s="1">
        <f t="shared" ref="E93:F93" si="59">COUNTIF(E$2:N$63,$A93)</f>
        <v>14</v>
      </c>
      <c r="F93" s="1">
        <f t="shared" si="59"/>
        <v>8</v>
      </c>
      <c r="G93" s="1">
        <f t="shared" ref="G93:H93" si="60">IF(E93&lt;=E$96,1,IF(E93&gt;2*E$96,3,2))</f>
        <v>3</v>
      </c>
      <c r="H93" s="1">
        <f t="shared" si="60"/>
        <v>3</v>
      </c>
      <c r="I93" s="1">
        <f t="shared" si="48"/>
        <v>9</v>
      </c>
    </row>
    <row r="94" spans="1:14" ht="13" x14ac:dyDescent="0.15">
      <c r="A94" s="2" t="s">
        <v>101</v>
      </c>
      <c r="E94" s="1">
        <f t="shared" ref="E94:F94" si="61">COUNTIF(E$2:N$63,$A94)</f>
        <v>15</v>
      </c>
      <c r="F94" s="1">
        <f t="shared" si="61"/>
        <v>8</v>
      </c>
      <c r="G94" s="1">
        <f t="shared" ref="G94:H94" si="62">IF(E94&lt;=E$96,1,IF(E94&gt;2*E$96,3,2))</f>
        <v>3</v>
      </c>
      <c r="H94" s="1">
        <f t="shared" si="62"/>
        <v>3</v>
      </c>
      <c r="I94" s="1">
        <f t="shared" si="48"/>
        <v>9</v>
      </c>
    </row>
    <row r="95" spans="1:14" ht="13" x14ac:dyDescent="0.15">
      <c r="A95" s="2" t="s">
        <v>102</v>
      </c>
      <c r="E95" s="1">
        <f t="shared" ref="E95:F95" si="63">COUNTIF(E$2:N$63,$A95)</f>
        <v>0</v>
      </c>
      <c r="F95" s="1">
        <f t="shared" si="63"/>
        <v>0</v>
      </c>
      <c r="G95" s="1">
        <f t="shared" ref="G95:H95" si="64">IF(E95&lt;=E$96,1,IF(E95&gt;2*E$96,3,2))</f>
        <v>1</v>
      </c>
      <c r="H95" s="1">
        <f t="shared" si="64"/>
        <v>1</v>
      </c>
      <c r="I95" s="1">
        <f t="shared" si="48"/>
        <v>1</v>
      </c>
    </row>
    <row r="96" spans="1:14" ht="13" x14ac:dyDescent="0.15">
      <c r="A96" s="8"/>
      <c r="B96" s="8"/>
      <c r="C96" s="8"/>
      <c r="D96" s="8"/>
      <c r="E96" s="8">
        <f t="shared" ref="E96:F96" si="65">MAX(E87:E95)/3</f>
        <v>5</v>
      </c>
      <c r="F96" s="8">
        <f t="shared" si="65"/>
        <v>2.6666666666666665</v>
      </c>
      <c r="G96" s="7" t="s">
        <v>68</v>
      </c>
      <c r="H96" s="7" t="s">
        <v>68</v>
      </c>
      <c r="I96" s="7" t="s">
        <v>69</v>
      </c>
      <c r="J96" s="7" t="s">
        <v>69</v>
      </c>
      <c r="K96" s="7" t="s">
        <v>70</v>
      </c>
    </row>
    <row r="97" spans="1:12" ht="13" x14ac:dyDescent="0.15">
      <c r="A97" s="2" t="s">
        <v>103</v>
      </c>
      <c r="G97" s="1">
        <f t="shared" ref="G97:H97" si="66">COUNTIF(G$2:N$63,$A97)</f>
        <v>10</v>
      </c>
      <c r="H97" s="1">
        <f t="shared" si="66"/>
        <v>3</v>
      </c>
      <c r="I97" s="1">
        <f t="shared" ref="I97:J97" si="67">IF(G97&lt;=G$106,1,IF(G97&gt;2*G$106,3,2))</f>
        <v>2</v>
      </c>
      <c r="J97" s="1">
        <f t="shared" si="67"/>
        <v>1</v>
      </c>
      <c r="K97" s="1">
        <f t="shared" ref="K97:K105" si="68">J97*I97</f>
        <v>2</v>
      </c>
      <c r="L97" t="str">
        <f>+A97</f>
        <v>*CONT01*</v>
      </c>
    </row>
    <row r="98" spans="1:12" ht="13" x14ac:dyDescent="0.15">
      <c r="A98" s="2" t="s">
        <v>104</v>
      </c>
      <c r="G98" s="1">
        <f t="shared" ref="G98:H98" si="69">COUNTIF(G$2:N$63,$A98)</f>
        <v>8</v>
      </c>
      <c r="H98" s="1">
        <f t="shared" si="69"/>
        <v>2</v>
      </c>
      <c r="I98" s="1">
        <f t="shared" ref="I98:J98" si="70">IF(G98&lt;=G$106,1,IF(G98&gt;2*G$106,3,2))</f>
        <v>2</v>
      </c>
      <c r="J98" s="1">
        <f t="shared" si="70"/>
        <v>1</v>
      </c>
      <c r="K98" s="1">
        <f t="shared" si="68"/>
        <v>2</v>
      </c>
      <c r="L98" t="str">
        <f t="shared" ref="L98:L105" si="71">+A98</f>
        <v>*CONT02*</v>
      </c>
    </row>
    <row r="99" spans="1:12" ht="13" x14ac:dyDescent="0.15">
      <c r="A99" s="2" t="s">
        <v>105</v>
      </c>
      <c r="G99" s="1">
        <f t="shared" ref="G99:H99" si="72">COUNTIF(G$2:N$63,$A99)</f>
        <v>18</v>
      </c>
      <c r="H99" s="1">
        <f t="shared" si="72"/>
        <v>10</v>
      </c>
      <c r="I99" s="1">
        <f t="shared" ref="I99:J99" si="73">IF(G99&lt;=G$106,1,IF(G99&gt;2*G$106,3,2))</f>
        <v>3</v>
      </c>
      <c r="J99" s="1">
        <f t="shared" si="73"/>
        <v>3</v>
      </c>
      <c r="K99" s="1">
        <f t="shared" si="68"/>
        <v>9</v>
      </c>
      <c r="L99" t="str">
        <f t="shared" si="71"/>
        <v>*CONT03*</v>
      </c>
    </row>
    <row r="100" spans="1:12" ht="13" x14ac:dyDescent="0.15">
      <c r="A100" s="2" t="s">
        <v>106</v>
      </c>
      <c r="G100" s="1">
        <f t="shared" ref="G100:H100" si="74">COUNTIF(G$2:N$63,$A100)</f>
        <v>1</v>
      </c>
      <c r="H100" s="1">
        <f t="shared" si="74"/>
        <v>1</v>
      </c>
      <c r="I100" s="1">
        <f t="shared" ref="I100:J100" si="75">IF(G100&lt;=G$106,1,IF(G100&gt;2*G$106,3,2))</f>
        <v>1</v>
      </c>
      <c r="J100" s="1">
        <f t="shared" si="75"/>
        <v>1</v>
      </c>
      <c r="K100" s="1">
        <f t="shared" si="68"/>
        <v>1</v>
      </c>
      <c r="L100" t="str">
        <f t="shared" si="71"/>
        <v>*CONT04*</v>
      </c>
    </row>
    <row r="101" spans="1:12" ht="13" x14ac:dyDescent="0.15">
      <c r="A101" s="2" t="s">
        <v>107</v>
      </c>
      <c r="G101" s="1">
        <f t="shared" ref="G101:H101" si="76">COUNTIF(G$2:N$63,$A101)</f>
        <v>11</v>
      </c>
      <c r="H101" s="1">
        <f t="shared" si="76"/>
        <v>4</v>
      </c>
      <c r="I101" s="1">
        <f t="shared" ref="I101:J101" si="77">IF(G101&lt;=G$106,1,IF(G101&gt;2*G$106,3,2))</f>
        <v>2</v>
      </c>
      <c r="J101" s="1">
        <f t="shared" si="77"/>
        <v>2</v>
      </c>
      <c r="K101" s="1">
        <f t="shared" si="68"/>
        <v>4</v>
      </c>
      <c r="L101" t="str">
        <f t="shared" si="71"/>
        <v>*CONT05*</v>
      </c>
    </row>
    <row r="102" spans="1:12" ht="13" x14ac:dyDescent="0.15">
      <c r="A102" s="2" t="s">
        <v>108</v>
      </c>
      <c r="G102" s="1">
        <f t="shared" ref="G102:H102" si="78">COUNTIF(G$2:N$63,$A102)</f>
        <v>2</v>
      </c>
      <c r="H102" s="1">
        <f t="shared" si="78"/>
        <v>2</v>
      </c>
      <c r="I102" s="1">
        <f t="shared" ref="I102:J102" si="79">IF(G102&lt;=G$106,1,IF(G102&gt;2*G$106,3,2))</f>
        <v>1</v>
      </c>
      <c r="J102" s="1">
        <f t="shared" si="79"/>
        <v>1</v>
      </c>
      <c r="K102" s="1">
        <f t="shared" si="68"/>
        <v>1</v>
      </c>
      <c r="L102" t="str">
        <f t="shared" si="71"/>
        <v>*CONT06*</v>
      </c>
    </row>
    <row r="103" spans="1:12" ht="13" x14ac:dyDescent="0.15">
      <c r="A103" s="2" t="s">
        <v>109</v>
      </c>
      <c r="G103" s="1">
        <f t="shared" ref="G103:H103" si="80">COUNTIF(G$2:N$63,$A103)</f>
        <v>6</v>
      </c>
      <c r="H103" s="1">
        <f t="shared" si="80"/>
        <v>4</v>
      </c>
      <c r="I103" s="1">
        <f t="shared" ref="I103:J103" si="81">IF(G103&lt;=G$106,1,IF(G103&gt;2*G$106,3,2))</f>
        <v>1</v>
      </c>
      <c r="J103" s="1">
        <f t="shared" si="81"/>
        <v>2</v>
      </c>
      <c r="K103" s="1">
        <f t="shared" si="68"/>
        <v>2</v>
      </c>
      <c r="L103" t="str">
        <f t="shared" si="71"/>
        <v>*CONT07*</v>
      </c>
    </row>
    <row r="104" spans="1:12" ht="13" x14ac:dyDescent="0.15">
      <c r="A104" s="2" t="s">
        <v>110</v>
      </c>
      <c r="G104" s="1">
        <f t="shared" ref="G104:H104" si="82">COUNTIF(G$2:N$63,$A104)</f>
        <v>1</v>
      </c>
      <c r="H104" s="1">
        <f t="shared" si="82"/>
        <v>1</v>
      </c>
      <c r="I104" s="1">
        <f t="shared" ref="I104:J104" si="83">IF(G104&lt;=G$106,1,IF(G104&gt;2*G$106,3,2))</f>
        <v>1</v>
      </c>
      <c r="J104" s="1">
        <f t="shared" si="83"/>
        <v>1</v>
      </c>
      <c r="K104" s="1">
        <f t="shared" si="68"/>
        <v>1</v>
      </c>
      <c r="L104" t="str">
        <f t="shared" si="71"/>
        <v>*CONT08*</v>
      </c>
    </row>
    <row r="105" spans="1:12" ht="13" x14ac:dyDescent="0.15">
      <c r="A105" s="2" t="s">
        <v>111</v>
      </c>
      <c r="G105" s="1">
        <f t="shared" ref="G105:H105" si="84">COUNTIF(G$2:N$63,$A105)</f>
        <v>9</v>
      </c>
      <c r="H105" s="1">
        <f t="shared" si="84"/>
        <v>6</v>
      </c>
      <c r="I105" s="1">
        <f t="shared" ref="I105:J105" si="85">IF(G105&lt;=G$106,1,IF(G105&gt;2*G$106,3,2))</f>
        <v>2</v>
      </c>
      <c r="J105" s="1">
        <f t="shared" si="85"/>
        <v>2</v>
      </c>
      <c r="K105" s="1">
        <f t="shared" si="68"/>
        <v>4</v>
      </c>
      <c r="L105" t="str">
        <f t="shared" si="71"/>
        <v>*CONT09*</v>
      </c>
    </row>
    <row r="106" spans="1:12" ht="13" x14ac:dyDescent="0.15">
      <c r="A106" s="8"/>
      <c r="B106" s="8"/>
      <c r="C106" s="8"/>
      <c r="D106" s="8"/>
      <c r="E106" s="8"/>
      <c r="F106" s="8"/>
      <c r="G106" s="8">
        <f t="shared" ref="G106:H106" si="86">MAX(G97:G105)/3</f>
        <v>6</v>
      </c>
      <c r="H106" s="8">
        <f t="shared" si="86"/>
        <v>3.3333333333333335</v>
      </c>
      <c r="I106" s="8"/>
      <c r="J106" s="8"/>
      <c r="K10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Réponses au formulaire 2</vt:lpstr>
      <vt:lpstr>Réponses au formulaire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2020-05-30T14:11:19Z</dcterms:modified>
</cp:coreProperties>
</file>