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vonne\Dropbox (BMP Laserlab)\TIM_barrel\Manuscript\Molecular mechanism of allostery\input\GrowthAssay\"/>
    </mc:Choice>
  </mc:AlternateContent>
  <bookViews>
    <workbookView minimized="1" xWindow="0" yWindow="0" windowWidth="19170" windowHeight="3210" tabRatio="926" activeTab="1"/>
  </bookViews>
  <sheets>
    <sheet name="Assay details" sheetId="20" r:id="rId1"/>
    <sheet name="SD-URA" sheetId="10" r:id="rId2"/>
    <sheet name="SD-TRP growth" sheetId="21" r:id="rId3"/>
    <sheet name="rep1-norm" sheetId="14" r:id="rId4"/>
    <sheet name="rep2-norm" sheetId="23" r:id="rId5"/>
    <sheet name="rep3-norm" sheetId="24" r:id="rId6"/>
    <sheet name="western_analysis" sheetId="17" r:id="rId7"/>
    <sheet name="western" sheetId="30" r:id="rId8"/>
    <sheet name="report" sheetId="25" r:id="rId9"/>
    <sheet name="western blot layout" sheetId="26" r:id="rId10"/>
    <sheet name="report layout" sheetId="28" r:id="rId11"/>
  </sheets>
  <definedNames>
    <definedName name="_xlnm._FilterDatabase" localSheetId="3" hidden="1">'rep1-norm'!$A$1:$D$36</definedName>
    <definedName name="_xlnm._FilterDatabase" localSheetId="4" hidden="1">'rep2-norm'!$A$1:$D$36</definedName>
    <definedName name="_xlnm._FilterDatabase" localSheetId="5" hidden="1">'rep3-norm'!$A$1:$D$36</definedName>
    <definedName name="_xlnm._FilterDatabase" localSheetId="8" hidden="1">report!$A$1:$AJ$189</definedName>
    <definedName name="_xlnm._FilterDatabase" localSheetId="9" hidden="1">'western blot layout'!$V$2:$V$18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7" l="1"/>
  <c r="K5" i="17"/>
  <c r="K4" i="17"/>
  <c r="K6" i="17"/>
  <c r="K7" i="17"/>
  <c r="K8" i="17"/>
  <c r="K9" i="17"/>
  <c r="K10" i="17"/>
  <c r="K11" i="17"/>
  <c r="K12" i="17"/>
  <c r="K13" i="17"/>
  <c r="K14" i="17"/>
  <c r="K15" i="17"/>
  <c r="K16" i="17"/>
  <c r="K2" i="17"/>
  <c r="L3" i="17" l="1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2" i="17"/>
  <c r="J16" i="17"/>
  <c r="J14" i="17"/>
  <c r="J12" i="17"/>
  <c r="J11" i="17"/>
  <c r="J10" i="17"/>
  <c r="J9" i="17"/>
  <c r="J8" i="17"/>
  <c r="J7" i="17"/>
  <c r="J6" i="17"/>
  <c r="J5" i="17"/>
  <c r="J4" i="17"/>
  <c r="J3" i="17"/>
  <c r="J13" i="17"/>
  <c r="J15" i="17"/>
  <c r="J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2" i="17"/>
  <c r="AG50" i="21" l="1"/>
  <c r="AG49" i="21"/>
  <c r="AG48" i="21"/>
  <c r="AG47" i="21"/>
  <c r="AG46" i="21"/>
  <c r="AG45" i="21"/>
  <c r="AG44" i="21"/>
  <c r="AG43" i="21"/>
  <c r="AG42" i="21"/>
  <c r="AG41" i="21"/>
  <c r="AG40" i="21"/>
  <c r="AG39" i="21"/>
  <c r="AG38" i="21"/>
  <c r="AG37" i="21"/>
  <c r="AG36" i="21"/>
  <c r="AG33" i="21"/>
  <c r="AG32" i="21"/>
  <c r="AG31" i="21"/>
  <c r="AG30" i="21"/>
  <c r="AG29" i="21"/>
  <c r="AG28" i="21"/>
  <c r="AG27" i="21"/>
  <c r="AG26" i="21"/>
  <c r="AG25" i="21"/>
  <c r="AG24" i="21"/>
  <c r="AG23" i="21"/>
  <c r="AG22" i="21"/>
  <c r="AG21" i="21"/>
  <c r="AG20" i="21"/>
  <c r="AG19" i="21"/>
  <c r="AG3" i="21"/>
  <c r="AG4" i="21"/>
  <c r="AG5" i="21"/>
  <c r="AG6" i="21"/>
  <c r="AG7" i="21"/>
  <c r="AG8" i="21"/>
  <c r="AG9" i="21"/>
  <c r="AG10" i="21"/>
  <c r="AG11" i="21"/>
  <c r="AG12" i="21"/>
  <c r="AG13" i="21"/>
  <c r="AG14" i="21"/>
  <c r="AG15" i="21"/>
  <c r="AG2" i="21"/>
  <c r="Z1" i="21"/>
  <c r="Z35" i="21" s="1"/>
  <c r="AA1" i="21"/>
  <c r="AA18" i="21" s="1"/>
  <c r="AB1" i="21"/>
  <c r="AC1" i="21"/>
  <c r="AD1" i="21"/>
  <c r="AD35" i="21" s="1"/>
  <c r="AE1" i="21"/>
  <c r="AE18" i="21" s="1"/>
  <c r="AF1" i="21"/>
  <c r="Y1" i="21"/>
  <c r="Y18" i="21" s="1"/>
  <c r="AA50" i="21"/>
  <c r="Y50" i="21"/>
  <c r="Y49" i="21"/>
  <c r="Y48" i="21"/>
  <c r="Y47" i="21"/>
  <c r="Y46" i="21"/>
  <c r="Y45" i="21"/>
  <c r="Y44" i="21"/>
  <c r="Y43" i="21"/>
  <c r="Y42" i="21"/>
  <c r="Y41" i="21"/>
  <c r="Y40" i="21"/>
  <c r="Y39" i="21"/>
  <c r="Y38" i="21"/>
  <c r="Y37" i="21"/>
  <c r="Y36" i="21"/>
  <c r="AF35" i="21"/>
  <c r="AE35" i="21"/>
  <c r="AC35" i="21"/>
  <c r="AB35" i="21"/>
  <c r="AA35" i="21"/>
  <c r="Y35" i="21"/>
  <c r="J35" i="21"/>
  <c r="I35" i="21"/>
  <c r="H35" i="21"/>
  <c r="G35" i="21"/>
  <c r="F35" i="21"/>
  <c r="E35" i="21"/>
  <c r="D35" i="21"/>
  <c r="C35" i="21"/>
  <c r="AC33" i="21"/>
  <c r="Y33" i="21"/>
  <c r="R33" i="21"/>
  <c r="P33" i="21"/>
  <c r="Q33" i="21" s="1"/>
  <c r="O33" i="21"/>
  <c r="Z50" i="21" s="1"/>
  <c r="M33" i="21"/>
  <c r="Y32" i="21"/>
  <c r="P32" i="21"/>
  <c r="O32" i="21"/>
  <c r="Z32" i="21" s="1"/>
  <c r="M32" i="21"/>
  <c r="AA31" i="21"/>
  <c r="Y31" i="21"/>
  <c r="P31" i="21"/>
  <c r="O31" i="21"/>
  <c r="Z48" i="21" s="1"/>
  <c r="M31" i="21"/>
  <c r="Y30" i="21"/>
  <c r="P30" i="21"/>
  <c r="O30" i="21"/>
  <c r="Z30" i="21" s="1"/>
  <c r="M30" i="21"/>
  <c r="AA29" i="21"/>
  <c r="Y29" i="21"/>
  <c r="P29" i="21"/>
  <c r="O29" i="21"/>
  <c r="Z46" i="21" s="1"/>
  <c r="M29" i="21"/>
  <c r="Y28" i="21"/>
  <c r="P28" i="21"/>
  <c r="O28" i="21"/>
  <c r="Z28" i="21" s="1"/>
  <c r="M28" i="21"/>
  <c r="Y27" i="21"/>
  <c r="P27" i="21"/>
  <c r="O27" i="21"/>
  <c r="Z44" i="21" s="1"/>
  <c r="M27" i="21"/>
  <c r="Y26" i="21"/>
  <c r="P26" i="21"/>
  <c r="O26" i="21"/>
  <c r="Z26" i="21" s="1"/>
  <c r="M26" i="21"/>
  <c r="Y25" i="21"/>
  <c r="P25" i="21"/>
  <c r="O25" i="21"/>
  <c r="Z42" i="21" s="1"/>
  <c r="M25" i="21"/>
  <c r="Y24" i="21"/>
  <c r="P24" i="21"/>
  <c r="O24" i="21"/>
  <c r="Z24" i="21" s="1"/>
  <c r="M24" i="21"/>
  <c r="Y23" i="21"/>
  <c r="O23" i="21"/>
  <c r="Z40" i="21" s="1"/>
  <c r="M23" i="21"/>
  <c r="Y22" i="21"/>
  <c r="Q22" i="21"/>
  <c r="P22" i="21"/>
  <c r="AA39" i="21" s="1"/>
  <c r="O22" i="21"/>
  <c r="M22" i="21"/>
  <c r="Z21" i="21"/>
  <c r="Y21" i="21"/>
  <c r="O21" i="21"/>
  <c r="M21" i="21"/>
  <c r="Y20" i="21"/>
  <c r="Q20" i="21"/>
  <c r="P20" i="21"/>
  <c r="AA37" i="21" s="1"/>
  <c r="O20" i="21"/>
  <c r="Z37" i="21" s="1"/>
  <c r="M20" i="21"/>
  <c r="Z19" i="21"/>
  <c r="Y19" i="21"/>
  <c r="O19" i="21"/>
  <c r="M19" i="21"/>
  <c r="AF18" i="21"/>
  <c r="AC18" i="21"/>
  <c r="AB18" i="21"/>
  <c r="S18" i="21"/>
  <c r="O18" i="21"/>
  <c r="M18" i="21"/>
  <c r="J18" i="21"/>
  <c r="I18" i="21"/>
  <c r="H18" i="21"/>
  <c r="G18" i="21"/>
  <c r="F18" i="21"/>
  <c r="E18" i="21"/>
  <c r="D18" i="21"/>
  <c r="C18" i="21"/>
  <c r="AC16" i="21"/>
  <c r="AB16" i="21"/>
  <c r="AG16" i="21" s="1"/>
  <c r="AA16" i="21"/>
  <c r="Z16" i="21"/>
  <c r="Y16" i="21"/>
  <c r="M16" i="21"/>
  <c r="AA15" i="21"/>
  <c r="Z15" i="21"/>
  <c r="Y15" i="21"/>
  <c r="M15" i="21"/>
  <c r="Z14" i="21"/>
  <c r="Y14" i="21"/>
  <c r="M14" i="21"/>
  <c r="AA13" i="21"/>
  <c r="Z13" i="21"/>
  <c r="Y13" i="21"/>
  <c r="M13" i="21"/>
  <c r="AA12" i="21"/>
  <c r="Z12" i="21"/>
  <c r="Y12" i="21"/>
  <c r="M12" i="21"/>
  <c r="AA11" i="21"/>
  <c r="Z11" i="21"/>
  <c r="Y11" i="21"/>
  <c r="M11" i="21"/>
  <c r="Z10" i="21"/>
  <c r="Y10" i="21"/>
  <c r="M10" i="21"/>
  <c r="AA9" i="21"/>
  <c r="Z9" i="21"/>
  <c r="Y9" i="21"/>
  <c r="M9" i="21"/>
  <c r="AA8" i="21"/>
  <c r="Z8" i="21"/>
  <c r="Y8" i="21"/>
  <c r="M8" i="21"/>
  <c r="Z7" i="21"/>
  <c r="Y7" i="21"/>
  <c r="M7" i="21"/>
  <c r="Z6" i="21"/>
  <c r="Y6" i="21"/>
  <c r="M6" i="21"/>
  <c r="AA5" i="21"/>
  <c r="Z5" i="21"/>
  <c r="Y5" i="21"/>
  <c r="M5" i="21"/>
  <c r="Y4" i="21"/>
  <c r="M4" i="21"/>
  <c r="AA3" i="21"/>
  <c r="Z3" i="21"/>
  <c r="Y3" i="21"/>
  <c r="M3" i="21"/>
  <c r="Z2" i="21"/>
  <c r="Y2" i="21"/>
  <c r="M2" i="21"/>
  <c r="U1" i="21"/>
  <c r="U18" i="21" s="1"/>
  <c r="T1" i="21"/>
  <c r="T18" i="21" s="1"/>
  <c r="S1" i="21"/>
  <c r="R1" i="21"/>
  <c r="R18" i="21" s="1"/>
  <c r="Q1" i="21"/>
  <c r="Q18" i="21" s="1"/>
  <c r="P1" i="21"/>
  <c r="P18" i="21" s="1"/>
  <c r="O1" i="21"/>
  <c r="N1" i="21"/>
  <c r="N18" i="21" s="1"/>
  <c r="M1" i="21"/>
  <c r="Q16" i="10"/>
  <c r="Q33" i="10" s="1"/>
  <c r="P16" i="10"/>
  <c r="P33" i="10" s="1"/>
  <c r="O16" i="10"/>
  <c r="O33" i="10" s="1"/>
  <c r="Q15" i="10"/>
  <c r="Q32" i="10" s="1"/>
  <c r="P15" i="10"/>
  <c r="P32" i="10" s="1"/>
  <c r="O15" i="10"/>
  <c r="O32" i="10" s="1"/>
  <c r="Q14" i="10"/>
  <c r="Q31" i="10" s="1"/>
  <c r="P14" i="10"/>
  <c r="P31" i="10" s="1"/>
  <c r="O14" i="10"/>
  <c r="O31" i="10" s="1"/>
  <c r="Q13" i="10"/>
  <c r="Q30" i="10" s="1"/>
  <c r="P13" i="10"/>
  <c r="P30" i="10" s="1"/>
  <c r="O13" i="10"/>
  <c r="O30" i="10" s="1"/>
  <c r="Q12" i="10"/>
  <c r="Q29" i="10" s="1"/>
  <c r="P12" i="10"/>
  <c r="P29" i="10" s="1"/>
  <c r="O12" i="10"/>
  <c r="O29" i="10" s="1"/>
  <c r="Q11" i="10"/>
  <c r="Q28" i="10" s="1"/>
  <c r="P11" i="10"/>
  <c r="P28" i="10" s="1"/>
  <c r="O11" i="10"/>
  <c r="O28" i="10" s="1"/>
  <c r="Q10" i="10"/>
  <c r="Q27" i="10" s="1"/>
  <c r="P10" i="10"/>
  <c r="P27" i="10" s="1"/>
  <c r="O10" i="10"/>
  <c r="O27" i="10" s="1"/>
  <c r="Q9" i="10"/>
  <c r="Q26" i="10" s="1"/>
  <c r="P9" i="10"/>
  <c r="P26" i="10" s="1"/>
  <c r="O9" i="10"/>
  <c r="O26" i="10" s="1"/>
  <c r="Q8" i="10"/>
  <c r="Q25" i="10" s="1"/>
  <c r="P8" i="10"/>
  <c r="P25" i="10" s="1"/>
  <c r="O8" i="10"/>
  <c r="O25" i="10" s="1"/>
  <c r="Q7" i="10"/>
  <c r="Q24" i="10" s="1"/>
  <c r="P7" i="10"/>
  <c r="P24" i="10" s="1"/>
  <c r="O7" i="10"/>
  <c r="O24" i="10" s="1"/>
  <c r="Q6" i="10"/>
  <c r="Q23" i="10" s="1"/>
  <c r="P6" i="10"/>
  <c r="P23" i="10" s="1"/>
  <c r="O6" i="10"/>
  <c r="O23" i="10" s="1"/>
  <c r="Q5" i="10"/>
  <c r="Q22" i="10" s="1"/>
  <c r="P5" i="10"/>
  <c r="P22" i="10" s="1"/>
  <c r="O5" i="10"/>
  <c r="O22" i="10" s="1"/>
  <c r="Q4" i="10"/>
  <c r="Q21" i="10" s="1"/>
  <c r="P4" i="10"/>
  <c r="P21" i="10" s="1"/>
  <c r="O4" i="10"/>
  <c r="O21" i="10" s="1"/>
  <c r="Q3" i="10"/>
  <c r="Q20" i="10" s="1"/>
  <c r="P3" i="10"/>
  <c r="P20" i="10" s="1"/>
  <c r="O3" i="10"/>
  <c r="O20" i="10" s="1"/>
  <c r="Q2" i="10"/>
  <c r="Q19" i="10" s="1"/>
  <c r="P2" i="10"/>
  <c r="P19" i="10" s="1"/>
  <c r="O2" i="10"/>
  <c r="O19" i="10" s="1"/>
  <c r="Z18" i="21" l="1"/>
  <c r="AD18" i="21"/>
  <c r="AB37" i="21"/>
  <c r="R20" i="21"/>
  <c r="Q27" i="21"/>
  <c r="AA10" i="21"/>
  <c r="Q25" i="21"/>
  <c r="AA42" i="21"/>
  <c r="AA44" i="21"/>
  <c r="AB3" i="21"/>
  <c r="Z38" i="21"/>
  <c r="Z4" i="21"/>
  <c r="P21" i="21"/>
  <c r="AA27" i="21"/>
  <c r="Q31" i="21"/>
  <c r="AA14" i="21"/>
  <c r="Z36" i="21"/>
  <c r="P19" i="21"/>
  <c r="AB20" i="21"/>
  <c r="AB39" i="21"/>
  <c r="AB22" i="21"/>
  <c r="AB5" i="21"/>
  <c r="R22" i="21"/>
  <c r="AA41" i="21"/>
  <c r="AA7" i="21"/>
  <c r="AA24" i="21"/>
  <c r="Q24" i="21"/>
  <c r="AA25" i="21"/>
  <c r="Q29" i="21"/>
  <c r="AA46" i="21"/>
  <c r="AA48" i="21"/>
  <c r="Z20" i="21"/>
  <c r="Z22" i="21"/>
  <c r="Z39" i="21"/>
  <c r="AA22" i="21"/>
  <c r="P23" i="21"/>
  <c r="AA43" i="21"/>
  <c r="Q26" i="21"/>
  <c r="AA26" i="21"/>
  <c r="AA45" i="21"/>
  <c r="Q28" i="21"/>
  <c r="AA28" i="21"/>
  <c r="AA47" i="21"/>
  <c r="Q30" i="21"/>
  <c r="AA30" i="21"/>
  <c r="AA49" i="21"/>
  <c r="Q32" i="21"/>
  <c r="AA32" i="21"/>
  <c r="AB33" i="21"/>
  <c r="AB50" i="21"/>
  <c r="AA20" i="21"/>
  <c r="Z23" i="21"/>
  <c r="AC50" i="21"/>
  <c r="S33" i="21"/>
  <c r="Z25" i="21"/>
  <c r="Z27" i="21"/>
  <c r="Z29" i="21"/>
  <c r="Z31" i="21"/>
  <c r="Z33" i="21"/>
  <c r="Z41" i="21"/>
  <c r="Z43" i="21"/>
  <c r="Z45" i="21"/>
  <c r="Z47" i="21"/>
  <c r="Z49" i="21"/>
  <c r="AA33" i="21"/>
  <c r="AB47" i="21" l="1"/>
  <c r="AB30" i="21"/>
  <c r="R30" i="21"/>
  <c r="AB13" i="21"/>
  <c r="Q23" i="21"/>
  <c r="AA6" i="21"/>
  <c r="AA40" i="21"/>
  <c r="AA23" i="21"/>
  <c r="AB31" i="21"/>
  <c r="AB48" i="21"/>
  <c r="AB14" i="21"/>
  <c r="R31" i="21"/>
  <c r="AA38" i="21"/>
  <c r="Q21" i="21"/>
  <c r="AA21" i="21"/>
  <c r="AA4" i="21"/>
  <c r="AB25" i="21"/>
  <c r="AB42" i="21"/>
  <c r="R25" i="21"/>
  <c r="AB8" i="21"/>
  <c r="AB49" i="21"/>
  <c r="AB32" i="21"/>
  <c r="R32" i="21"/>
  <c r="AB15" i="21"/>
  <c r="AB41" i="21"/>
  <c r="AB24" i="21"/>
  <c r="R24" i="21"/>
  <c r="AB7" i="21"/>
  <c r="AC5" i="21"/>
  <c r="S22" i="21"/>
  <c r="AC39" i="21"/>
  <c r="AC22" i="21"/>
  <c r="AD50" i="21"/>
  <c r="T33" i="21"/>
  <c r="AD33" i="21"/>
  <c r="AD16" i="21"/>
  <c r="AB43" i="21"/>
  <c r="AB26" i="21"/>
  <c r="R26" i="21"/>
  <c r="AB9" i="21"/>
  <c r="AB29" i="21"/>
  <c r="AB46" i="21"/>
  <c r="R29" i="21"/>
  <c r="AB12" i="21"/>
  <c r="Q19" i="21"/>
  <c r="AA19" i="21"/>
  <c r="AA36" i="21"/>
  <c r="AA2" i="21"/>
  <c r="AC37" i="21"/>
  <c r="S20" i="21"/>
  <c r="AC20" i="21"/>
  <c r="AC3" i="21"/>
  <c r="AB45" i="21"/>
  <c r="AB28" i="21"/>
  <c r="R28" i="21"/>
  <c r="AB11" i="21"/>
  <c r="AB27" i="21"/>
  <c r="AB44" i="21"/>
  <c r="AB10" i="21"/>
  <c r="R27" i="21"/>
  <c r="AC44" i="21" l="1"/>
  <c r="S27" i="21"/>
  <c r="AC27" i="21"/>
  <c r="AC10" i="21"/>
  <c r="U33" i="21"/>
  <c r="AE33" i="21"/>
  <c r="AE50" i="21"/>
  <c r="AE16" i="21"/>
  <c r="S24" i="21"/>
  <c r="AC41" i="21"/>
  <c r="AC24" i="21"/>
  <c r="AC7" i="21"/>
  <c r="S32" i="21"/>
  <c r="AC32" i="21"/>
  <c r="AC49" i="21"/>
  <c r="AC15" i="21"/>
  <c r="AC42" i="21"/>
  <c r="S25" i="21"/>
  <c r="AC8" i="21"/>
  <c r="AC25" i="21"/>
  <c r="S30" i="21"/>
  <c r="AC30" i="21"/>
  <c r="AC13" i="21"/>
  <c r="AC47" i="21"/>
  <c r="AD37" i="21"/>
  <c r="T20" i="21"/>
  <c r="AD20" i="21"/>
  <c r="AD3" i="21"/>
  <c r="AC46" i="21"/>
  <c r="S29" i="21"/>
  <c r="AC12" i="21"/>
  <c r="AC29" i="21"/>
  <c r="S26" i="21"/>
  <c r="AC26" i="21"/>
  <c r="AC9" i="21"/>
  <c r="AC43" i="21"/>
  <c r="AC48" i="21"/>
  <c r="S31" i="21"/>
  <c r="AC31" i="21"/>
  <c r="AC14" i="21"/>
  <c r="AB36" i="21"/>
  <c r="R19" i="21"/>
  <c r="AB19" i="21"/>
  <c r="AB2" i="21"/>
  <c r="AD22" i="21"/>
  <c r="AD39" i="21"/>
  <c r="T22" i="21"/>
  <c r="AD5" i="21"/>
  <c r="AB38" i="21"/>
  <c r="R21" i="21"/>
  <c r="AB21" i="21"/>
  <c r="AB4" i="21"/>
  <c r="S28" i="21"/>
  <c r="AC45" i="21"/>
  <c r="AC28" i="21"/>
  <c r="AC11" i="21"/>
  <c r="AB23" i="21"/>
  <c r="AB40" i="21"/>
  <c r="R23" i="21"/>
  <c r="AB6" i="21"/>
  <c r="AD28" i="21" l="1"/>
  <c r="AD45" i="21"/>
  <c r="AD11" i="21"/>
  <c r="T28" i="21"/>
  <c r="AC38" i="21"/>
  <c r="AC21" i="21"/>
  <c r="S21" i="21"/>
  <c r="AC4" i="21"/>
  <c r="AD26" i="21"/>
  <c r="AD43" i="21"/>
  <c r="T26" i="21"/>
  <c r="AD9" i="21"/>
  <c r="AD30" i="21"/>
  <c r="AD47" i="21"/>
  <c r="T30" i="21"/>
  <c r="AD13" i="21"/>
  <c r="AE39" i="21"/>
  <c r="AE22" i="21"/>
  <c r="U22" i="21"/>
  <c r="AE5" i="21"/>
  <c r="AD42" i="21"/>
  <c r="AD25" i="21"/>
  <c r="AD8" i="21"/>
  <c r="T25" i="21"/>
  <c r="AD48" i="21"/>
  <c r="AD31" i="21"/>
  <c r="T31" i="21"/>
  <c r="AD14" i="21"/>
  <c r="AD32" i="21"/>
  <c r="AD49" i="21"/>
  <c r="AD15" i="21"/>
  <c r="T32" i="21"/>
  <c r="AD24" i="21"/>
  <c r="AD41" i="21"/>
  <c r="T24" i="21"/>
  <c r="AD7" i="21"/>
  <c r="AF33" i="21"/>
  <c r="AH33" i="21" s="1"/>
  <c r="AF50" i="21"/>
  <c r="AH50" i="21" s="1"/>
  <c r="AF16" i="21"/>
  <c r="AC40" i="21"/>
  <c r="AC23" i="21"/>
  <c r="S23" i="21"/>
  <c r="AC6" i="21"/>
  <c r="AD46" i="21"/>
  <c r="AD29" i="21"/>
  <c r="AD12" i="21"/>
  <c r="T29" i="21"/>
  <c r="AE37" i="21"/>
  <c r="AE20" i="21"/>
  <c r="AE3" i="21"/>
  <c r="U20" i="21"/>
  <c r="AD44" i="21"/>
  <c r="AD27" i="21"/>
  <c r="T27" i="21"/>
  <c r="AD10" i="21"/>
  <c r="AC36" i="21"/>
  <c r="AC19" i="21"/>
  <c r="AC2" i="21"/>
  <c r="S19" i="21"/>
  <c r="AH16" i="21" l="1"/>
  <c r="AN16" i="21"/>
  <c r="AM16" i="21"/>
  <c r="AE41" i="21"/>
  <c r="AE7" i="21"/>
  <c r="AE24" i="21"/>
  <c r="U24" i="21"/>
  <c r="AD38" i="21"/>
  <c r="AD4" i="21"/>
  <c r="T21" i="21"/>
  <c r="AD21" i="21"/>
  <c r="U31" i="21"/>
  <c r="AE31" i="21"/>
  <c r="AE14" i="21"/>
  <c r="AE48" i="21"/>
  <c r="AF39" i="21"/>
  <c r="AH39" i="21" s="1"/>
  <c r="AF22" i="21"/>
  <c r="AH22" i="21" s="1"/>
  <c r="AF5" i="21"/>
  <c r="AE47" i="21"/>
  <c r="U30" i="21"/>
  <c r="AE13" i="21"/>
  <c r="AE30" i="21"/>
  <c r="U27" i="21"/>
  <c r="AE27" i="21"/>
  <c r="AE10" i="21"/>
  <c r="AE44" i="21"/>
  <c r="AF37" i="21"/>
  <c r="AH37" i="21" s="1"/>
  <c r="AF3" i="21"/>
  <c r="AF20" i="21"/>
  <c r="AH20" i="21" s="1"/>
  <c r="U29" i="21"/>
  <c r="AE46" i="21"/>
  <c r="AE29" i="21"/>
  <c r="AE12" i="21"/>
  <c r="U25" i="21"/>
  <c r="AE42" i="21"/>
  <c r="AE25" i="21"/>
  <c r="AE8" i="21"/>
  <c r="AD40" i="21"/>
  <c r="AD23" i="21"/>
  <c r="T23" i="21"/>
  <c r="AD6" i="21"/>
  <c r="AD36" i="21"/>
  <c r="T19" i="21"/>
  <c r="AD19" i="21"/>
  <c r="AD2" i="21"/>
  <c r="AE49" i="21"/>
  <c r="U32" i="21"/>
  <c r="AE32" i="21"/>
  <c r="AE15" i="21"/>
  <c r="AE43" i="21"/>
  <c r="U26" i="21"/>
  <c r="AE9" i="21"/>
  <c r="AE26" i="21"/>
  <c r="AE45" i="21"/>
  <c r="U28" i="21"/>
  <c r="AE11" i="21"/>
  <c r="AE28" i="21"/>
  <c r="AN5" i="21" l="1"/>
  <c r="AM5" i="21"/>
  <c r="AH5" i="21"/>
  <c r="AF43" i="21"/>
  <c r="AH43" i="21" s="1"/>
  <c r="AF26" i="21"/>
  <c r="AH26" i="21" s="1"/>
  <c r="AF9" i="21"/>
  <c r="AM3" i="21"/>
  <c r="AH3" i="21"/>
  <c r="AN3" i="21"/>
  <c r="AP16" i="21"/>
  <c r="AO16" i="21"/>
  <c r="AF45" i="21"/>
  <c r="AH45" i="21" s="1"/>
  <c r="AF28" i="21"/>
  <c r="AH28" i="21" s="1"/>
  <c r="AF11" i="21"/>
  <c r="AF25" i="21"/>
  <c r="AH25" i="21" s="1"/>
  <c r="AF42" i="21"/>
  <c r="AH42" i="21" s="1"/>
  <c r="AF8" i="21"/>
  <c r="AF27" i="21"/>
  <c r="AH27" i="21" s="1"/>
  <c r="AF44" i="21"/>
  <c r="AH44" i="21" s="1"/>
  <c r="AF10" i="21"/>
  <c r="AF47" i="21"/>
  <c r="AH47" i="21" s="1"/>
  <c r="AF30" i="21"/>
  <c r="AH30" i="21" s="1"/>
  <c r="AF13" i="21"/>
  <c r="AF31" i="21"/>
  <c r="AH31" i="21" s="1"/>
  <c r="AF48" i="21"/>
  <c r="AH48" i="21" s="1"/>
  <c r="AF14" i="21"/>
  <c r="AF49" i="21"/>
  <c r="AH49" i="21" s="1"/>
  <c r="AF32" i="21"/>
  <c r="AH32" i="21" s="1"/>
  <c r="AF15" i="21"/>
  <c r="U19" i="21"/>
  <c r="AE36" i="21"/>
  <c r="AE19" i="21"/>
  <c r="AE2" i="21"/>
  <c r="U23" i="21"/>
  <c r="AE23" i="21"/>
  <c r="AE6" i="21"/>
  <c r="AE40" i="21"/>
  <c r="AF29" i="21"/>
  <c r="AH29" i="21" s="1"/>
  <c r="AF46" i="21"/>
  <c r="AH46" i="21" s="1"/>
  <c r="AF12" i="21"/>
  <c r="AE38" i="21"/>
  <c r="U21" i="21"/>
  <c r="AE21" i="21"/>
  <c r="AE4" i="21"/>
  <c r="AF41" i="21"/>
  <c r="AH41" i="21" s="1"/>
  <c r="AF24" i="21"/>
  <c r="AH24" i="21" s="1"/>
  <c r="AF7" i="21"/>
  <c r="AM7" i="21" l="1"/>
  <c r="AH7" i="21"/>
  <c r="AN7" i="21"/>
  <c r="AN13" i="21"/>
  <c r="AM13" i="21"/>
  <c r="AH13" i="21"/>
  <c r="AO5" i="21"/>
  <c r="AP5" i="21"/>
  <c r="AN10" i="21"/>
  <c r="AM10" i="21"/>
  <c r="AH10" i="21"/>
  <c r="AF38" i="21"/>
  <c r="AH38" i="21" s="1"/>
  <c r="AF21" i="21"/>
  <c r="AH21" i="21" s="1"/>
  <c r="AF4" i="21"/>
  <c r="AF23" i="21"/>
  <c r="AH23" i="21" s="1"/>
  <c r="AF40" i="21"/>
  <c r="AH40" i="21" s="1"/>
  <c r="AF6" i="21"/>
  <c r="AF36" i="21"/>
  <c r="AH36" i="21" s="1"/>
  <c r="AF19" i="21"/>
  <c r="AH19" i="21" s="1"/>
  <c r="AF2" i="21"/>
  <c r="AN14" i="21"/>
  <c r="AM14" i="21"/>
  <c r="AH14" i="21"/>
  <c r="AM11" i="21"/>
  <c r="AH11" i="21"/>
  <c r="AN11" i="21"/>
  <c r="AN9" i="21"/>
  <c r="AM9" i="21"/>
  <c r="AH9" i="21"/>
  <c r="AH12" i="21"/>
  <c r="AN12" i="21"/>
  <c r="AM12" i="21"/>
  <c r="AP3" i="21"/>
  <c r="AO3" i="21"/>
  <c r="AM15" i="21"/>
  <c r="AH15" i="21"/>
  <c r="AN15" i="21"/>
  <c r="AH8" i="21"/>
  <c r="AN8" i="21"/>
  <c r="AM8" i="21"/>
  <c r="AH4" i="21" l="1"/>
  <c r="AM4" i="21"/>
  <c r="AN4" i="21"/>
  <c r="AP8" i="21"/>
  <c r="AO8" i="21"/>
  <c r="AP12" i="21"/>
  <c r="AO12" i="21"/>
  <c r="AP14" i="21"/>
  <c r="AO14" i="21"/>
  <c r="AP15" i="21"/>
  <c r="AO15" i="21"/>
  <c r="AO9" i="21"/>
  <c r="AP9" i="21"/>
  <c r="AP11" i="21"/>
  <c r="AO11" i="21"/>
  <c r="AN6" i="21"/>
  <c r="AM6" i="21"/>
  <c r="AH6" i="21"/>
  <c r="AO13" i="21"/>
  <c r="AP13" i="21"/>
  <c r="AP7" i="21"/>
  <c r="AO7" i="21"/>
  <c r="AP10" i="21"/>
  <c r="AO10" i="21"/>
  <c r="AH2" i="21"/>
  <c r="AN2" i="21"/>
  <c r="AM2" i="21"/>
  <c r="AQ12" i="21" s="1"/>
  <c r="AQ7" i="21" l="1"/>
  <c r="AQ13" i="21"/>
  <c r="AQ11" i="21"/>
  <c r="AQ8" i="21"/>
  <c r="AQ4" i="21"/>
  <c r="AQ2" i="21"/>
  <c r="AQ16" i="21"/>
  <c r="AR16" i="21" s="1"/>
  <c r="AQ3" i="21"/>
  <c r="AQ5" i="21"/>
  <c r="AQ9" i="21"/>
  <c r="AP6" i="21"/>
  <c r="AO6" i="21"/>
  <c r="AP4" i="21"/>
  <c r="AO4" i="21"/>
  <c r="AP2" i="21"/>
  <c r="AO2" i="21"/>
  <c r="AQ15" i="21"/>
  <c r="AQ6" i="21"/>
  <c r="AQ10" i="21"/>
  <c r="AR10" i="21" s="1"/>
  <c r="AQ14" i="21"/>
  <c r="AR4" i="21" l="1"/>
  <c r="AR6" i="21"/>
  <c r="AR2" i="21"/>
  <c r="AR12" i="21"/>
  <c r="AR5" i="21"/>
  <c r="AR11" i="21"/>
  <c r="AR13" i="21"/>
  <c r="AR9" i="21"/>
  <c r="AR15" i="21"/>
  <c r="AR14" i="21"/>
  <c r="AR3" i="21"/>
  <c r="AR7" i="21"/>
  <c r="AR8" i="21"/>
</calcChain>
</file>

<file path=xl/sharedStrings.xml><?xml version="1.0" encoding="utf-8"?>
<sst xmlns="http://schemas.openxmlformats.org/spreadsheetml/2006/main" count="3339" uniqueCount="125">
  <si>
    <t>I45A</t>
  </si>
  <si>
    <t>I45K</t>
  </si>
  <si>
    <t>S70A</t>
  </si>
  <si>
    <t>I107A</t>
  </si>
  <si>
    <t>I107K</t>
  </si>
  <si>
    <t>Slope</t>
  </si>
  <si>
    <t>DF</t>
  </si>
  <si>
    <t>Vector</t>
  </si>
  <si>
    <t>Protein</t>
  </si>
  <si>
    <t>SsWT</t>
  </si>
  <si>
    <t>M73A</t>
  </si>
  <si>
    <t>Date</t>
  </si>
  <si>
    <t>I45A_S70A</t>
  </si>
  <si>
    <t>I45A_M73A</t>
  </si>
  <si>
    <t>rep1</t>
  </si>
  <si>
    <t>rep2</t>
  </si>
  <si>
    <t>rep3</t>
  </si>
  <si>
    <t>His</t>
  </si>
  <si>
    <t xml:space="preserve">Tubulin </t>
  </si>
  <si>
    <t>I45A/S70A</t>
  </si>
  <si>
    <t>I45A/M73A</t>
  </si>
  <si>
    <t>Conc</t>
  </si>
  <si>
    <t>Final conc</t>
  </si>
  <si>
    <t>Vol cells</t>
  </si>
  <si>
    <t xml:space="preserve">Time </t>
  </si>
  <si>
    <t>Final Vol</t>
  </si>
  <si>
    <t xml:space="preserve">Hour </t>
  </si>
  <si>
    <t>Correction factor</t>
  </si>
  <si>
    <t>I45K/S70A</t>
  </si>
  <si>
    <t>I45K/I107A</t>
  </si>
  <si>
    <t>M73A/I107K</t>
  </si>
  <si>
    <t>I45K/I107K</t>
  </si>
  <si>
    <t>S70A/I107K</t>
  </si>
  <si>
    <t>Vol buffer</t>
  </si>
  <si>
    <t>5 ml culture in 25 ml glass tubes</t>
  </si>
  <si>
    <t>correction factor 0.851 for glass tubes</t>
  </si>
  <si>
    <t>temp: 30 C</t>
  </si>
  <si>
    <t>selection for transformation in SD-URA + G418 + AMP for 48 hrs</t>
  </si>
  <si>
    <t>selection for function in SD-TRP + G418 + AMP</t>
  </si>
  <si>
    <t xml:space="preserve">Growth in drummond rollodrum  </t>
  </si>
  <si>
    <t>Measurement on Pharmacia Biotect Novaspec II using 25 ml tube adapter - Peter Pricack's lab</t>
  </si>
  <si>
    <t>Data collected 5/4-5/6/2018</t>
  </si>
  <si>
    <t>20180502-SsMutants-5mLcultures-SD-TRP.xlsx</t>
  </si>
  <si>
    <t>rep 1</t>
  </si>
  <si>
    <t xml:space="preserve">Protein </t>
  </si>
  <si>
    <t xml:space="preserve">Doubling 
time </t>
  </si>
  <si>
    <t>Average slope</t>
  </si>
  <si>
    <t>stedv slope</t>
  </si>
  <si>
    <t xml:space="preserve">Avg doubling time </t>
  </si>
  <si>
    <t>stdev doubling time</t>
  </si>
  <si>
    <t>fitness 
(relative to WT)</t>
  </si>
  <si>
    <t>Selection
 coefficient</t>
  </si>
  <si>
    <t>rep 2</t>
  </si>
  <si>
    <t>CumDF</t>
  </si>
  <si>
    <t>rep 3</t>
  </si>
  <si>
    <t>I45K_S70A</t>
  </si>
  <si>
    <t>I45K_I107A</t>
  </si>
  <si>
    <t>M73A_I107K</t>
  </si>
  <si>
    <t>I45K_I107K</t>
  </si>
  <si>
    <t>S70A_I107K</t>
  </si>
  <si>
    <t>Id</t>
  </si>
  <si>
    <t>I.I.(K Counts)</t>
  </si>
  <si>
    <t>Shape Area</t>
  </si>
  <si>
    <t>Raw Int. Intensity</t>
  </si>
  <si>
    <t>Channel</t>
  </si>
  <si>
    <t>Description</t>
  </si>
  <si>
    <t>Background</t>
  </si>
  <si>
    <t>Bkgd Method</t>
  </si>
  <si>
    <t>Analysis</t>
  </si>
  <si>
    <t>Project</t>
  </si>
  <si>
    <t>Scan</t>
  </si>
  <si>
    <t>Peak Intensity</t>
  </si>
  <si>
    <t>Avg. Intensity</t>
  </si>
  <si>
    <t>Pixels</t>
  </si>
  <si>
    <t>% Sat</t>
  </si>
  <si>
    <t>Backgnd SD Mult</t>
  </si>
  <si>
    <t>Center X</t>
  </si>
  <si>
    <t>Center Y</t>
  </si>
  <si>
    <t>Conc. Units</t>
  </si>
  <si>
    <t>Concentration</t>
  </si>
  <si>
    <t>Height</t>
  </si>
  <si>
    <t>MW</t>
  </si>
  <si>
    <t>MW w/Units</t>
  </si>
  <si>
    <t>Min Intensity</t>
  </si>
  <si>
    <t>Normalized I.I.(K Counts)</t>
  </si>
  <si>
    <t>Probability</t>
  </si>
  <si>
    <t>Ref Point X</t>
  </si>
  <si>
    <t>Ref Point Y</t>
  </si>
  <si>
    <t>SN Ratio</t>
  </si>
  <si>
    <t>Shape</t>
  </si>
  <si>
    <t>Std. Dev.</t>
  </si>
  <si>
    <t>Trimmed Mean</t>
  </si>
  <si>
    <t>Width</t>
  </si>
  <si>
    <t>-</t>
  </si>
  <si>
    <t>Rectangle</t>
  </si>
  <si>
    <t>Median: Top/Bottom segments</t>
  </si>
  <si>
    <t>800-6-700-3</t>
  </si>
  <si>
    <t>20180509-SsMutantsall</t>
  </si>
  <si>
    <t>2018-05-09-154031</t>
  </si>
  <si>
    <t>n/a</t>
  </si>
  <si>
    <t>sample</t>
  </si>
  <si>
    <t>vol</t>
  </si>
  <si>
    <t>Ladder (1:10)</t>
  </si>
  <si>
    <t>Ladder</t>
  </si>
  <si>
    <t>Input (5ng/uL)</t>
  </si>
  <si>
    <t>loading dye</t>
  </si>
  <si>
    <t xml:space="preserve">Criterion gradient gels - 26 w </t>
  </si>
  <si>
    <t>Run at 60-100V for 90 min</t>
  </si>
  <si>
    <t>Transfer 100V for 30 min</t>
  </si>
  <si>
    <t>need 1.5L transfer buffer</t>
  </si>
  <si>
    <t>Antibody</t>
  </si>
  <si>
    <t>IGPS</t>
  </si>
  <si>
    <t>input</t>
  </si>
  <si>
    <t>Background (loading dye)</t>
  </si>
  <si>
    <t>HisBkgSub</t>
  </si>
  <si>
    <t>TubBkgSub</t>
  </si>
  <si>
    <t>Normalize to Tubulin</t>
  </si>
  <si>
    <t>Avg Tub normalized signal</t>
  </si>
  <si>
    <t>Selection coefficient</t>
  </si>
  <si>
    <t xml:space="preserve">IKK count </t>
  </si>
  <si>
    <t>Signal</t>
  </si>
  <si>
    <t xml:space="preserve">Minus background (loading dye) </t>
  </si>
  <si>
    <t>Normalize to tubulin</t>
  </si>
  <si>
    <t>Avg signals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</si>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</sst>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/>
    <xf numFmtId="1" fontId="0" fillId="0" borderId="1" xfId="0" applyNumberFormat="1" applyBorder="1" applyAlignment="1">
      <alignment horizontal="center"/>
    </xf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6" fontId="0" fillId="0" borderId="1" xfId="0" applyNumberFormat="1" applyBorder="1" applyAlignment="1">
      <alignment horizontal="center"/>
    </xf>
    <xf numFmtId="10" fontId="0" fillId="0" borderId="0" xfId="0" applyNumberFormat="1"/>
    <xf numFmtId="0" fontId="0" fillId="0" borderId="3" xfId="0" applyFill="1" applyBorder="1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</cellXfs>
  <cellStyles count="2">
    <cellStyle name="Normal" xfId="0" builtinId="0"/>
    <cellStyle name="Normal 2" xfId="1"/>
  </cellStyles>
  <dxfs count="40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9999"/>
      <color rgb="FF00FFFF"/>
      <color rgb="FFB40FCF"/>
      <color rgb="FFEA96F8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'SD-TRP growth'!$W$1</c:f>
          <c:strCache>
            <c:ptCount val="1"/>
            <c:pt idx="0">
              <c:v>rep 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4439315775183E-2"/>
          <c:y val="7.8109132915779741E-2"/>
          <c:w val="0.91247292364316535"/>
          <c:h val="0.759915949201683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'SD-TRP growth'!$X$2</c:f>
              <c:strCache>
                <c:ptCount val="1"/>
                <c:pt idx="0">
                  <c:v>SsWT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'SD-TRP growth'!$Y$1:$AF$1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</c:numCache>
            </c:numRef>
          </c:xVal>
          <c:yVal>
            <c:numRef>
              <c:f>'SD-TRP growth'!$Y$2:$AF$2</c:f>
              <c:numCache>
                <c:formatCode>General</c:formatCode>
                <c:ptCount val="8"/>
                <c:pt idx="0">
                  <c:v>-1.5228407888133588</c:v>
                </c:pt>
                <c:pt idx="1">
                  <c:v>-1.0291463456595165</c:v>
                </c:pt>
                <c:pt idx="2">
                  <c:v>-0.40545145044964581</c:v>
                </c:pt>
                <c:pt idx="3">
                  <c:v>0.80570518483851128</c:v>
                </c:pt>
                <c:pt idx="4">
                  <c:v>1.6544355408453995</c:v>
                </c:pt>
                <c:pt idx="5">
                  <c:v>3.8797057662822882</c:v>
                </c:pt>
                <c:pt idx="6">
                  <c:v>5.2055489111730342</c:v>
                </c:pt>
                <c:pt idx="7">
                  <c:v>6.1354527841851727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'SD-TRP growth'!$X$3</c:f>
              <c:strCache>
                <c:ptCount val="1"/>
                <c:pt idx="0">
                  <c:v>I45A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'SD-TRP growth'!$Y$1:$AF$1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</c:numCache>
            </c:numRef>
          </c:xVal>
          <c:yVal>
            <c:numRef>
              <c:f>'SD-TRP growth'!$Y$3:$AF$3</c:f>
              <c:numCache>
                <c:formatCode>General</c:formatCode>
                <c:ptCount val="8"/>
                <c:pt idx="0">
                  <c:v>-1.5994620704162712</c:v>
                </c:pt>
                <c:pt idx="1">
                  <c:v>-1.0923401721467105</c:v>
                </c:pt>
                <c:pt idx="2">
                  <c:v>-0.34007544159762171</c:v>
                </c:pt>
                <c:pt idx="3">
                  <c:v>1.1190241031422745</c:v>
                </c:pt>
                <c:pt idx="4">
                  <c:v>1.8906412439634437</c:v>
                </c:pt>
                <c:pt idx="5">
                  <c:v>4.0036022366801953</c:v>
                </c:pt>
                <c:pt idx="6">
                  <c:v>5.37851162325373</c:v>
                </c:pt>
                <c:pt idx="7">
                  <c:v>6.2854022188622487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'SD-TRP growth'!$X$4</c:f>
              <c:strCache>
                <c:ptCount val="1"/>
                <c:pt idx="0">
                  <c:v>I45K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'SD-TRP growth'!$Y$1:$AF$1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</c:numCache>
            </c:numRef>
          </c:xVal>
          <c:yVal>
            <c:numRef>
              <c:f>'SD-TRP growth'!$Y$4:$AF$4</c:f>
              <c:numCache>
                <c:formatCode>General</c:formatCode>
                <c:ptCount val="8"/>
                <c:pt idx="0">
                  <c:v>-1.6438561897747248</c:v>
                </c:pt>
                <c:pt idx="1">
                  <c:v>-1.0028882793248266</c:v>
                </c:pt>
                <c:pt idx="2">
                  <c:v>-0.13289427049734531</c:v>
                </c:pt>
                <c:pt idx="3">
                  <c:v>1.5964581395589854</c:v>
                </c:pt>
                <c:pt idx="4">
                  <c:v>2.7452373321297494</c:v>
                </c:pt>
                <c:pt idx="5">
                  <c:v>5.1203934155924351</c:v>
                </c:pt>
                <c:pt idx="6">
                  <c:v>6.5239539394966988</c:v>
                </c:pt>
                <c:pt idx="7">
                  <c:v>7.4936553389636602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'SD-TRP growth'!$X$5</c:f>
              <c:strCache>
                <c:ptCount val="1"/>
                <c:pt idx="0">
                  <c:v>S70A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'SD-TRP growth'!$Y$1:$AF$1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</c:numCache>
            </c:numRef>
          </c:xVal>
          <c:yVal>
            <c:numRef>
              <c:f>'SD-TRP growth'!$Y$5:$AF$5</c:f>
              <c:numCache>
                <c:formatCode>General</c:formatCode>
                <c:ptCount val="8"/>
                <c:pt idx="0">
                  <c:v>-1.5994620704162712</c:v>
                </c:pt>
                <c:pt idx="1">
                  <c:v>-1.0320936297098533</c:v>
                </c:pt>
                <c:pt idx="2">
                  <c:v>-0.35660554652010767</c:v>
                </c:pt>
                <c:pt idx="3">
                  <c:v>1</c:v>
                </c:pt>
                <c:pt idx="4">
                  <c:v>1.7553149040450982</c:v>
                </c:pt>
                <c:pt idx="5">
                  <c:v>3.8619553641448698</c:v>
                </c:pt>
                <c:pt idx="6">
                  <c:v>5.177917792195843</c:v>
                </c:pt>
                <c:pt idx="7">
                  <c:v>6.1210154009613662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'SD-TRP growth'!$X$6</c:f>
              <c:strCache>
                <c:ptCount val="1"/>
                <c:pt idx="0">
                  <c:v>M73A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'SD-TRP growth'!$Y$1:$AF$1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</c:numCache>
            </c:numRef>
          </c:xVal>
          <c:yVal>
            <c:numRef>
              <c:f>'SD-TRP growth'!$Y$6:$AF$6</c:f>
              <c:numCache>
                <c:formatCode>General</c:formatCode>
                <c:ptCount val="8"/>
                <c:pt idx="0">
                  <c:v>-1.6529013293777315</c:v>
                </c:pt>
                <c:pt idx="1">
                  <c:v>-1.1975999598851605</c:v>
                </c:pt>
                <c:pt idx="2">
                  <c:v>-0.62148837674627011</c:v>
                </c:pt>
                <c:pt idx="3">
                  <c:v>0.45628048151072542</c:v>
                </c:pt>
                <c:pt idx="4">
                  <c:v>1.3103401206121505</c:v>
                </c:pt>
                <c:pt idx="5">
                  <c:v>3.350497247084133</c:v>
                </c:pt>
                <c:pt idx="6">
                  <c:v>4.37851162325373</c:v>
                </c:pt>
                <c:pt idx="7">
                  <c:v>5.0391383939069581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'SD-TRP growth'!$X$7</c:f>
              <c:strCache>
                <c:ptCount val="1"/>
                <c:pt idx="0">
                  <c:v>I107A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'SD-TRP growth'!$Y$1:$AF$1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</c:numCache>
            </c:numRef>
          </c:xVal>
          <c:yVal>
            <c:numRef>
              <c:f>'SD-TRP growth'!$Y$7:$AF$7</c:f>
              <c:numCache>
                <c:formatCode>General</c:formatCode>
                <c:ptCount val="8"/>
                <c:pt idx="0">
                  <c:v>-1.6620035364849841</c:v>
                </c:pt>
                <c:pt idx="1">
                  <c:v>-1.0831412353002459</c:v>
                </c:pt>
                <c:pt idx="2">
                  <c:v>-0.35107444054687881</c:v>
                </c:pt>
                <c:pt idx="3">
                  <c:v>1.0229004021100789</c:v>
                </c:pt>
                <c:pt idx="4">
                  <c:v>1.8253786038929314</c:v>
                </c:pt>
                <c:pt idx="5">
                  <c:v>4.0232553523003034</c:v>
                </c:pt>
                <c:pt idx="6">
                  <c:v>5.4127815253384766</c:v>
                </c:pt>
                <c:pt idx="7">
                  <c:v>6.3183168413349842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'SD-TRP growth'!$X$8</c:f>
              <c:strCache>
                <c:ptCount val="1"/>
                <c:pt idx="0">
                  <c:v>I107K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growth'!$Y$1:$AF$1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</c:numCache>
            </c:numRef>
          </c:xVal>
          <c:yVal>
            <c:numRef>
              <c:f>'SD-TRP growth'!$Y$8:$AF$8</c:f>
              <c:numCache>
                <c:formatCode>General</c:formatCode>
                <c:ptCount val="8"/>
                <c:pt idx="0">
                  <c:v>-1.5479317697761892</c:v>
                </c:pt>
                <c:pt idx="1">
                  <c:v>-0.90779256190291113</c:v>
                </c:pt>
                <c:pt idx="2">
                  <c:v>-6.6427361738976065E-2</c:v>
                </c:pt>
                <c:pt idx="3">
                  <c:v>1.84799690655495</c:v>
                </c:pt>
                <c:pt idx="4">
                  <c:v>2.918386234446348</c:v>
                </c:pt>
                <c:pt idx="5">
                  <c:v>5.2909404024036784</c:v>
                </c:pt>
                <c:pt idx="6">
                  <c:v>6.7245138531199506</c:v>
                </c:pt>
                <c:pt idx="7">
                  <c:v>7.6293566200796095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'SD-TRP growth'!$X$9</c:f>
              <c:strCache>
                <c:ptCount val="1"/>
                <c:pt idx="0">
                  <c:v>I45A/S70A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growth'!$Y$1:$AF$1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</c:numCache>
            </c:numRef>
          </c:xVal>
          <c:yVal>
            <c:numRef>
              <c:f>'SD-TRP growth'!$Y$9:$AF$9</c:f>
              <c:numCache>
                <c:formatCode>General</c:formatCode>
                <c:ptCount val="8"/>
                <c:pt idx="0">
                  <c:v>-1.5479317697761892</c:v>
                </c:pt>
                <c:pt idx="1">
                  <c:v>-1.0320936297098533</c:v>
                </c:pt>
                <c:pt idx="2">
                  <c:v>-0.27928375747886874</c:v>
                </c:pt>
                <c:pt idx="3">
                  <c:v>1.296897857700078</c:v>
                </c:pt>
                <c:pt idx="4">
                  <c:v>2.4941595637128438</c:v>
                </c:pt>
                <c:pt idx="5">
                  <c:v>4.8659188145522121</c:v>
                </c:pt>
                <c:pt idx="6">
                  <c:v>6.2446016877368091</c:v>
                </c:pt>
                <c:pt idx="7">
                  <c:v>7.2763570792592409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'SD-TRP growth'!$X$10</c:f>
              <c:strCache>
                <c:ptCount val="1"/>
                <c:pt idx="0">
                  <c:v>I45A/M73A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growth'!$Y$1:$AF$1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</c:numCache>
            </c:numRef>
          </c:xVal>
          <c:yVal>
            <c:numRef>
              <c:f>'SD-TRP growth'!$Y$10:$AF$10</c:f>
              <c:numCache>
                <c:formatCode>General</c:formatCode>
                <c:ptCount val="8"/>
                <c:pt idx="0">
                  <c:v>-1.5950968778548693</c:v>
                </c:pt>
                <c:pt idx="1">
                  <c:v>-1.1328942704973453</c:v>
                </c:pt>
                <c:pt idx="2">
                  <c:v>-0.47192883542126463</c:v>
                </c:pt>
                <c:pt idx="3">
                  <c:v>0.82537860389293127</c:v>
                </c:pt>
                <c:pt idx="4">
                  <c:v>1.6599245584023783</c:v>
                </c:pt>
                <c:pt idx="5">
                  <c:v>3.8439838440483265</c:v>
                </c:pt>
                <c:pt idx="6">
                  <c:v>5.1210154009613662</c:v>
                </c:pt>
                <c:pt idx="7">
                  <c:v>6.0617761975866902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'SD-TRP growth'!$X$11</c:f>
              <c:strCache>
                <c:ptCount val="1"/>
                <c:pt idx="0">
                  <c:v>I45K/S70A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growth'!$Y$1:$AF$1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</c:numCache>
            </c:numRef>
          </c:xVal>
          <c:yVal>
            <c:numRef>
              <c:f>'SD-TRP growth'!$Y$11:$AF$11</c:f>
              <c:numCache>
                <c:formatCode>General</c:formatCode>
                <c:ptCount val="8"/>
                <c:pt idx="0">
                  <c:v>-1.5479317697761892</c:v>
                </c:pt>
                <c:pt idx="1">
                  <c:v>-0.92961067210860204</c:v>
                </c:pt>
                <c:pt idx="2">
                  <c:v>-9.3879047002900132E-2</c:v>
                </c:pt>
                <c:pt idx="3">
                  <c:v>1.6959938131098999</c:v>
                </c:pt>
                <c:pt idx="4">
                  <c:v>2.8151655140875778</c:v>
                </c:pt>
                <c:pt idx="5">
                  <c:v>5.198494153639083</c:v>
                </c:pt>
                <c:pt idx="6">
                  <c:v>6.6194863760555487</c:v>
                </c:pt>
                <c:pt idx="7">
                  <c:v>7.553629293916365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'SD-TRP growth'!$X$12</c:f>
              <c:strCache>
                <c:ptCount val="1"/>
                <c:pt idx="0">
                  <c:v>I45K/I107A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growth'!$Y$1:$AF$1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</c:numCache>
            </c:numRef>
          </c:xVal>
          <c:yVal>
            <c:numRef>
              <c:f>'SD-TRP growth'!$Y$12:$AF$12</c:f>
              <c:numCache>
                <c:formatCode>General</c:formatCode>
                <c:ptCount val="8"/>
                <c:pt idx="0">
                  <c:v>-1.5691795034802285</c:v>
                </c:pt>
                <c:pt idx="1">
                  <c:v>-0.9213901653036336</c:v>
                </c:pt>
                <c:pt idx="2">
                  <c:v>-4.5431429247006001E-2</c:v>
                </c:pt>
                <c:pt idx="3">
                  <c:v>1.7198405550642679</c:v>
                </c:pt>
                <c:pt idx="4">
                  <c:v>2.8871353004619085</c:v>
                </c:pt>
                <c:pt idx="5">
                  <c:v>5.3090670205880013</c:v>
                </c:pt>
                <c:pt idx="6">
                  <c:v>6.7306399559167911</c:v>
                </c:pt>
                <c:pt idx="7">
                  <c:v>7.648896806475256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'SD-TRP growth'!$X$13</c:f>
              <c:strCache>
                <c:ptCount val="1"/>
                <c:pt idx="0">
                  <c:v>M73A/I107K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growth'!$Y$1:$AF$1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</c:numCache>
            </c:numRef>
          </c:xVal>
          <c:yVal>
            <c:numRef>
              <c:f>'SD-TRP growth'!$Y$13:$AF$13</c:f>
              <c:numCache>
                <c:formatCode>General</c:formatCode>
                <c:ptCount val="8"/>
                <c:pt idx="0">
                  <c:v>-1.5820799921880349</c:v>
                </c:pt>
                <c:pt idx="1">
                  <c:v>-1.1681227588083269</c:v>
                </c:pt>
                <c:pt idx="2">
                  <c:v>-0.49207853504267179</c:v>
                </c:pt>
                <c:pt idx="3">
                  <c:v>0.89840185999219335</c:v>
                </c:pt>
                <c:pt idx="4">
                  <c:v>1.7790495528374586</c:v>
                </c:pt>
                <c:pt idx="5">
                  <c:v>3.9634741239748865</c:v>
                </c:pt>
                <c:pt idx="6">
                  <c:v>5.2779847472997652</c:v>
                </c:pt>
                <c:pt idx="7">
                  <c:v>6.2035927142077085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'SD-TRP growth'!$X$14</c:f>
              <c:strCache>
                <c:ptCount val="1"/>
                <c:pt idx="0">
                  <c:v>I45K/I107K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'SD-TRP growth'!$Y$1:$AF$1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</c:numCache>
            </c:numRef>
          </c:xVal>
          <c:yVal>
            <c:numRef>
              <c:f>'SD-TRP growth'!$Y$14:$AF$14</c:f>
              <c:numCache>
                <c:formatCode>General</c:formatCode>
                <c:ptCount val="8"/>
                <c:pt idx="0">
                  <c:v>-1.5311560570253624</c:v>
                </c:pt>
                <c:pt idx="1">
                  <c:v>-0.88629950083527176</c:v>
                </c:pt>
                <c:pt idx="2">
                  <c:v>-8.1613765553652129E-2</c:v>
                </c:pt>
                <c:pt idx="3">
                  <c:v>1.7394160934010288</c:v>
                </c:pt>
                <c:pt idx="4">
                  <c:v>2.8836208162856716</c:v>
                </c:pt>
                <c:pt idx="5">
                  <c:v>5.2556895552206262</c:v>
                </c:pt>
                <c:pt idx="6">
                  <c:v>6.7458423625604613</c:v>
                </c:pt>
                <c:pt idx="7">
                  <c:v>7.6293566200796095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'SD-TRP growth'!$X$15</c:f>
              <c:strCache>
                <c:ptCount val="1"/>
                <c:pt idx="0">
                  <c:v>S70A/I107K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'SD-TRP growth'!$Y$1:$AF$1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</c:numCache>
            </c:numRef>
          </c:xVal>
          <c:yVal>
            <c:numRef>
              <c:f>'SD-TRP growth'!$Y$15:$AF$15</c:f>
              <c:numCache>
                <c:formatCode>General</c:formatCode>
                <c:ptCount val="8"/>
                <c:pt idx="0">
                  <c:v>-1.5145731728297585</c:v>
                </c:pt>
                <c:pt idx="1">
                  <c:v>-0.83907981181889679</c:v>
                </c:pt>
                <c:pt idx="2">
                  <c:v>-2.3269779322847191E-2</c:v>
                </c:pt>
                <c:pt idx="3">
                  <c:v>1.7928553523624891</c:v>
                </c:pt>
                <c:pt idx="4">
                  <c:v>2.899369008275976</c:v>
                </c:pt>
                <c:pt idx="5">
                  <c:v>5.2403143293337102</c:v>
                </c:pt>
                <c:pt idx="6">
                  <c:v>6.7214410190703271</c:v>
                </c:pt>
                <c:pt idx="7">
                  <c:v>7.5690960952621351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'SD-TRP growth'!$X$16</c:f>
              <c:strCache>
                <c:ptCount val="1"/>
                <c:pt idx="0">
                  <c:v>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'SD-TRP growth'!$Y$1:$AF$1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</c:numCache>
            </c:numRef>
          </c:xVal>
          <c:yVal>
            <c:numRef>
              <c:f>'SD-TRP growth'!$Y$16:$AF$16</c:f>
              <c:numCache>
                <c:formatCode>General</c:formatCode>
                <c:ptCount val="8"/>
                <c:pt idx="0">
                  <c:v>-1.4819685073978306</c:v>
                </c:pt>
                <c:pt idx="1">
                  <c:v>-1.3219280948873622</c:v>
                </c:pt>
                <c:pt idx="2">
                  <c:v>-1.1552126499209401</c:v>
                </c:pt>
                <c:pt idx="3">
                  <c:v>-1.0144995696951151</c:v>
                </c:pt>
                <c:pt idx="4">
                  <c:v>-0.9434164716336324</c:v>
                </c:pt>
                <c:pt idx="5">
                  <c:v>-0.85725982788391786</c:v>
                </c:pt>
                <c:pt idx="6">
                  <c:v>-0.87302714374223445</c:v>
                </c:pt>
                <c:pt idx="7">
                  <c:v>-0.91321623385793349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78608"/>
        <c:axId val="649009080"/>
      </c:scatterChart>
      <c:valAx>
        <c:axId val="6014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09080"/>
        <c:crosses val="autoZero"/>
        <c:crossBetween val="midCat"/>
      </c:valAx>
      <c:valAx>
        <c:axId val="64900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7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'SD-TRP growth'!$AR$1</c:f>
              <c:strCache>
                <c:ptCount val="1"/>
                <c:pt idx="0">
                  <c:v>Selection
 coefficient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'SD-TRP growth'!$AL$3:$AL$15</c:f>
              <c:strCache>
                <c:ptCount val="13"/>
                <c:pt idx="0">
                  <c:v>I45A</c:v>
                </c:pt>
                <c:pt idx="1">
                  <c:v>I45K</c:v>
                </c:pt>
                <c:pt idx="2">
                  <c:v>S70A</c:v>
                </c:pt>
                <c:pt idx="3">
                  <c:v>M73A</c:v>
                </c:pt>
                <c:pt idx="4">
                  <c:v>I107A</c:v>
                </c:pt>
                <c:pt idx="5">
                  <c:v>I107K</c:v>
                </c:pt>
                <c:pt idx="6">
                  <c:v>I45A/S70A</c:v>
                </c:pt>
                <c:pt idx="7">
                  <c:v>I45A/M73A</c:v>
                </c:pt>
                <c:pt idx="8">
                  <c:v>I45K/S70A</c:v>
                </c:pt>
                <c:pt idx="9">
                  <c:v>I45K/I107A</c:v>
                </c:pt>
                <c:pt idx="10">
                  <c:v>M73A/I107K</c:v>
                </c:pt>
                <c:pt idx="11">
                  <c:v>I45K/I107K</c:v>
                </c:pt>
                <c:pt idx="12">
                  <c:v>S70A/I107K</c:v>
                </c:pt>
              </c:strCache>
            </c:strRef>
          </c:cat>
          <c:val>
            <c:numRef>
              <c:f>'SD-TRP growth'!$AR$3:$AR$15</c:f>
              <c:numCache>
                <c:formatCode>0.000</c:formatCode>
                <c:ptCount val="13"/>
                <c:pt idx="0">
                  <c:v>3.005026621614253E-2</c:v>
                </c:pt>
                <c:pt idx="1">
                  <c:v>0.2012032965936284</c:v>
                </c:pt>
                <c:pt idx="2">
                  <c:v>2.7661073065021503E-3</c:v>
                </c:pt>
                <c:pt idx="3">
                  <c:v>-0.11828462911070925</c:v>
                </c:pt>
                <c:pt idx="4">
                  <c:v>3.323944100079558E-2</c:v>
                </c:pt>
                <c:pt idx="5">
                  <c:v>0.20790479490512997</c:v>
                </c:pt>
                <c:pt idx="6">
                  <c:v>0.18499225160681157</c:v>
                </c:pt>
                <c:pt idx="7">
                  <c:v>-7.6149578470222695E-3</c:v>
                </c:pt>
                <c:pt idx="8">
                  <c:v>0.20309984013961299</c:v>
                </c:pt>
                <c:pt idx="9">
                  <c:v>0.21128300933814478</c:v>
                </c:pt>
                <c:pt idx="10">
                  <c:v>3.1582455621297162E-2</c:v>
                </c:pt>
                <c:pt idx="11">
                  <c:v>0.21626356691741547</c:v>
                </c:pt>
                <c:pt idx="12">
                  <c:v>0.19931572227664443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49010648"/>
        <c:axId val="649012216"/>
      </c:barChart>
      <c:catAx>
        <c:axId val="64901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12216"/>
        <c:crosses val="autoZero"/>
        <c:auto val="1"/>
        <c:lblAlgn val="ctr"/>
        <c:lblOffset val="100"/>
        <c:noMultiLvlLbl val="0"/>
      </c:catAx>
      <c:valAx>
        <c:axId val="64901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1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'SD-TRP growth'!$W$18</c:f>
          <c:strCache>
            <c:ptCount val="1"/>
            <c:pt idx="0">
              <c:v>rep 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4439315775183E-2"/>
          <c:y val="7.8109132915779741E-2"/>
          <c:w val="0.91247292364316535"/>
          <c:h val="0.759915949201683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'SD-TRP growth'!$X$19</c:f>
              <c:strCache>
                <c:ptCount val="1"/>
                <c:pt idx="0">
                  <c:v>SsWT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growth'!$Y$19:$AE$19</c:f>
              <c:numCache>
                <c:formatCode>General</c:formatCode>
                <c:ptCount val="7"/>
                <c:pt idx="0">
                  <c:v>-1.6348674065474702</c:v>
                </c:pt>
                <c:pt idx="1">
                  <c:v>-1.1456053222468994</c:v>
                </c:pt>
                <c:pt idx="2">
                  <c:v>-0.40736357139342277</c:v>
                </c:pt>
                <c:pt idx="3">
                  <c:v>0.86076420262882791</c:v>
                </c:pt>
                <c:pt idx="4">
                  <c:v>1.6635723354175227</c:v>
                </c:pt>
                <c:pt idx="5">
                  <c:v>3.8519988371124461</c:v>
                </c:pt>
                <c:pt idx="6">
                  <c:v>5.0959244199985365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'SD-TRP growth'!$X$20</c:f>
              <c:strCache>
                <c:ptCount val="1"/>
                <c:pt idx="0">
                  <c:v>I45A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growth'!$Y$20:$AE$20</c:f>
              <c:numCache>
                <c:formatCode>General</c:formatCode>
                <c:ptCount val="7"/>
                <c:pt idx="0">
                  <c:v>-1.6214883767462702</c:v>
                </c:pt>
                <c:pt idx="1">
                  <c:v>-1.1265804965651431</c:v>
                </c:pt>
                <c:pt idx="2">
                  <c:v>-0.37706964907982332</c:v>
                </c:pt>
                <c:pt idx="3">
                  <c:v>1.0143552929770701</c:v>
                </c:pt>
                <c:pt idx="4">
                  <c:v>1.8367320804591361</c:v>
                </c:pt>
                <c:pt idx="5">
                  <c:v>3.9909548603969935</c:v>
                </c:pt>
                <c:pt idx="6">
                  <c:v>5.4093909361377017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'SD-TRP growth'!$X$21</c:f>
              <c:strCache>
                <c:ptCount val="1"/>
                <c:pt idx="0">
                  <c:v>I45K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growth'!$Y$21:$AE$21</c:f>
              <c:numCache>
                <c:formatCode>General</c:formatCode>
                <c:ptCount val="7"/>
                <c:pt idx="0">
                  <c:v>-1.6348674065474702</c:v>
                </c:pt>
                <c:pt idx="1">
                  <c:v>-0.98850436116217055</c:v>
                </c:pt>
                <c:pt idx="2">
                  <c:v>-0.12973392960401731</c:v>
                </c:pt>
                <c:pt idx="3">
                  <c:v>1.6135316529179271</c:v>
                </c:pt>
                <c:pt idx="4">
                  <c:v>2.7777879042735476</c:v>
                </c:pt>
                <c:pt idx="5">
                  <c:v>5.1426176554465775</c:v>
                </c:pt>
                <c:pt idx="6">
                  <c:v>6.5519004799996141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'SD-TRP growth'!$X$22</c:f>
              <c:strCache>
                <c:ptCount val="1"/>
                <c:pt idx="0">
                  <c:v>S70A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growth'!$Y$22:$AE$22</c:f>
              <c:numCache>
                <c:formatCode>General</c:formatCode>
                <c:ptCount val="7"/>
                <c:pt idx="0">
                  <c:v>-1.6665762662748083</c:v>
                </c:pt>
                <c:pt idx="1">
                  <c:v>-1.0923401721467105</c:v>
                </c:pt>
                <c:pt idx="2">
                  <c:v>-0.36030476660041783</c:v>
                </c:pt>
                <c:pt idx="3">
                  <c:v>0.94110631094643149</c:v>
                </c:pt>
                <c:pt idx="4">
                  <c:v>1.7604338746701116</c:v>
                </c:pt>
                <c:pt idx="5">
                  <c:v>3.9240998856407416</c:v>
                </c:pt>
                <c:pt idx="6">
                  <c:v>5.2479275134435852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'SD-TRP growth'!$X$23</c:f>
              <c:strCache>
                <c:ptCount val="1"/>
                <c:pt idx="0">
                  <c:v>M73A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growth'!$Y$23:$AE$23</c:f>
              <c:numCache>
                <c:formatCode>General</c:formatCode>
                <c:ptCount val="7"/>
                <c:pt idx="0">
                  <c:v>-1.6574452545226799</c:v>
                </c:pt>
                <c:pt idx="1">
                  <c:v>-1.1942948151614887</c:v>
                </c:pt>
                <c:pt idx="2">
                  <c:v>-0.61043318823727433</c:v>
                </c:pt>
                <c:pt idx="3">
                  <c:v>0.50589092972995731</c:v>
                </c:pt>
                <c:pt idx="4">
                  <c:v>1.3033423944873308</c:v>
                </c:pt>
                <c:pt idx="5">
                  <c:v>3.353323291162897</c:v>
                </c:pt>
                <c:pt idx="6">
                  <c:v>4.3448284969974411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'SD-TRP growth'!$X$24</c:f>
              <c:strCache>
                <c:ptCount val="1"/>
                <c:pt idx="0">
                  <c:v>I107A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growth'!$Y$24:$AE$24</c:f>
              <c:numCache>
                <c:formatCode>General</c:formatCode>
                <c:ptCount val="7"/>
                <c:pt idx="0">
                  <c:v>-1.6483716708972176</c:v>
                </c:pt>
                <c:pt idx="1">
                  <c:v>-1.123433941248279</c:v>
                </c:pt>
                <c:pt idx="2">
                  <c:v>-0.40354186044101442</c:v>
                </c:pt>
                <c:pt idx="3">
                  <c:v>1.005759269288685</c:v>
                </c:pt>
                <c:pt idx="4">
                  <c:v>1.8351156152582178</c:v>
                </c:pt>
                <c:pt idx="5">
                  <c:v>3.9963887464476211</c:v>
                </c:pt>
                <c:pt idx="6">
                  <c:v>5.3819754785573011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'SD-TRP growth'!$X$25</c:f>
              <c:strCache>
                <c:ptCount val="1"/>
                <c:pt idx="0">
                  <c:v>I107K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growth'!$Y$25:$AE$25</c:f>
              <c:numCache>
                <c:formatCode>General</c:formatCode>
                <c:ptCount val="7"/>
                <c:pt idx="0">
                  <c:v>-1.6126374591640045</c:v>
                </c:pt>
                <c:pt idx="1">
                  <c:v>-0.89700600667667441</c:v>
                </c:pt>
                <c:pt idx="2">
                  <c:v>-5.4392296818627783E-2</c:v>
                </c:pt>
                <c:pt idx="3">
                  <c:v>1.766383141001298</c:v>
                </c:pt>
                <c:pt idx="4">
                  <c:v>2.8765660587517208</c:v>
                </c:pt>
                <c:pt idx="5">
                  <c:v>5.282625134191675</c:v>
                </c:pt>
                <c:pt idx="6">
                  <c:v>6.7183616261383543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'SD-TRP growth'!$X$26</c:f>
              <c:strCache>
                <c:ptCount val="1"/>
                <c:pt idx="0">
                  <c:v>I45A/S70A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growth'!$Y$26:$AE$26</c:f>
              <c:numCache>
                <c:formatCode>General</c:formatCode>
                <c:ptCount val="7"/>
                <c:pt idx="0">
                  <c:v>-1.5691795034802285</c:v>
                </c:pt>
                <c:pt idx="1">
                  <c:v>-0.99424073071131502</c:v>
                </c:pt>
                <c:pt idx="2">
                  <c:v>-0.20423305221760774</c:v>
                </c:pt>
                <c:pt idx="3">
                  <c:v>1.456806149230474</c:v>
                </c:pt>
                <c:pt idx="4">
                  <c:v>2.6219932316661234</c:v>
                </c:pt>
                <c:pt idx="5">
                  <c:v>5.0018022426339854</c:v>
                </c:pt>
                <c:pt idx="6">
                  <c:v>6.3987436919381935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'SD-TRP growth'!$X$27</c:f>
              <c:strCache>
                <c:ptCount val="1"/>
                <c:pt idx="0">
                  <c:v>I45A/M73A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growth'!$Y$27:$AE$27</c:f>
              <c:numCache>
                <c:formatCode>General</c:formatCode>
                <c:ptCount val="7"/>
                <c:pt idx="0">
                  <c:v>-1.5691795034802285</c:v>
                </c:pt>
                <c:pt idx="1">
                  <c:v>-1.117161344232749</c:v>
                </c:pt>
                <c:pt idx="2">
                  <c:v>-0.49614246742257101</c:v>
                </c:pt>
                <c:pt idx="3">
                  <c:v>0.7066410573094084</c:v>
                </c:pt>
                <c:pt idx="4">
                  <c:v>1.5439907196648501</c:v>
                </c:pt>
                <c:pt idx="5">
                  <c:v>3.7136958148433594</c:v>
                </c:pt>
                <c:pt idx="6">
                  <c:v>5.0134622598065626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'SD-TRP growth'!$X$28</c:f>
              <c:strCache>
                <c:ptCount val="1"/>
                <c:pt idx="0">
                  <c:v>I45K/S70A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growth'!$Y$28:$AE$28</c:f>
              <c:numCache>
                <c:formatCode>General</c:formatCode>
                <c:ptCount val="7"/>
                <c:pt idx="0">
                  <c:v>-1.5228407888133588</c:v>
                </c:pt>
                <c:pt idx="1">
                  <c:v>-0.96578428466208699</c:v>
                </c:pt>
                <c:pt idx="2">
                  <c:v>-0.14880066140670606</c:v>
                </c:pt>
                <c:pt idx="3">
                  <c:v>1.494159563712844</c:v>
                </c:pt>
                <c:pt idx="4">
                  <c:v>2.7218101049140371</c:v>
                </c:pt>
                <c:pt idx="5">
                  <c:v>5.124121311829188</c:v>
                </c:pt>
                <c:pt idx="6">
                  <c:v>6.5519004799996141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'SD-TRP growth'!$X$29</c:f>
              <c:strCache>
                <c:ptCount val="1"/>
                <c:pt idx="0">
                  <c:v>I45K/I107A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growth'!$Y$29:$AE$29</c:f>
              <c:numCache>
                <c:formatCode>General</c:formatCode>
                <c:ptCount val="7"/>
                <c:pt idx="0">
                  <c:v>-1.5437195184892747</c:v>
                </c:pt>
                <c:pt idx="1">
                  <c:v>-0.85464861442737994</c:v>
                </c:pt>
                <c:pt idx="2">
                  <c:v>5.7592692886849527E-3</c:v>
                </c:pt>
                <c:pt idx="3">
                  <c:v>1.7701947549513171</c:v>
                </c:pt>
                <c:pt idx="4">
                  <c:v>2.8923910259134034</c:v>
                </c:pt>
                <c:pt idx="5">
                  <c:v>5.3123384393160533</c:v>
                </c:pt>
                <c:pt idx="6">
                  <c:v>6.7306399559167911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'SD-TRP growth'!$X$30</c:f>
              <c:strCache>
                <c:ptCount val="1"/>
                <c:pt idx="0">
                  <c:v>M73A/I107K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growth'!$Y$30:$AE$30</c:f>
              <c:numCache>
                <c:formatCode>General</c:formatCode>
                <c:ptCount val="7"/>
                <c:pt idx="0">
                  <c:v>-1.5063526660247899</c:v>
                </c:pt>
                <c:pt idx="1">
                  <c:v>-1.1265804965651431</c:v>
                </c:pt>
                <c:pt idx="2">
                  <c:v>-0.46793244771096931</c:v>
                </c:pt>
                <c:pt idx="3">
                  <c:v>0.86393845042397166</c:v>
                </c:pt>
                <c:pt idx="4">
                  <c:v>1.7553149040450982</c:v>
                </c:pt>
                <c:pt idx="5">
                  <c:v>3.9745293124838823</c:v>
                </c:pt>
                <c:pt idx="6">
                  <c:v>5.2854022188622487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'SD-TRP growth'!$X$31</c:f>
              <c:strCache>
                <c:ptCount val="1"/>
                <c:pt idx="0">
                  <c:v>I45K/I107K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growth'!$Y$31:$AE$31</c:f>
              <c:numCache>
                <c:formatCode>General</c:formatCode>
                <c:ptCount val="7"/>
                <c:pt idx="0">
                  <c:v>-1.6126374591640045</c:v>
                </c:pt>
                <c:pt idx="1">
                  <c:v>-0.94064472238357888</c:v>
                </c:pt>
                <c:pt idx="2">
                  <c:v>-0.11091590140185059</c:v>
                </c:pt>
                <c:pt idx="3">
                  <c:v>1.7316177228406213</c:v>
                </c:pt>
                <c:pt idx="4">
                  <c:v>2.8497991491889358</c:v>
                </c:pt>
                <c:pt idx="5">
                  <c:v>5.2892811784819873</c:v>
                </c:pt>
                <c:pt idx="6">
                  <c:v>6.7367401554532087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'SD-TRP growth'!$X$32</c:f>
              <c:strCache>
                <c:ptCount val="1"/>
                <c:pt idx="0">
                  <c:v>S70A/I107K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growth'!$Y$32:$AE$32</c:f>
              <c:numCache>
                <c:formatCode>General</c:formatCode>
                <c:ptCount val="7"/>
                <c:pt idx="0">
                  <c:v>-1.5228407888133588</c:v>
                </c:pt>
                <c:pt idx="1">
                  <c:v>-0.84166297283289937</c:v>
                </c:pt>
                <c:pt idx="2">
                  <c:v>1.4355292977070055E-2</c:v>
                </c:pt>
                <c:pt idx="3">
                  <c:v>1.8694766339654019</c:v>
                </c:pt>
                <c:pt idx="4">
                  <c:v>2.9456077031813721</c:v>
                </c:pt>
                <c:pt idx="5">
                  <c:v>5.3156024566379472</c:v>
                </c:pt>
                <c:pt idx="6">
                  <c:v>6.7428146698628932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'SD-TRP growth'!$X$33</c:f>
              <c:strCache>
                <c:ptCount val="1"/>
                <c:pt idx="0">
                  <c:v>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growth'!$Y$33:$AE$33</c:f>
              <c:numCache>
                <c:formatCode>General</c:formatCode>
                <c:ptCount val="7"/>
                <c:pt idx="0">
                  <c:v>-1.5777669993169523</c:v>
                </c:pt>
                <c:pt idx="1">
                  <c:v>-1.3547594873547346</c:v>
                </c:pt>
                <c:pt idx="2">
                  <c:v>-1.2042330522176079</c:v>
                </c:pt>
                <c:pt idx="3">
                  <c:v>-1.0831412353002459</c:v>
                </c:pt>
                <c:pt idx="4">
                  <c:v>-0.99711749146687867</c:v>
                </c:pt>
                <c:pt idx="5">
                  <c:v>-0.9434164716336324</c:v>
                </c:pt>
                <c:pt idx="6">
                  <c:v>-0.9545570292388329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14568"/>
        <c:axId val="649012608"/>
      </c:scatterChart>
      <c:valAx>
        <c:axId val="64901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12608"/>
        <c:crosses val="autoZero"/>
        <c:crossBetween val="midCat"/>
      </c:valAx>
      <c:valAx>
        <c:axId val="6490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1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'SD-TRP growth'!$W$35</c:f>
          <c:strCache>
            <c:ptCount val="1"/>
            <c:pt idx="0">
              <c:v>rep 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4439315775183E-2"/>
          <c:y val="7.8109132915779741E-2"/>
          <c:w val="0.91247292364316535"/>
          <c:h val="0.759915949201683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'SD-TRP growth'!$X$36</c:f>
              <c:strCache>
                <c:ptCount val="1"/>
                <c:pt idx="0">
                  <c:v>SsWT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growth'!$Y$36:$AE$36</c:f>
              <c:numCache>
                <c:formatCode>General</c:formatCode>
                <c:ptCount val="7"/>
                <c:pt idx="0">
                  <c:v>-1.680382065799839</c:v>
                </c:pt>
                <c:pt idx="1">
                  <c:v>-1.1046973786666934</c:v>
                </c:pt>
                <c:pt idx="2">
                  <c:v>-0.40545145044964581</c:v>
                </c:pt>
                <c:pt idx="3">
                  <c:v>0.91991208867730812</c:v>
                </c:pt>
                <c:pt idx="4">
                  <c:v>1.7311832415721999</c:v>
                </c:pt>
                <c:pt idx="5">
                  <c:v>3.8599695482210259</c:v>
                </c:pt>
                <c:pt idx="6">
                  <c:v>5.1497471195046822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'SD-TRP growth'!$X$37</c:f>
              <c:strCache>
                <c:ptCount val="1"/>
                <c:pt idx="0">
                  <c:v>I45A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growth'!$Y$37:$AE$37</c:f>
              <c:numCache>
                <c:formatCode>General</c:formatCode>
                <c:ptCount val="7"/>
                <c:pt idx="0">
                  <c:v>-1.6259342817774622</c:v>
                </c:pt>
                <c:pt idx="1">
                  <c:v>-1.1078032895345149</c:v>
                </c:pt>
                <c:pt idx="2">
                  <c:v>-0.35107444054687881</c:v>
                </c:pt>
                <c:pt idx="3">
                  <c:v>1.034215715337913</c:v>
                </c:pt>
                <c:pt idx="4">
                  <c:v>1.8431798902571743</c:v>
                </c:pt>
                <c:pt idx="5">
                  <c:v>4.0018022426339854</c:v>
                </c:pt>
                <c:pt idx="6">
                  <c:v>5.3923174227787607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'SD-TRP growth'!$X$38</c:f>
              <c:strCache>
                <c:ptCount val="1"/>
                <c:pt idx="0">
                  <c:v>I45K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growth'!$Y$38:$AE$38</c:f>
              <c:numCache>
                <c:formatCode>General</c:formatCode>
                <c:ptCount val="7"/>
                <c:pt idx="0">
                  <c:v>-1.639354797539784</c:v>
                </c:pt>
                <c:pt idx="1">
                  <c:v>-0.97426243858639183</c:v>
                </c:pt>
                <c:pt idx="2">
                  <c:v>-8.9267338097087409E-2</c:v>
                </c:pt>
                <c:pt idx="3">
                  <c:v>1.6919807506032767</c:v>
                </c:pt>
                <c:pt idx="4">
                  <c:v>2.8334973368598351</c:v>
                </c:pt>
                <c:pt idx="5">
                  <c:v>5.1914047288527643</c:v>
                </c:pt>
                <c:pt idx="6">
                  <c:v>6.5928307440544964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'SD-TRP growth'!$X$39</c:f>
              <c:strCache>
                <c:ptCount val="1"/>
                <c:pt idx="0">
                  <c:v>S70A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growth'!$Y$39:$AE$39</c:f>
              <c:numCache>
                <c:formatCode>General</c:formatCode>
                <c:ptCount val="7"/>
                <c:pt idx="0">
                  <c:v>-1.5777669993169523</c:v>
                </c:pt>
                <c:pt idx="1">
                  <c:v>-1.0588936890535685</c:v>
                </c:pt>
                <c:pt idx="2">
                  <c:v>-0.30222618044481392</c:v>
                </c:pt>
                <c:pt idx="3">
                  <c:v>1.0565835283663676</c:v>
                </c:pt>
                <c:pt idx="4">
                  <c:v>1.804053558967353</c:v>
                </c:pt>
                <c:pt idx="5">
                  <c:v>3.956056652412403</c:v>
                </c:pt>
                <c:pt idx="6">
                  <c:v>5.2927817492278457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'SD-TRP growth'!$X$40</c:f>
              <c:strCache>
                <c:ptCount val="1"/>
                <c:pt idx="0">
                  <c:v>M73A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growth'!$Y$40:$AE$40</c:f>
              <c:numCache>
                <c:formatCode>General</c:formatCode>
                <c:ptCount val="7"/>
                <c:pt idx="0">
                  <c:v>-1.5691795034802285</c:v>
                </c:pt>
                <c:pt idx="1">
                  <c:v>-1.1648843847417825</c:v>
                </c:pt>
                <c:pt idx="2">
                  <c:v>-0.57346686188332663</c:v>
                </c:pt>
                <c:pt idx="3">
                  <c:v>0.50182126542091032</c:v>
                </c:pt>
                <c:pt idx="4">
                  <c:v>1.3873625408359955</c:v>
                </c:pt>
                <c:pt idx="5">
                  <c:v>3.4329594072761065</c:v>
                </c:pt>
                <c:pt idx="6">
                  <c:v>4.454175893185802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'SD-TRP growth'!$X$41</c:f>
              <c:strCache>
                <c:ptCount val="1"/>
                <c:pt idx="0">
                  <c:v>I107A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growth'!$Y$41:$AE$41</c:f>
              <c:numCache>
                <c:formatCode>General</c:formatCode>
                <c:ptCount val="7"/>
                <c:pt idx="0">
                  <c:v>-1.6757654377294688</c:v>
                </c:pt>
                <c:pt idx="1">
                  <c:v>-1.1140352432460294</c:v>
                </c:pt>
                <c:pt idx="2">
                  <c:v>-0.38646834708207289</c:v>
                </c:pt>
                <c:pt idx="3">
                  <c:v>1.0257375614136084</c:v>
                </c:pt>
                <c:pt idx="4">
                  <c:v>1.8024000401148395</c:v>
                </c:pt>
                <c:pt idx="5">
                  <c:v>4</c:v>
                </c:pt>
                <c:pt idx="6">
                  <c:v>5.3750394313469245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'SD-TRP growth'!$X$42</c:f>
              <c:strCache>
                <c:ptCount val="1"/>
                <c:pt idx="0">
                  <c:v>I107K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growth'!$Y$42:$AE$42</c:f>
              <c:numCache>
                <c:formatCode>General</c:formatCode>
                <c:ptCount val="7"/>
                <c:pt idx="0">
                  <c:v>-1.5063526660247899</c:v>
                </c:pt>
                <c:pt idx="1">
                  <c:v>-0.87567186499779814</c:v>
                </c:pt>
                <c:pt idx="2">
                  <c:v>-7.8563669193702126E-2</c:v>
                </c:pt>
                <c:pt idx="3">
                  <c:v>1.7739963251111734</c:v>
                </c:pt>
                <c:pt idx="4">
                  <c:v>2.899369008275976</c:v>
                </c:pt>
                <c:pt idx="5">
                  <c:v>5.2437452347339839</c:v>
                </c:pt>
                <c:pt idx="6">
                  <c:v>6.7121830512092302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'SD-TRP growth'!$X$43</c:f>
              <c:strCache>
                <c:ptCount val="1"/>
                <c:pt idx="0">
                  <c:v>I45A/S70A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growth'!$Y$43:$AE$43</c:f>
              <c:numCache>
                <c:formatCode>General</c:formatCode>
                <c:ptCount val="7"/>
                <c:pt idx="0">
                  <c:v>-1.6126374591640045</c:v>
                </c:pt>
                <c:pt idx="1">
                  <c:v>-0.95735566259150628</c:v>
                </c:pt>
                <c:pt idx="2">
                  <c:v>-0.13606154957602837</c:v>
                </c:pt>
                <c:pt idx="3">
                  <c:v>1.5616927213983089</c:v>
                </c:pt>
                <c:pt idx="4">
                  <c:v>2.723776969623438</c:v>
                </c:pt>
                <c:pt idx="5">
                  <c:v>5.1053847492476017</c:v>
                </c:pt>
                <c:pt idx="6">
                  <c:v>6.5133328237401269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'SD-TRP growth'!$X$44</c:f>
              <c:strCache>
                <c:ptCount val="1"/>
                <c:pt idx="0">
                  <c:v>I45A/M73A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growth'!$Y$44:$AE$44</c:f>
              <c:numCache>
                <c:formatCode>General</c:formatCode>
                <c:ptCount val="7"/>
                <c:pt idx="0">
                  <c:v>-1.5734668618833265</c:v>
                </c:pt>
                <c:pt idx="1">
                  <c:v>-1.1140352432460294</c:v>
                </c:pt>
                <c:pt idx="2">
                  <c:v>-0.47393118833241243</c:v>
                </c:pt>
                <c:pt idx="3">
                  <c:v>0.68526740651684159</c:v>
                </c:pt>
                <c:pt idx="4">
                  <c:v>1.5655971758542251</c:v>
                </c:pt>
                <c:pt idx="5">
                  <c:v>3.7441610955704103</c:v>
                </c:pt>
                <c:pt idx="6">
                  <c:v>4.9818526532897405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'SD-TRP growth'!$X$45</c:f>
              <c:strCache>
                <c:ptCount val="1"/>
                <c:pt idx="0">
                  <c:v>I45K/S70A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growth'!$Y$45:$AE$45</c:f>
              <c:numCache>
                <c:formatCode>General</c:formatCode>
                <c:ptCount val="7"/>
                <c:pt idx="0">
                  <c:v>-1.6348674065474702</c:v>
                </c:pt>
                <c:pt idx="1">
                  <c:v>-0.97709959788992118</c:v>
                </c:pt>
                <c:pt idx="2">
                  <c:v>-9.8505544952425056E-2</c:v>
                </c:pt>
                <c:pt idx="3">
                  <c:v>1.6635723354175225</c:v>
                </c:pt>
                <c:pt idx="4">
                  <c:v>2.7947277666952597</c:v>
                </c:pt>
                <c:pt idx="5">
                  <c:v>5.1914047288527643</c:v>
                </c:pt>
                <c:pt idx="6">
                  <c:v>6.5995409656440485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'SD-TRP growth'!$X$46</c:f>
              <c:strCache>
                <c:ptCount val="1"/>
                <c:pt idx="0">
                  <c:v>I45K/I107A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growth'!$Y$46:$AE$46</c:f>
              <c:numCache>
                <c:formatCode>General</c:formatCode>
                <c:ptCount val="7"/>
                <c:pt idx="0">
                  <c:v>-1.6082322800440034</c:v>
                </c:pt>
                <c:pt idx="1">
                  <c:v>-0.91050184916089738</c:v>
                </c:pt>
                <c:pt idx="2">
                  <c:v>-2.6205070347394006E-2</c:v>
                </c:pt>
                <c:pt idx="3">
                  <c:v>1.7815695448159741</c:v>
                </c:pt>
                <c:pt idx="4">
                  <c:v>2.9045804349213178</c:v>
                </c:pt>
                <c:pt idx="5">
                  <c:v>5.2909404024036784</c:v>
                </c:pt>
                <c:pt idx="6">
                  <c:v>6.7397806097732609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'SD-TRP growth'!$X$47</c:f>
              <c:strCache>
                <c:ptCount val="1"/>
                <c:pt idx="0">
                  <c:v>M73A/I107K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growth'!$Y$47:$AE$47</c:f>
              <c:numCache>
                <c:formatCode>General</c:formatCode>
                <c:ptCount val="7"/>
                <c:pt idx="0">
                  <c:v>-1.5864059175908247</c:v>
                </c:pt>
                <c:pt idx="1">
                  <c:v>-1.2009126939259964</c:v>
                </c:pt>
                <c:pt idx="2">
                  <c:v>-0.52699243208382629</c:v>
                </c:pt>
                <c:pt idx="3">
                  <c:v>0.83187724119167306</c:v>
                </c:pt>
                <c:pt idx="4">
                  <c:v>1.7329203821082573</c:v>
                </c:pt>
                <c:pt idx="5">
                  <c:v>3.9202933002110076</c:v>
                </c:pt>
                <c:pt idx="6">
                  <c:v>5.2288186904958813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'SD-TRP growth'!$X$48</c:f>
              <c:strCache>
                <c:ptCount val="1"/>
                <c:pt idx="0">
                  <c:v>I45K/I107K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growth'!$Y$48:$AE$48</c:f>
              <c:numCache>
                <c:formatCode>General</c:formatCode>
                <c:ptCount val="7"/>
                <c:pt idx="0">
                  <c:v>-1.5145731728297585</c:v>
                </c:pt>
                <c:pt idx="1">
                  <c:v>-0.97143084780322919</c:v>
                </c:pt>
                <c:pt idx="2">
                  <c:v>-0.12186323337305249</c:v>
                </c:pt>
                <c:pt idx="3">
                  <c:v>1.659467937084786</c:v>
                </c:pt>
                <c:pt idx="4">
                  <c:v>2.8243605422877121</c:v>
                </c:pt>
                <c:pt idx="5">
                  <c:v>5.2420308019227315</c:v>
                </c:pt>
                <c:pt idx="6">
                  <c:v>6.6777196416410094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'SD-TRP growth'!$X$49</c:f>
              <c:strCache>
                <c:ptCount val="1"/>
                <c:pt idx="0">
                  <c:v>S70A/I107K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growth'!$Y$49:$AE$49</c:f>
              <c:numCache>
                <c:formatCode>General</c:formatCode>
                <c:ptCount val="7"/>
                <c:pt idx="0">
                  <c:v>-1.4900508536956893</c:v>
                </c:pt>
                <c:pt idx="1">
                  <c:v>-0.88629950083527176</c:v>
                </c:pt>
                <c:pt idx="2">
                  <c:v>-5.8893689053568565E-2</c:v>
                </c:pt>
                <c:pt idx="3">
                  <c:v>1.6959938131098999</c:v>
                </c:pt>
                <c:pt idx="4">
                  <c:v>2.8334973368598351</c:v>
                </c:pt>
                <c:pt idx="5">
                  <c:v>5.2108174320892138</c:v>
                </c:pt>
                <c:pt idx="6">
                  <c:v>6.6553518286125541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'SD-TRP growth'!$X$50</c:f>
              <c:strCache>
                <c:ptCount val="1"/>
                <c:pt idx="0">
                  <c:v>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'SD-TRP growth'!$Y$1:$AE$1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'SD-TRP growth'!$Y$50:$AE$50</c:f>
              <c:numCache>
                <c:formatCode>General</c:formatCode>
                <c:ptCount val="7"/>
                <c:pt idx="0">
                  <c:v>-1.5950968778548693</c:v>
                </c:pt>
                <c:pt idx="1">
                  <c:v>-1.3584539709124763</c:v>
                </c:pt>
                <c:pt idx="2">
                  <c:v>-1.2009126939259964</c:v>
                </c:pt>
                <c:pt idx="3">
                  <c:v>-1.0862010350493039</c:v>
                </c:pt>
                <c:pt idx="4">
                  <c:v>-0.99711749146687867</c:v>
                </c:pt>
                <c:pt idx="5">
                  <c:v>-0.83135796444116083</c:v>
                </c:pt>
                <c:pt idx="6">
                  <c:v>-0.91050184916089738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07120"/>
        <c:axId val="649011040"/>
      </c:scatterChart>
      <c:valAx>
        <c:axId val="64900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11040"/>
        <c:crosses val="autoZero"/>
        <c:crossBetween val="midCat"/>
      </c:valAx>
      <c:valAx>
        <c:axId val="6490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0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200025</xdr:colOff>
      <xdr:row>17</xdr:row>
      <xdr:rowOff>357187</xdr:rowOff>
    </xdr:from>
    <xdr:to>
      <xdr:col>43</xdr:col>
      <xdr:colOff>76200</xdr:colOff>
      <xdr:row>40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104775</xdr:colOff>
      <xdr:row>17</xdr:row>
      <xdr:rowOff>228600</xdr:rowOff>
    </xdr:from>
    <xdr:to>
      <xdr:col>55</xdr:col>
      <xdr:colOff>428625</xdr:colOff>
      <xdr:row>43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180975</xdr:colOff>
      <xdr:row>41</xdr:row>
      <xdr:rowOff>133350</xdr:rowOff>
    </xdr:from>
    <xdr:to>
      <xdr:col>43</xdr:col>
      <xdr:colOff>57150</xdr:colOff>
      <xdr:row>65</xdr:row>
      <xdr:rowOff>128588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70</xdr:row>
      <xdr:rowOff>0</xdr:rowOff>
    </xdr:from>
    <xdr:to>
      <xdr:col>42</xdr:col>
      <xdr:colOff>762000</xdr:colOff>
      <xdr:row>93</xdr:row>
      <xdr:rowOff>185738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190501</xdr:colOff>
      <xdr:row>3</xdr:row>
      <xdr:rowOff>114300</xdr:rowOff>
    </xdr:from>
    <xdr:to>
      <xdr:col>30</xdr:col>
      <xdr:colOff>205579</xdr:colOff>
      <xdr:row>31</xdr:row>
      <xdr:rowOff>27520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1" y="685800"/>
          <a:ext cx="4891878" cy="5247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K30" sqref="K30"/>
    </sheetView>
  </sheetViews>
  <sheetFormatPr defaultRowHeight="15" x14ac:dyDescent="0.25"/>
  <sheetData>
    <row r="1" spans="1:1" x14ac:dyDescent="0.25">
      <c r="A1" t="s">
        <v>34</v>
      </c>
    </row>
    <row r="2" spans="1:1" x14ac:dyDescent="0.25">
      <c r="A2" t="s">
        <v>40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37</v>
      </c>
    </row>
    <row r="6" spans="1:1" x14ac:dyDescent="0.25">
      <c r="A6" t="s">
        <v>38</v>
      </c>
    </row>
    <row r="7" spans="1:1" x14ac:dyDescent="0.25">
      <c r="A7" t="s">
        <v>39</v>
      </c>
    </row>
    <row r="9" spans="1:1" x14ac:dyDescent="0.25">
      <c r="A9" t="s">
        <v>41</v>
      </c>
    </row>
    <row r="10" spans="1:1" x14ac:dyDescent="0.25">
      <c r="A10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C1" zoomScale="90" zoomScaleNormal="90" workbookViewId="0">
      <selection activeCell="V2" sqref="V2:V18"/>
    </sheetView>
  </sheetViews>
  <sheetFormatPr defaultRowHeight="15" x14ac:dyDescent="0.25"/>
  <cols>
    <col min="3" max="3" width="14.5703125" customWidth="1"/>
    <col min="8" max="8" width="14.5703125" customWidth="1"/>
  </cols>
  <sheetData>
    <row r="1" spans="1:22" x14ac:dyDescent="0.25">
      <c r="C1" t="s">
        <v>100</v>
      </c>
      <c r="D1" t="s">
        <v>101</v>
      </c>
    </row>
    <row r="2" spans="1:22" x14ac:dyDescent="0.25">
      <c r="B2">
        <v>1</v>
      </c>
      <c r="C2" t="s">
        <v>102</v>
      </c>
      <c r="D2">
        <v>5</v>
      </c>
      <c r="G2">
        <v>1</v>
      </c>
      <c r="H2" t="s">
        <v>103</v>
      </c>
      <c r="I2">
        <v>5</v>
      </c>
      <c r="L2">
        <v>76</v>
      </c>
      <c r="M2">
        <v>25</v>
      </c>
      <c r="N2" s="6" t="s">
        <v>32</v>
      </c>
      <c r="P2">
        <v>126</v>
      </c>
      <c r="Q2">
        <v>24</v>
      </c>
      <c r="R2" s="6" t="s">
        <v>3</v>
      </c>
      <c r="V2" s="6" t="s">
        <v>32</v>
      </c>
    </row>
    <row r="3" spans="1:22" x14ac:dyDescent="0.25">
      <c r="A3">
        <v>148</v>
      </c>
      <c r="B3">
        <v>2</v>
      </c>
      <c r="C3" t="s">
        <v>104</v>
      </c>
      <c r="D3">
        <v>5</v>
      </c>
      <c r="F3">
        <v>99</v>
      </c>
      <c r="G3">
        <v>2</v>
      </c>
      <c r="H3" s="6" t="s">
        <v>4</v>
      </c>
      <c r="I3">
        <v>10</v>
      </c>
      <c r="L3">
        <v>77</v>
      </c>
      <c r="M3">
        <v>24</v>
      </c>
      <c r="N3" s="6" t="s">
        <v>32</v>
      </c>
      <c r="P3">
        <v>127</v>
      </c>
      <c r="Q3">
        <v>23</v>
      </c>
      <c r="R3" s="6" t="s">
        <v>3</v>
      </c>
      <c r="V3" s="6" t="s">
        <v>31</v>
      </c>
    </row>
    <row r="4" spans="1:22" x14ac:dyDescent="0.25">
      <c r="A4">
        <v>147</v>
      </c>
      <c r="B4">
        <v>3</v>
      </c>
      <c r="C4" t="s">
        <v>105</v>
      </c>
      <c r="D4">
        <v>10</v>
      </c>
      <c r="F4">
        <v>98</v>
      </c>
      <c r="G4">
        <v>3</v>
      </c>
      <c r="H4" s="6" t="s">
        <v>4</v>
      </c>
      <c r="I4">
        <v>10</v>
      </c>
      <c r="L4">
        <v>78</v>
      </c>
      <c r="M4">
        <v>23</v>
      </c>
      <c r="N4" s="6" t="s">
        <v>32</v>
      </c>
      <c r="P4">
        <v>128</v>
      </c>
      <c r="Q4">
        <v>22</v>
      </c>
      <c r="R4" s="6" t="s">
        <v>3</v>
      </c>
      <c r="V4" s="6" t="s">
        <v>30</v>
      </c>
    </row>
    <row r="5" spans="1:22" x14ac:dyDescent="0.25">
      <c r="A5">
        <v>146</v>
      </c>
      <c r="B5">
        <v>4</v>
      </c>
      <c r="C5" s="6" t="s">
        <v>7</v>
      </c>
      <c r="D5">
        <v>10</v>
      </c>
      <c r="F5">
        <v>97</v>
      </c>
      <c r="G5">
        <v>4</v>
      </c>
      <c r="H5" s="6" t="s">
        <v>4</v>
      </c>
      <c r="I5">
        <v>10</v>
      </c>
      <c r="L5">
        <v>79</v>
      </c>
      <c r="M5">
        <v>22</v>
      </c>
      <c r="N5" s="6" t="s">
        <v>31</v>
      </c>
      <c r="P5">
        <v>129</v>
      </c>
      <c r="Q5">
        <v>21</v>
      </c>
      <c r="R5" s="6" t="s">
        <v>10</v>
      </c>
      <c r="V5" s="6" t="s">
        <v>29</v>
      </c>
    </row>
    <row r="6" spans="1:22" x14ac:dyDescent="0.25">
      <c r="A6">
        <v>145</v>
      </c>
      <c r="B6">
        <v>5</v>
      </c>
      <c r="C6" s="6" t="s">
        <v>7</v>
      </c>
      <c r="D6">
        <v>10</v>
      </c>
      <c r="F6">
        <v>96</v>
      </c>
      <c r="G6">
        <v>5</v>
      </c>
      <c r="H6" s="6" t="s">
        <v>19</v>
      </c>
      <c r="I6">
        <v>10</v>
      </c>
      <c r="L6">
        <v>80</v>
      </c>
      <c r="M6">
        <v>21</v>
      </c>
      <c r="N6" s="6" t="s">
        <v>31</v>
      </c>
      <c r="P6">
        <v>130</v>
      </c>
      <c r="Q6">
        <v>20</v>
      </c>
      <c r="R6" s="6" t="s">
        <v>10</v>
      </c>
      <c r="V6" s="6" t="s">
        <v>28</v>
      </c>
    </row>
    <row r="7" spans="1:22" x14ac:dyDescent="0.25">
      <c r="A7">
        <v>144</v>
      </c>
      <c r="B7">
        <v>6</v>
      </c>
      <c r="C7" s="6" t="s">
        <v>7</v>
      </c>
      <c r="D7">
        <v>10</v>
      </c>
      <c r="F7">
        <v>95</v>
      </c>
      <c r="G7">
        <v>6</v>
      </c>
      <c r="H7" s="6" t="s">
        <v>19</v>
      </c>
      <c r="I7">
        <v>10</v>
      </c>
      <c r="L7">
        <v>81</v>
      </c>
      <c r="M7">
        <v>20</v>
      </c>
      <c r="N7" s="6" t="s">
        <v>31</v>
      </c>
      <c r="P7">
        <v>131</v>
      </c>
      <c r="Q7">
        <v>19</v>
      </c>
      <c r="R7" s="6" t="s">
        <v>10</v>
      </c>
      <c r="V7" s="6" t="s">
        <v>20</v>
      </c>
    </row>
    <row r="8" spans="1:22" x14ac:dyDescent="0.25">
      <c r="A8">
        <v>143</v>
      </c>
      <c r="B8">
        <v>7</v>
      </c>
      <c r="C8" s="6" t="s">
        <v>9</v>
      </c>
      <c r="D8">
        <v>10</v>
      </c>
      <c r="F8">
        <v>94</v>
      </c>
      <c r="G8">
        <v>7</v>
      </c>
      <c r="H8" s="6" t="s">
        <v>19</v>
      </c>
      <c r="I8">
        <v>10</v>
      </c>
      <c r="L8">
        <v>82</v>
      </c>
      <c r="M8">
        <v>19</v>
      </c>
      <c r="N8" s="6" t="s">
        <v>30</v>
      </c>
      <c r="P8">
        <v>132</v>
      </c>
      <c r="Q8">
        <v>18</v>
      </c>
      <c r="R8" s="6" t="s">
        <v>2</v>
      </c>
      <c r="V8" s="6" t="s">
        <v>19</v>
      </c>
    </row>
    <row r="9" spans="1:22" x14ac:dyDescent="0.25">
      <c r="A9">
        <v>142</v>
      </c>
      <c r="B9">
        <v>8</v>
      </c>
      <c r="C9" s="6" t="s">
        <v>9</v>
      </c>
      <c r="D9">
        <v>10</v>
      </c>
      <c r="F9">
        <v>93</v>
      </c>
      <c r="G9">
        <v>8</v>
      </c>
      <c r="H9" s="6" t="s">
        <v>20</v>
      </c>
      <c r="I9">
        <v>10</v>
      </c>
      <c r="L9">
        <v>83</v>
      </c>
      <c r="M9">
        <v>18</v>
      </c>
      <c r="N9" s="6" t="s">
        <v>30</v>
      </c>
      <c r="P9">
        <v>133</v>
      </c>
      <c r="Q9">
        <v>17</v>
      </c>
      <c r="R9" s="6" t="s">
        <v>2</v>
      </c>
      <c r="V9" s="6" t="s">
        <v>4</v>
      </c>
    </row>
    <row r="10" spans="1:22" x14ac:dyDescent="0.25">
      <c r="A10">
        <v>141</v>
      </c>
      <c r="B10">
        <v>9</v>
      </c>
      <c r="C10" s="6" t="s">
        <v>9</v>
      </c>
      <c r="D10">
        <v>10</v>
      </c>
      <c r="F10">
        <v>92</v>
      </c>
      <c r="G10">
        <v>9</v>
      </c>
      <c r="H10" s="6" t="s">
        <v>20</v>
      </c>
      <c r="I10">
        <v>10</v>
      </c>
      <c r="L10">
        <v>84</v>
      </c>
      <c r="M10">
        <v>17</v>
      </c>
      <c r="N10" s="6" t="s">
        <v>30</v>
      </c>
      <c r="P10">
        <v>134</v>
      </c>
      <c r="Q10">
        <v>16</v>
      </c>
      <c r="R10" s="6" t="s">
        <v>2</v>
      </c>
      <c r="V10" s="6" t="s">
        <v>3</v>
      </c>
    </row>
    <row r="11" spans="1:22" x14ac:dyDescent="0.25">
      <c r="A11">
        <v>140</v>
      </c>
      <c r="B11">
        <v>10</v>
      </c>
      <c r="C11" s="6" t="s">
        <v>0</v>
      </c>
      <c r="D11">
        <v>10</v>
      </c>
      <c r="F11">
        <v>91</v>
      </c>
      <c r="G11">
        <v>10</v>
      </c>
      <c r="H11" s="6" t="s">
        <v>20</v>
      </c>
      <c r="I11">
        <v>10</v>
      </c>
      <c r="L11">
        <v>85</v>
      </c>
      <c r="M11">
        <v>16</v>
      </c>
      <c r="N11" s="6" t="s">
        <v>29</v>
      </c>
      <c r="P11">
        <v>135</v>
      </c>
      <c r="Q11">
        <v>15</v>
      </c>
      <c r="R11" s="6" t="s">
        <v>1</v>
      </c>
      <c r="V11" s="6" t="s">
        <v>10</v>
      </c>
    </row>
    <row r="12" spans="1:22" x14ac:dyDescent="0.25">
      <c r="A12">
        <v>139</v>
      </c>
      <c r="B12">
        <v>11</v>
      </c>
      <c r="C12" s="6" t="s">
        <v>0</v>
      </c>
      <c r="D12">
        <v>10</v>
      </c>
      <c r="F12">
        <v>90</v>
      </c>
      <c r="G12">
        <v>11</v>
      </c>
      <c r="H12" s="6" t="s">
        <v>28</v>
      </c>
      <c r="I12">
        <v>10</v>
      </c>
      <c r="L12">
        <v>86</v>
      </c>
      <c r="M12">
        <v>15</v>
      </c>
      <c r="N12" s="6" t="s">
        <v>29</v>
      </c>
      <c r="P12">
        <v>136</v>
      </c>
      <c r="Q12">
        <v>14</v>
      </c>
      <c r="R12" s="6" t="s">
        <v>1</v>
      </c>
      <c r="V12" s="6" t="s">
        <v>2</v>
      </c>
    </row>
    <row r="13" spans="1:22" x14ac:dyDescent="0.25">
      <c r="A13">
        <v>138</v>
      </c>
      <c r="B13">
        <v>12</v>
      </c>
      <c r="C13" s="6" t="s">
        <v>0</v>
      </c>
      <c r="D13">
        <v>10</v>
      </c>
      <c r="F13">
        <v>89</v>
      </c>
      <c r="G13">
        <v>12</v>
      </c>
      <c r="H13" s="6" t="s">
        <v>28</v>
      </c>
      <c r="I13">
        <v>10</v>
      </c>
      <c r="L13">
        <v>87</v>
      </c>
      <c r="M13">
        <v>14</v>
      </c>
      <c r="N13" s="6" t="s">
        <v>29</v>
      </c>
      <c r="P13">
        <v>137</v>
      </c>
      <c r="Q13">
        <v>13</v>
      </c>
      <c r="R13" s="6" t="s">
        <v>1</v>
      </c>
      <c r="V13" s="6" t="s">
        <v>1</v>
      </c>
    </row>
    <row r="14" spans="1:22" x14ac:dyDescent="0.25">
      <c r="A14">
        <v>137</v>
      </c>
      <c r="B14">
        <v>13</v>
      </c>
      <c r="C14" s="6" t="s">
        <v>1</v>
      </c>
      <c r="D14">
        <v>10</v>
      </c>
      <c r="F14">
        <v>88</v>
      </c>
      <c r="G14">
        <v>13</v>
      </c>
      <c r="H14" s="6" t="s">
        <v>28</v>
      </c>
      <c r="I14">
        <v>10</v>
      </c>
      <c r="L14">
        <v>88</v>
      </c>
      <c r="M14">
        <v>13</v>
      </c>
      <c r="N14" s="6" t="s">
        <v>28</v>
      </c>
      <c r="P14">
        <v>138</v>
      </c>
      <c r="Q14">
        <v>12</v>
      </c>
      <c r="R14" s="6" t="s">
        <v>0</v>
      </c>
      <c r="V14" s="6" t="s">
        <v>0</v>
      </c>
    </row>
    <row r="15" spans="1:22" x14ac:dyDescent="0.25">
      <c r="A15">
        <v>136</v>
      </c>
      <c r="B15">
        <v>14</v>
      </c>
      <c r="C15" s="6" t="s">
        <v>1</v>
      </c>
      <c r="D15">
        <v>10</v>
      </c>
      <c r="F15">
        <v>87</v>
      </c>
      <c r="G15">
        <v>14</v>
      </c>
      <c r="H15" s="6" t="s">
        <v>29</v>
      </c>
      <c r="I15">
        <v>10</v>
      </c>
      <c r="L15">
        <v>89</v>
      </c>
      <c r="M15">
        <v>12</v>
      </c>
      <c r="N15" s="6" t="s">
        <v>28</v>
      </c>
      <c r="P15">
        <v>139</v>
      </c>
      <c r="Q15">
        <v>11</v>
      </c>
      <c r="R15" s="6" t="s">
        <v>0</v>
      </c>
      <c r="V15" s="6" t="s">
        <v>9</v>
      </c>
    </row>
    <row r="16" spans="1:22" x14ac:dyDescent="0.25">
      <c r="A16">
        <v>135</v>
      </c>
      <c r="B16">
        <v>15</v>
      </c>
      <c r="C16" s="6" t="s">
        <v>1</v>
      </c>
      <c r="D16">
        <v>10</v>
      </c>
      <c r="F16">
        <v>86</v>
      </c>
      <c r="G16">
        <v>15</v>
      </c>
      <c r="H16" s="6" t="s">
        <v>29</v>
      </c>
      <c r="I16">
        <v>10</v>
      </c>
      <c r="L16">
        <v>90</v>
      </c>
      <c r="M16">
        <v>11</v>
      </c>
      <c r="N16" s="6" t="s">
        <v>28</v>
      </c>
      <c r="P16">
        <v>140</v>
      </c>
      <c r="Q16">
        <v>10</v>
      </c>
      <c r="R16" s="6" t="s">
        <v>0</v>
      </c>
      <c r="V16" s="6" t="s">
        <v>7</v>
      </c>
    </row>
    <row r="17" spans="1:22" x14ac:dyDescent="0.25">
      <c r="A17">
        <v>134</v>
      </c>
      <c r="B17">
        <v>16</v>
      </c>
      <c r="C17" s="6" t="s">
        <v>2</v>
      </c>
      <c r="D17">
        <v>10</v>
      </c>
      <c r="F17">
        <v>85</v>
      </c>
      <c r="G17">
        <v>16</v>
      </c>
      <c r="H17" s="6" t="s">
        <v>29</v>
      </c>
      <c r="I17">
        <v>10</v>
      </c>
      <c r="L17">
        <v>91</v>
      </c>
      <c r="M17">
        <v>10</v>
      </c>
      <c r="N17" s="6" t="s">
        <v>20</v>
      </c>
      <c r="P17">
        <v>141</v>
      </c>
      <c r="Q17">
        <v>9</v>
      </c>
      <c r="R17" s="6" t="s">
        <v>9</v>
      </c>
      <c r="V17" s="21" t="s">
        <v>105</v>
      </c>
    </row>
    <row r="18" spans="1:22" x14ac:dyDescent="0.25">
      <c r="A18">
        <v>133</v>
      </c>
      <c r="B18">
        <v>17</v>
      </c>
      <c r="C18" s="6" t="s">
        <v>2</v>
      </c>
      <c r="D18">
        <v>10</v>
      </c>
      <c r="F18">
        <v>84</v>
      </c>
      <c r="G18">
        <v>17</v>
      </c>
      <c r="H18" s="6" t="s">
        <v>30</v>
      </c>
      <c r="I18">
        <v>10</v>
      </c>
      <c r="L18">
        <v>92</v>
      </c>
      <c r="M18">
        <v>9</v>
      </c>
      <c r="N18" s="6" t="s">
        <v>20</v>
      </c>
      <c r="P18">
        <v>142</v>
      </c>
      <c r="Q18">
        <v>8</v>
      </c>
      <c r="R18" s="6" t="s">
        <v>9</v>
      </c>
      <c r="V18" s="21" t="s">
        <v>112</v>
      </c>
    </row>
    <row r="19" spans="1:22" x14ac:dyDescent="0.25">
      <c r="A19">
        <v>132</v>
      </c>
      <c r="B19">
        <v>18</v>
      </c>
      <c r="C19" s="6" t="s">
        <v>2</v>
      </c>
      <c r="D19">
        <v>10</v>
      </c>
      <c r="F19">
        <v>83</v>
      </c>
      <c r="G19">
        <v>18</v>
      </c>
      <c r="H19" s="6" t="s">
        <v>30</v>
      </c>
      <c r="I19">
        <v>10</v>
      </c>
      <c r="L19">
        <v>93</v>
      </c>
      <c r="M19">
        <v>8</v>
      </c>
      <c r="N19" s="6" t="s">
        <v>20</v>
      </c>
      <c r="P19">
        <v>143</v>
      </c>
      <c r="Q19">
        <v>7</v>
      </c>
      <c r="R19" s="6" t="s">
        <v>9</v>
      </c>
    </row>
    <row r="20" spans="1:22" x14ac:dyDescent="0.25">
      <c r="A20">
        <v>131</v>
      </c>
      <c r="B20">
        <v>19</v>
      </c>
      <c r="C20" s="6" t="s">
        <v>10</v>
      </c>
      <c r="D20">
        <v>10</v>
      </c>
      <c r="F20">
        <v>82</v>
      </c>
      <c r="G20">
        <v>19</v>
      </c>
      <c r="H20" s="6" t="s">
        <v>30</v>
      </c>
      <c r="I20">
        <v>10</v>
      </c>
      <c r="L20">
        <v>94</v>
      </c>
      <c r="M20">
        <v>7</v>
      </c>
      <c r="N20" s="6" t="s">
        <v>19</v>
      </c>
      <c r="P20">
        <v>144</v>
      </c>
      <c r="Q20">
        <v>6</v>
      </c>
      <c r="R20" s="6" t="s">
        <v>7</v>
      </c>
    </row>
    <row r="21" spans="1:22" x14ac:dyDescent="0.25">
      <c r="A21">
        <v>130</v>
      </c>
      <c r="B21">
        <v>20</v>
      </c>
      <c r="C21" s="6" t="s">
        <v>10</v>
      </c>
      <c r="D21">
        <v>10</v>
      </c>
      <c r="F21">
        <v>81</v>
      </c>
      <c r="G21">
        <v>20</v>
      </c>
      <c r="H21" s="6" t="s">
        <v>31</v>
      </c>
      <c r="I21">
        <v>10</v>
      </c>
      <c r="L21">
        <v>95</v>
      </c>
      <c r="M21">
        <v>6</v>
      </c>
      <c r="N21" s="6" t="s">
        <v>19</v>
      </c>
      <c r="P21">
        <v>145</v>
      </c>
      <c r="Q21">
        <v>5</v>
      </c>
      <c r="R21" s="6" t="s">
        <v>7</v>
      </c>
    </row>
    <row r="22" spans="1:22" x14ac:dyDescent="0.25">
      <c r="A22">
        <v>129</v>
      </c>
      <c r="B22">
        <v>21</v>
      </c>
      <c r="C22" s="6" t="s">
        <v>10</v>
      </c>
      <c r="D22">
        <v>10</v>
      </c>
      <c r="F22">
        <v>80</v>
      </c>
      <c r="G22">
        <v>21</v>
      </c>
      <c r="H22" s="6" t="s">
        <v>31</v>
      </c>
      <c r="I22">
        <v>10</v>
      </c>
      <c r="L22">
        <v>96</v>
      </c>
      <c r="M22">
        <v>5</v>
      </c>
      <c r="N22" s="6" t="s">
        <v>19</v>
      </c>
      <c r="P22">
        <v>146</v>
      </c>
      <c r="Q22">
        <v>4</v>
      </c>
      <c r="R22" s="6" t="s">
        <v>7</v>
      </c>
    </row>
    <row r="23" spans="1:22" x14ac:dyDescent="0.25">
      <c r="A23">
        <v>128</v>
      </c>
      <c r="B23">
        <v>22</v>
      </c>
      <c r="C23" s="6" t="s">
        <v>3</v>
      </c>
      <c r="D23">
        <v>10</v>
      </c>
      <c r="F23">
        <v>79</v>
      </c>
      <c r="G23">
        <v>22</v>
      </c>
      <c r="H23" s="6" t="s">
        <v>31</v>
      </c>
      <c r="I23">
        <v>10</v>
      </c>
      <c r="L23">
        <v>97</v>
      </c>
      <c r="M23">
        <v>4</v>
      </c>
      <c r="N23" s="6" t="s">
        <v>4</v>
      </c>
      <c r="R23" s="18" t="s">
        <v>105</v>
      </c>
    </row>
    <row r="24" spans="1:22" x14ac:dyDescent="0.25">
      <c r="A24">
        <v>127</v>
      </c>
      <c r="B24">
        <v>23</v>
      </c>
      <c r="C24" s="6" t="s">
        <v>3</v>
      </c>
      <c r="D24">
        <v>10</v>
      </c>
      <c r="F24">
        <v>78</v>
      </c>
      <c r="G24">
        <v>23</v>
      </c>
      <c r="H24" s="6" t="s">
        <v>32</v>
      </c>
      <c r="I24">
        <v>10</v>
      </c>
      <c r="L24">
        <v>98</v>
      </c>
      <c r="M24">
        <v>3</v>
      </c>
      <c r="N24" s="6" t="s">
        <v>4</v>
      </c>
      <c r="R24" s="18" t="s">
        <v>112</v>
      </c>
    </row>
    <row r="25" spans="1:22" x14ac:dyDescent="0.25">
      <c r="A25">
        <v>126</v>
      </c>
      <c r="B25">
        <v>24</v>
      </c>
      <c r="C25" s="6" t="s">
        <v>3</v>
      </c>
      <c r="D25">
        <v>10</v>
      </c>
      <c r="F25">
        <v>77</v>
      </c>
      <c r="G25">
        <v>24</v>
      </c>
      <c r="H25" s="6" t="s">
        <v>32</v>
      </c>
      <c r="I25">
        <v>10</v>
      </c>
      <c r="L25">
        <v>99</v>
      </c>
      <c r="M25">
        <v>2</v>
      </c>
      <c r="N25" s="6" t="s">
        <v>4</v>
      </c>
    </row>
    <row r="26" spans="1:22" x14ac:dyDescent="0.25">
      <c r="B26">
        <v>25</v>
      </c>
      <c r="C26" t="s">
        <v>105</v>
      </c>
      <c r="D26">
        <v>5</v>
      </c>
      <c r="F26">
        <v>76</v>
      </c>
      <c r="G26">
        <v>25</v>
      </c>
      <c r="H26" s="6" t="s">
        <v>32</v>
      </c>
      <c r="I26">
        <v>10</v>
      </c>
    </row>
    <row r="27" spans="1:22" x14ac:dyDescent="0.25">
      <c r="B27">
        <v>26</v>
      </c>
      <c r="C27" t="s">
        <v>102</v>
      </c>
      <c r="D27">
        <v>5</v>
      </c>
      <c r="G27">
        <v>26</v>
      </c>
      <c r="H27" s="18" t="s">
        <v>103</v>
      </c>
      <c r="I27">
        <v>5</v>
      </c>
    </row>
    <row r="29" spans="1:22" x14ac:dyDescent="0.25">
      <c r="C29" t="s">
        <v>106</v>
      </c>
    </row>
    <row r="30" spans="1:22" x14ac:dyDescent="0.25">
      <c r="C30" t="s">
        <v>107</v>
      </c>
    </row>
    <row r="31" spans="1:22" x14ac:dyDescent="0.25">
      <c r="C31" t="s">
        <v>108</v>
      </c>
    </row>
    <row r="32" spans="1:22" x14ac:dyDescent="0.25">
      <c r="D32" t="s">
        <v>109</v>
      </c>
    </row>
  </sheetData>
  <autoFilter ref="V2:V18"/>
  <conditionalFormatting sqref="C5:C7">
    <cfRule type="expression" dxfId="76" priority="69">
      <formula>MOD(ROW(), 2)</formula>
    </cfRule>
  </conditionalFormatting>
  <conditionalFormatting sqref="C8:C10">
    <cfRule type="expression" dxfId="75" priority="68">
      <formula>MOD(ROW(), 2)</formula>
    </cfRule>
  </conditionalFormatting>
  <conditionalFormatting sqref="C11:C13">
    <cfRule type="expression" dxfId="74" priority="67">
      <formula>MOD(ROW(), 2)</formula>
    </cfRule>
  </conditionalFormatting>
  <conditionalFormatting sqref="C14:C16">
    <cfRule type="expression" dxfId="73" priority="66">
      <formula>MOD(ROW(), 2)</formula>
    </cfRule>
  </conditionalFormatting>
  <conditionalFormatting sqref="C17:C19">
    <cfRule type="expression" dxfId="72" priority="65">
      <formula>MOD(ROW(), 2)</formula>
    </cfRule>
  </conditionalFormatting>
  <conditionalFormatting sqref="C20:C22">
    <cfRule type="expression" dxfId="71" priority="64">
      <formula>MOD(ROW(), 2)</formula>
    </cfRule>
  </conditionalFormatting>
  <conditionalFormatting sqref="C23:C25">
    <cfRule type="expression" dxfId="70" priority="63">
      <formula>MOD(ROW(), 2)</formula>
    </cfRule>
  </conditionalFormatting>
  <conditionalFormatting sqref="H3">
    <cfRule type="expression" dxfId="69" priority="62">
      <formula>MOD(ROW(), 2)</formula>
    </cfRule>
  </conditionalFormatting>
  <conditionalFormatting sqref="H6:H8">
    <cfRule type="expression" dxfId="68" priority="61">
      <formula>MOD(ROW(), 2)</formula>
    </cfRule>
  </conditionalFormatting>
  <conditionalFormatting sqref="H9:H11">
    <cfRule type="expression" dxfId="67" priority="60">
      <formula>MOD(ROW(), 2)</formula>
    </cfRule>
  </conditionalFormatting>
  <conditionalFormatting sqref="H12:H14">
    <cfRule type="expression" dxfId="66" priority="59">
      <formula>MOD(ROW(), 2)</formula>
    </cfRule>
  </conditionalFormatting>
  <conditionalFormatting sqref="H4:H5">
    <cfRule type="expression" dxfId="65" priority="58">
      <formula>MOD(ROW(), 2)</formula>
    </cfRule>
  </conditionalFormatting>
  <conditionalFormatting sqref="H15:H17">
    <cfRule type="expression" dxfId="64" priority="57">
      <formula>MOD(ROW(), 2)</formula>
    </cfRule>
  </conditionalFormatting>
  <conditionalFormatting sqref="H18:H20">
    <cfRule type="expression" dxfId="63" priority="56">
      <formula>MOD(ROW(), 2)</formula>
    </cfRule>
  </conditionalFormatting>
  <conditionalFormatting sqref="H18:H20">
    <cfRule type="expression" dxfId="62" priority="55">
      <formula>MOD(ROW(), 2)</formula>
    </cfRule>
  </conditionalFormatting>
  <conditionalFormatting sqref="H21:H23">
    <cfRule type="expression" dxfId="61" priority="54">
      <formula>MOD(ROW(), 2)</formula>
    </cfRule>
  </conditionalFormatting>
  <conditionalFormatting sqref="H24:H26">
    <cfRule type="expression" dxfId="60" priority="53">
      <formula>MOD(ROW(), 2)</formula>
    </cfRule>
  </conditionalFormatting>
  <conditionalFormatting sqref="H27">
    <cfRule type="expression" dxfId="59" priority="52">
      <formula>MOD(ROW(), 2)</formula>
    </cfRule>
  </conditionalFormatting>
  <conditionalFormatting sqref="N2">
    <cfRule type="expression" dxfId="58" priority="34">
      <formula>MOD(ROW(), 2)</formula>
    </cfRule>
  </conditionalFormatting>
  <conditionalFormatting sqref="N5:N7">
    <cfRule type="expression" dxfId="57" priority="33">
      <formula>MOD(ROW(), 2)</formula>
    </cfRule>
  </conditionalFormatting>
  <conditionalFormatting sqref="N8:N10">
    <cfRule type="expression" dxfId="56" priority="32">
      <formula>MOD(ROW(), 2)</formula>
    </cfRule>
  </conditionalFormatting>
  <conditionalFormatting sqref="N11:N13">
    <cfRule type="expression" dxfId="55" priority="31">
      <formula>MOD(ROW(), 2)</formula>
    </cfRule>
  </conditionalFormatting>
  <conditionalFormatting sqref="N3:N4">
    <cfRule type="expression" dxfId="54" priority="30">
      <formula>MOD(ROW(), 2)</formula>
    </cfRule>
  </conditionalFormatting>
  <conditionalFormatting sqref="N14:N16">
    <cfRule type="expression" dxfId="53" priority="29">
      <formula>MOD(ROW(), 2)</formula>
    </cfRule>
  </conditionalFormatting>
  <conditionalFormatting sqref="N17:N19">
    <cfRule type="expression" dxfId="52" priority="28">
      <formula>MOD(ROW(), 2)</formula>
    </cfRule>
  </conditionalFormatting>
  <conditionalFormatting sqref="N17:N19">
    <cfRule type="expression" dxfId="51" priority="27">
      <formula>MOD(ROW(), 2)</formula>
    </cfRule>
  </conditionalFormatting>
  <conditionalFormatting sqref="N20:N22">
    <cfRule type="expression" dxfId="50" priority="26">
      <formula>MOD(ROW(), 2)</formula>
    </cfRule>
  </conditionalFormatting>
  <conditionalFormatting sqref="N23:N25">
    <cfRule type="expression" dxfId="49" priority="25">
      <formula>MOD(ROW(), 2)</formula>
    </cfRule>
  </conditionalFormatting>
  <conditionalFormatting sqref="R2:R4">
    <cfRule type="expression" dxfId="48" priority="24">
      <formula>MOD(ROW(), 2)</formula>
    </cfRule>
  </conditionalFormatting>
  <conditionalFormatting sqref="R5:R7">
    <cfRule type="expression" dxfId="47" priority="23">
      <formula>MOD(ROW(), 2)</formula>
    </cfRule>
  </conditionalFormatting>
  <conditionalFormatting sqref="R8:R10">
    <cfRule type="expression" dxfId="46" priority="22">
      <formula>MOD(ROW(), 2)</formula>
    </cfRule>
  </conditionalFormatting>
  <conditionalFormatting sqref="R11:R13">
    <cfRule type="expression" dxfId="45" priority="21">
      <formula>MOD(ROW(), 2)</formula>
    </cfRule>
  </conditionalFormatting>
  <conditionalFormatting sqref="R14:R16">
    <cfRule type="expression" dxfId="44" priority="20">
      <formula>MOD(ROW(), 2)</formula>
    </cfRule>
  </conditionalFormatting>
  <conditionalFormatting sqref="R17:R19">
    <cfRule type="expression" dxfId="43" priority="19">
      <formula>MOD(ROW(), 2)</formula>
    </cfRule>
  </conditionalFormatting>
  <conditionalFormatting sqref="R20:R24">
    <cfRule type="expression" dxfId="42" priority="18">
      <formula>MOD(ROW(), 2)</formula>
    </cfRule>
  </conditionalFormatting>
  <conditionalFormatting sqref="V2">
    <cfRule type="expression" dxfId="41" priority="17">
      <formula>MOD(ROW(), 2)</formula>
    </cfRule>
  </conditionalFormatting>
  <conditionalFormatting sqref="V5:V7">
    <cfRule type="expression" dxfId="40" priority="16">
      <formula>MOD(ROW(), 2)</formula>
    </cfRule>
  </conditionalFormatting>
  <conditionalFormatting sqref="V8:V10">
    <cfRule type="expression" dxfId="39" priority="15">
      <formula>MOD(ROW(), 2)</formula>
    </cfRule>
  </conditionalFormatting>
  <conditionalFormatting sqref="V11:V13">
    <cfRule type="expression" dxfId="38" priority="14">
      <formula>MOD(ROW(), 2)</formula>
    </cfRule>
  </conditionalFormatting>
  <conditionalFormatting sqref="V3:V4">
    <cfRule type="expression" dxfId="37" priority="13">
      <formula>MOD(ROW(), 2)</formula>
    </cfRule>
  </conditionalFormatting>
  <conditionalFormatting sqref="V14:V16">
    <cfRule type="expression" dxfId="36" priority="12">
      <formula>MOD(ROW(), 2)</formula>
    </cfRule>
  </conditionalFormatting>
  <conditionalFormatting sqref="V17:V18">
    <cfRule type="expression" dxfId="35" priority="11">
      <formula>MOD(ROW(), 2)</formula>
    </cfRule>
  </conditionalFormatting>
  <conditionalFormatting sqref="V17:V18">
    <cfRule type="expression" dxfId="34" priority="10">
      <formula>MOD(ROW(), 2)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opLeftCell="A16" zoomScale="80" zoomScaleNormal="80" workbookViewId="0">
      <selection activeCell="E1" sqref="C1:E1048576"/>
    </sheetView>
  </sheetViews>
  <sheetFormatPr defaultRowHeight="15" x14ac:dyDescent="0.25"/>
  <cols>
    <col min="4" max="4" width="17.7109375" customWidth="1"/>
    <col min="5" max="5" width="13.42578125" bestFit="1" customWidth="1"/>
    <col min="6" max="6" width="12.28515625" bestFit="1" customWidth="1"/>
    <col min="7" max="7" width="18.42578125" bestFit="1" customWidth="1"/>
    <col min="8" max="8" width="9.28515625" bestFit="1" customWidth="1"/>
    <col min="9" max="9" width="12.42578125" customWidth="1"/>
    <col min="10" max="10" width="12.42578125" bestFit="1" customWidth="1"/>
    <col min="11" max="11" width="15.140625" bestFit="1" customWidth="1"/>
    <col min="12" max="12" width="14.28515625" bestFit="1" customWidth="1"/>
    <col min="13" max="13" width="7" bestFit="1" customWidth="1"/>
    <col min="17" max="17" width="14.28515625" bestFit="1" customWidth="1"/>
    <col min="18" max="18" width="11.7109375" bestFit="1" customWidth="1"/>
    <col min="22" max="22" width="10.85546875" bestFit="1" customWidth="1"/>
  </cols>
  <sheetData>
    <row r="1" spans="1:26" x14ac:dyDescent="0.25">
      <c r="B1" t="s">
        <v>60</v>
      </c>
      <c r="C1" t="s">
        <v>110</v>
      </c>
      <c r="D1" t="s">
        <v>44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71</v>
      </c>
      <c r="L1" t="s">
        <v>72</v>
      </c>
      <c r="M1" t="s">
        <v>73</v>
      </c>
      <c r="N1" t="s">
        <v>76</v>
      </c>
      <c r="O1" t="s">
        <v>77</v>
      </c>
      <c r="P1" t="s">
        <v>80</v>
      </c>
      <c r="Q1" t="s">
        <v>83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67</v>
      </c>
    </row>
    <row r="2" spans="1:26" x14ac:dyDescent="0.25">
      <c r="A2">
        <v>1</v>
      </c>
      <c r="B2">
        <v>76</v>
      </c>
      <c r="C2" t="s">
        <v>111</v>
      </c>
      <c r="D2" s="6" t="s">
        <v>32</v>
      </c>
      <c r="E2">
        <v>1.1329</v>
      </c>
      <c r="F2">
        <v>17.696100000000001</v>
      </c>
      <c r="G2">
        <v>129373</v>
      </c>
      <c r="H2">
        <v>800</v>
      </c>
      <c r="I2" t="s">
        <v>94</v>
      </c>
      <c r="J2">
        <v>146</v>
      </c>
      <c r="K2">
        <v>306</v>
      </c>
      <c r="L2">
        <v>210.02109999999999</v>
      </c>
      <c r="M2">
        <v>616</v>
      </c>
      <c r="N2">
        <v>46</v>
      </c>
      <c r="O2">
        <v>148</v>
      </c>
      <c r="P2">
        <v>22</v>
      </c>
      <c r="Q2">
        <v>128</v>
      </c>
      <c r="R2" s="17">
        <v>1</v>
      </c>
      <c r="S2">
        <v>32</v>
      </c>
      <c r="T2">
        <v>137</v>
      </c>
      <c r="U2">
        <v>13.623100000000001</v>
      </c>
      <c r="V2" t="s">
        <v>94</v>
      </c>
      <c r="W2">
        <v>47.960900000000002</v>
      </c>
      <c r="X2">
        <v>209.76439999999999</v>
      </c>
      <c r="Y2">
        <v>28</v>
      </c>
      <c r="Z2" t="s">
        <v>95</v>
      </c>
    </row>
    <row r="3" spans="1:26" x14ac:dyDescent="0.25">
      <c r="A3">
        <v>2</v>
      </c>
      <c r="B3">
        <v>79</v>
      </c>
      <c r="C3" t="s">
        <v>111</v>
      </c>
      <c r="D3" s="6" t="s">
        <v>32</v>
      </c>
      <c r="E3">
        <v>1.5137</v>
      </c>
      <c r="F3">
        <v>17.696100000000001</v>
      </c>
      <c r="G3">
        <v>146940</v>
      </c>
      <c r="H3">
        <v>800</v>
      </c>
      <c r="I3" t="s">
        <v>94</v>
      </c>
      <c r="J3">
        <v>153</v>
      </c>
      <c r="K3">
        <v>371</v>
      </c>
      <c r="L3">
        <v>238.53899999999999</v>
      </c>
      <c r="M3">
        <v>616</v>
      </c>
      <c r="N3">
        <v>74</v>
      </c>
      <c r="O3">
        <v>144</v>
      </c>
      <c r="P3">
        <v>22</v>
      </c>
      <c r="Q3">
        <v>121</v>
      </c>
      <c r="R3" s="17">
        <v>1</v>
      </c>
      <c r="S3">
        <v>60</v>
      </c>
      <c r="T3">
        <v>133</v>
      </c>
      <c r="U3">
        <v>16.470700000000001</v>
      </c>
      <c r="V3" t="s">
        <v>94</v>
      </c>
      <c r="W3">
        <v>63.733699999999999</v>
      </c>
      <c r="X3">
        <v>237.59350000000001</v>
      </c>
      <c r="Y3">
        <v>28</v>
      </c>
      <c r="Z3" t="s">
        <v>95</v>
      </c>
    </row>
    <row r="4" spans="1:26" x14ac:dyDescent="0.25">
      <c r="A4">
        <v>3</v>
      </c>
      <c r="B4">
        <v>80</v>
      </c>
      <c r="C4" t="s">
        <v>111</v>
      </c>
      <c r="D4" s="6" t="s">
        <v>32</v>
      </c>
      <c r="E4">
        <v>1.3754</v>
      </c>
      <c r="F4">
        <v>17.696100000000001</v>
      </c>
      <c r="G4">
        <v>135351</v>
      </c>
      <c r="H4">
        <v>800</v>
      </c>
      <c r="I4" t="s">
        <v>94</v>
      </c>
      <c r="J4">
        <v>142</v>
      </c>
      <c r="K4">
        <v>346</v>
      </c>
      <c r="L4">
        <v>219.72559999999999</v>
      </c>
      <c r="M4">
        <v>616</v>
      </c>
      <c r="N4">
        <v>103</v>
      </c>
      <c r="O4">
        <v>143</v>
      </c>
      <c r="P4">
        <v>22</v>
      </c>
      <c r="Q4">
        <v>128</v>
      </c>
      <c r="R4" s="17">
        <v>1</v>
      </c>
      <c r="S4">
        <v>89</v>
      </c>
      <c r="T4">
        <v>132</v>
      </c>
      <c r="U4">
        <v>23.985600000000002</v>
      </c>
      <c r="V4" t="s">
        <v>94</v>
      </c>
      <c r="W4">
        <v>56.953000000000003</v>
      </c>
      <c r="X4">
        <v>218.43350000000001</v>
      </c>
      <c r="Y4">
        <v>28</v>
      </c>
      <c r="Z4" t="s">
        <v>95</v>
      </c>
    </row>
    <row r="5" spans="1:26" x14ac:dyDescent="0.25">
      <c r="A5">
        <v>4</v>
      </c>
      <c r="B5">
        <v>81</v>
      </c>
      <c r="C5" t="s">
        <v>111</v>
      </c>
      <c r="D5" s="6" t="s">
        <v>31</v>
      </c>
      <c r="E5">
        <v>1.4865999999999999</v>
      </c>
      <c r="F5">
        <v>17.696100000000001</v>
      </c>
      <c r="G5">
        <v>137987</v>
      </c>
      <c r="H5">
        <v>800</v>
      </c>
      <c r="I5" t="s">
        <v>94</v>
      </c>
      <c r="J5">
        <v>140</v>
      </c>
      <c r="K5">
        <v>344</v>
      </c>
      <c r="L5">
        <v>224.00489999999999</v>
      </c>
      <c r="M5">
        <v>616</v>
      </c>
      <c r="N5">
        <v>130</v>
      </c>
      <c r="O5">
        <v>143</v>
      </c>
      <c r="P5">
        <v>22</v>
      </c>
      <c r="Q5">
        <v>128</v>
      </c>
      <c r="R5" s="17">
        <v>1</v>
      </c>
      <c r="S5">
        <v>116</v>
      </c>
      <c r="T5">
        <v>132</v>
      </c>
      <c r="U5">
        <v>19.722100000000001</v>
      </c>
      <c r="V5" t="s">
        <v>94</v>
      </c>
      <c r="W5">
        <v>53.533099999999997</v>
      </c>
      <c r="X5">
        <v>223.48560000000001</v>
      </c>
      <c r="Y5">
        <v>28</v>
      </c>
      <c r="Z5" t="s">
        <v>95</v>
      </c>
    </row>
    <row r="6" spans="1:26" x14ac:dyDescent="0.25">
      <c r="A6">
        <v>5</v>
      </c>
      <c r="B6">
        <v>82</v>
      </c>
      <c r="C6" t="s">
        <v>111</v>
      </c>
      <c r="D6" s="6" t="s">
        <v>31</v>
      </c>
      <c r="E6">
        <v>1.6127</v>
      </c>
      <c r="F6">
        <v>17.696100000000001</v>
      </c>
      <c r="G6">
        <v>142379</v>
      </c>
      <c r="H6">
        <v>800</v>
      </c>
      <c r="I6" t="s">
        <v>94</v>
      </c>
      <c r="J6">
        <v>140</v>
      </c>
      <c r="K6">
        <v>394</v>
      </c>
      <c r="L6">
        <v>231.13470000000001</v>
      </c>
      <c r="M6">
        <v>616</v>
      </c>
      <c r="N6">
        <v>157</v>
      </c>
      <c r="O6">
        <v>142</v>
      </c>
      <c r="P6">
        <v>22</v>
      </c>
      <c r="Q6">
        <v>125</v>
      </c>
      <c r="R6" s="17">
        <v>1</v>
      </c>
      <c r="S6">
        <v>143</v>
      </c>
      <c r="T6">
        <v>131</v>
      </c>
      <c r="U6">
        <v>23.731400000000001</v>
      </c>
      <c r="V6" t="s">
        <v>94</v>
      </c>
      <c r="W6">
        <v>63.685899999999997</v>
      </c>
      <c r="X6">
        <v>229.36869999999999</v>
      </c>
      <c r="Y6">
        <v>28</v>
      </c>
      <c r="Z6" t="s">
        <v>95</v>
      </c>
    </row>
    <row r="7" spans="1:26" x14ac:dyDescent="0.25">
      <c r="A7">
        <v>6</v>
      </c>
      <c r="B7">
        <v>83</v>
      </c>
      <c r="C7" t="s">
        <v>111</v>
      </c>
      <c r="D7" s="6" t="s">
        <v>31</v>
      </c>
      <c r="E7">
        <v>1.7907999999999999</v>
      </c>
      <c r="F7">
        <v>17.696100000000001</v>
      </c>
      <c r="G7">
        <v>151041</v>
      </c>
      <c r="H7">
        <v>800</v>
      </c>
      <c r="I7" t="s">
        <v>94</v>
      </c>
      <c r="J7">
        <v>144</v>
      </c>
      <c r="K7">
        <v>430</v>
      </c>
      <c r="L7">
        <v>245.19640000000001</v>
      </c>
      <c r="M7">
        <v>616</v>
      </c>
      <c r="N7">
        <v>185</v>
      </c>
      <c r="O7">
        <v>142</v>
      </c>
      <c r="P7">
        <v>22</v>
      </c>
      <c r="Q7">
        <v>125</v>
      </c>
      <c r="R7" s="17">
        <v>1</v>
      </c>
      <c r="S7">
        <v>171</v>
      </c>
      <c r="T7">
        <v>131</v>
      </c>
      <c r="U7">
        <v>24.4876</v>
      </c>
      <c r="V7" t="s">
        <v>94</v>
      </c>
      <c r="W7">
        <v>71.423699999999997</v>
      </c>
      <c r="X7">
        <v>242.81469999999999</v>
      </c>
      <c r="Y7">
        <v>28</v>
      </c>
      <c r="Z7" t="s">
        <v>95</v>
      </c>
    </row>
    <row r="8" spans="1:26" x14ac:dyDescent="0.25">
      <c r="A8">
        <v>7</v>
      </c>
      <c r="B8">
        <v>84</v>
      </c>
      <c r="C8" t="s">
        <v>111</v>
      </c>
      <c r="D8" s="6" t="s">
        <v>30</v>
      </c>
      <c r="E8">
        <v>0.60960000000000003</v>
      </c>
      <c r="F8">
        <v>17.696100000000001</v>
      </c>
      <c r="G8">
        <v>101300</v>
      </c>
      <c r="H8">
        <v>800</v>
      </c>
      <c r="I8" t="s">
        <v>94</v>
      </c>
      <c r="J8">
        <v>130</v>
      </c>
      <c r="K8">
        <v>308</v>
      </c>
      <c r="L8">
        <v>164.44810000000001</v>
      </c>
      <c r="M8">
        <v>616</v>
      </c>
      <c r="N8">
        <v>213</v>
      </c>
      <c r="O8">
        <v>142</v>
      </c>
      <c r="P8">
        <v>22</v>
      </c>
      <c r="Q8">
        <v>115</v>
      </c>
      <c r="R8" s="17">
        <v>1</v>
      </c>
      <c r="S8">
        <v>199</v>
      </c>
      <c r="T8">
        <v>131</v>
      </c>
      <c r="U8">
        <v>15.862399999999999</v>
      </c>
      <c r="V8" t="s">
        <v>94</v>
      </c>
      <c r="W8">
        <v>26.365300000000001</v>
      </c>
      <c r="X8">
        <v>162.63130000000001</v>
      </c>
      <c r="Y8">
        <v>28</v>
      </c>
      <c r="Z8" t="s">
        <v>95</v>
      </c>
    </row>
    <row r="9" spans="1:26" x14ac:dyDescent="0.25">
      <c r="A9">
        <v>8</v>
      </c>
      <c r="B9">
        <v>85</v>
      </c>
      <c r="C9" t="s">
        <v>111</v>
      </c>
      <c r="D9" s="6" t="s">
        <v>30</v>
      </c>
      <c r="E9">
        <v>0.52649999999999997</v>
      </c>
      <c r="F9">
        <v>17.696100000000001</v>
      </c>
      <c r="G9">
        <v>100873</v>
      </c>
      <c r="H9">
        <v>800</v>
      </c>
      <c r="I9" t="s">
        <v>94</v>
      </c>
      <c r="J9">
        <v>134</v>
      </c>
      <c r="K9">
        <v>272</v>
      </c>
      <c r="L9">
        <v>163.75489999999999</v>
      </c>
      <c r="M9">
        <v>616</v>
      </c>
      <c r="N9">
        <v>241</v>
      </c>
      <c r="O9">
        <v>142</v>
      </c>
      <c r="P9">
        <v>22</v>
      </c>
      <c r="Q9">
        <v>115</v>
      </c>
      <c r="R9" s="17">
        <v>1</v>
      </c>
      <c r="S9">
        <v>227</v>
      </c>
      <c r="T9">
        <v>131</v>
      </c>
      <c r="U9">
        <v>12.995900000000001</v>
      </c>
      <c r="V9" t="s">
        <v>94</v>
      </c>
      <c r="W9">
        <v>22.110199999999999</v>
      </c>
      <c r="X9">
        <v>162.93530000000001</v>
      </c>
      <c r="Y9">
        <v>28</v>
      </c>
      <c r="Z9" t="s">
        <v>95</v>
      </c>
    </row>
    <row r="10" spans="1:26" x14ac:dyDescent="0.25">
      <c r="A10">
        <v>9</v>
      </c>
      <c r="B10">
        <v>86</v>
      </c>
      <c r="C10" t="s">
        <v>111</v>
      </c>
      <c r="D10" s="6" t="s">
        <v>30</v>
      </c>
      <c r="E10">
        <v>0.61399999999999999</v>
      </c>
      <c r="F10">
        <v>17.696100000000001</v>
      </c>
      <c r="G10">
        <v>106383</v>
      </c>
      <c r="H10">
        <v>800</v>
      </c>
      <c r="I10" t="s">
        <v>94</v>
      </c>
      <c r="J10">
        <v>138</v>
      </c>
      <c r="K10">
        <v>275</v>
      </c>
      <c r="L10">
        <v>172.69970000000001</v>
      </c>
      <c r="M10">
        <v>616</v>
      </c>
      <c r="N10">
        <v>271</v>
      </c>
      <c r="O10">
        <v>142</v>
      </c>
      <c r="P10">
        <v>22</v>
      </c>
      <c r="Q10">
        <v>117</v>
      </c>
      <c r="R10" s="17">
        <v>1</v>
      </c>
      <c r="S10">
        <v>257</v>
      </c>
      <c r="T10">
        <v>131</v>
      </c>
      <c r="U10">
        <v>7.8339999999999996</v>
      </c>
      <c r="V10" t="s">
        <v>94</v>
      </c>
      <c r="W10">
        <v>28.6694</v>
      </c>
      <c r="X10">
        <v>171.14930000000001</v>
      </c>
      <c r="Y10">
        <v>28</v>
      </c>
      <c r="Z10" t="s">
        <v>95</v>
      </c>
    </row>
    <row r="11" spans="1:26" x14ac:dyDescent="0.25">
      <c r="A11">
        <v>10</v>
      </c>
      <c r="B11">
        <v>87</v>
      </c>
      <c r="C11" t="s">
        <v>111</v>
      </c>
      <c r="D11" s="6" t="s">
        <v>29</v>
      </c>
      <c r="E11">
        <v>2.8935</v>
      </c>
      <c r="F11">
        <v>17.696100000000001</v>
      </c>
      <c r="G11">
        <v>197433</v>
      </c>
      <c r="H11">
        <v>800</v>
      </c>
      <c r="I11" t="s">
        <v>94</v>
      </c>
      <c r="J11">
        <v>157</v>
      </c>
      <c r="K11">
        <v>776</v>
      </c>
      <c r="L11">
        <v>320.50810000000001</v>
      </c>
      <c r="M11">
        <v>616</v>
      </c>
      <c r="N11">
        <v>301</v>
      </c>
      <c r="O11">
        <v>143</v>
      </c>
      <c r="P11">
        <v>22</v>
      </c>
      <c r="Q11">
        <v>128</v>
      </c>
      <c r="R11" s="17">
        <v>1</v>
      </c>
      <c r="S11">
        <v>287</v>
      </c>
      <c r="T11">
        <v>132</v>
      </c>
      <c r="U11">
        <v>26.290500000000002</v>
      </c>
      <c r="V11" t="s">
        <v>94</v>
      </c>
      <c r="W11">
        <v>113.9821</v>
      </c>
      <c r="X11">
        <v>318.31650000000002</v>
      </c>
      <c r="Y11">
        <v>28</v>
      </c>
      <c r="Z11" t="s">
        <v>95</v>
      </c>
    </row>
    <row r="12" spans="1:26" x14ac:dyDescent="0.25">
      <c r="A12">
        <v>11</v>
      </c>
      <c r="B12">
        <v>88</v>
      </c>
      <c r="C12" t="s">
        <v>111</v>
      </c>
      <c r="D12" s="6" t="s">
        <v>29</v>
      </c>
      <c r="E12">
        <v>3.3984000000000001</v>
      </c>
      <c r="F12">
        <v>17.696100000000001</v>
      </c>
      <c r="G12">
        <v>219938</v>
      </c>
      <c r="H12">
        <v>800</v>
      </c>
      <c r="I12" t="s">
        <v>94</v>
      </c>
      <c r="J12">
        <v>165</v>
      </c>
      <c r="K12">
        <v>615</v>
      </c>
      <c r="L12">
        <v>357.04219999999998</v>
      </c>
      <c r="M12">
        <v>616</v>
      </c>
      <c r="N12">
        <v>330</v>
      </c>
      <c r="O12">
        <v>143</v>
      </c>
      <c r="P12">
        <v>22</v>
      </c>
      <c r="Q12">
        <v>134</v>
      </c>
      <c r="R12" s="17">
        <v>1</v>
      </c>
      <c r="S12">
        <v>316</v>
      </c>
      <c r="T12">
        <v>132</v>
      </c>
      <c r="U12">
        <v>13.571400000000001</v>
      </c>
      <c r="V12" t="s">
        <v>94</v>
      </c>
      <c r="W12">
        <v>109.9873</v>
      </c>
      <c r="X12">
        <v>356.59350000000001</v>
      </c>
      <c r="Y12">
        <v>28</v>
      </c>
      <c r="Z12" t="s">
        <v>95</v>
      </c>
    </row>
    <row r="13" spans="1:26" x14ac:dyDescent="0.25">
      <c r="A13">
        <v>12</v>
      </c>
      <c r="B13">
        <v>89</v>
      </c>
      <c r="C13" t="s">
        <v>111</v>
      </c>
      <c r="D13" s="6" t="s">
        <v>29</v>
      </c>
      <c r="E13">
        <v>2.8193000000000001</v>
      </c>
      <c r="F13">
        <v>17.696100000000001</v>
      </c>
      <c r="G13">
        <v>196084</v>
      </c>
      <c r="H13">
        <v>800</v>
      </c>
      <c r="I13" t="s">
        <v>94</v>
      </c>
      <c r="J13">
        <v>159</v>
      </c>
      <c r="K13">
        <v>531</v>
      </c>
      <c r="L13">
        <v>318.31819999999999</v>
      </c>
      <c r="M13">
        <v>616</v>
      </c>
      <c r="N13">
        <v>361</v>
      </c>
      <c r="O13">
        <v>142</v>
      </c>
      <c r="P13">
        <v>22</v>
      </c>
      <c r="Q13">
        <v>138</v>
      </c>
      <c r="R13" s="17">
        <v>1</v>
      </c>
      <c r="S13">
        <v>347</v>
      </c>
      <c r="T13">
        <v>131</v>
      </c>
      <c r="U13">
        <v>29.208200000000001</v>
      </c>
      <c r="V13" t="s">
        <v>94</v>
      </c>
      <c r="W13">
        <v>91.688100000000006</v>
      </c>
      <c r="X13">
        <v>317.60969999999998</v>
      </c>
      <c r="Y13">
        <v>28</v>
      </c>
      <c r="Z13" t="s">
        <v>95</v>
      </c>
    </row>
    <row r="14" spans="1:26" x14ac:dyDescent="0.25">
      <c r="A14">
        <v>13</v>
      </c>
      <c r="B14">
        <v>90</v>
      </c>
      <c r="C14" t="s">
        <v>111</v>
      </c>
      <c r="D14" s="6" t="s">
        <v>28</v>
      </c>
      <c r="E14">
        <v>2.3384999999999998</v>
      </c>
      <c r="F14">
        <v>17.696100000000001</v>
      </c>
      <c r="G14">
        <v>178114</v>
      </c>
      <c r="H14">
        <v>800</v>
      </c>
      <c r="I14" t="s">
        <v>94</v>
      </c>
      <c r="J14">
        <v>157</v>
      </c>
      <c r="K14">
        <v>600</v>
      </c>
      <c r="L14">
        <v>289.14609999999999</v>
      </c>
      <c r="M14">
        <v>616</v>
      </c>
      <c r="N14">
        <v>391</v>
      </c>
      <c r="O14">
        <v>141</v>
      </c>
      <c r="P14">
        <v>22</v>
      </c>
      <c r="Q14">
        <v>146</v>
      </c>
      <c r="R14" s="17">
        <v>1</v>
      </c>
      <c r="S14">
        <v>377</v>
      </c>
      <c r="T14">
        <v>130</v>
      </c>
      <c r="U14">
        <v>35.699599999999997</v>
      </c>
      <c r="V14" t="s">
        <v>94</v>
      </c>
      <c r="W14">
        <v>88.291600000000003</v>
      </c>
      <c r="X14">
        <v>286.2842</v>
      </c>
      <c r="Y14">
        <v>28</v>
      </c>
      <c r="Z14" t="s">
        <v>95</v>
      </c>
    </row>
    <row r="15" spans="1:26" x14ac:dyDescent="0.25">
      <c r="A15">
        <v>14</v>
      </c>
      <c r="B15">
        <v>91</v>
      </c>
      <c r="C15" t="s">
        <v>111</v>
      </c>
      <c r="D15" s="6" t="s">
        <v>28</v>
      </c>
      <c r="E15">
        <v>2.2126000000000001</v>
      </c>
      <c r="F15">
        <v>17.696100000000001</v>
      </c>
      <c r="G15">
        <v>172502</v>
      </c>
      <c r="H15">
        <v>800</v>
      </c>
      <c r="I15" t="s">
        <v>94</v>
      </c>
      <c r="J15">
        <v>155</v>
      </c>
      <c r="K15">
        <v>468</v>
      </c>
      <c r="L15">
        <v>280.03570000000002</v>
      </c>
      <c r="M15">
        <v>616</v>
      </c>
      <c r="N15">
        <v>421</v>
      </c>
      <c r="O15">
        <v>140</v>
      </c>
      <c r="P15">
        <v>22</v>
      </c>
      <c r="Q15">
        <v>130</v>
      </c>
      <c r="R15" s="17">
        <v>1</v>
      </c>
      <c r="S15">
        <v>407</v>
      </c>
      <c r="T15">
        <v>129</v>
      </c>
      <c r="U15">
        <v>24.418099999999999</v>
      </c>
      <c r="V15" t="s">
        <v>94</v>
      </c>
      <c r="W15">
        <v>92.031000000000006</v>
      </c>
      <c r="X15">
        <v>278.41550000000001</v>
      </c>
      <c r="Y15">
        <v>28</v>
      </c>
      <c r="Z15" t="s">
        <v>95</v>
      </c>
    </row>
    <row r="16" spans="1:26" x14ac:dyDescent="0.25">
      <c r="A16">
        <v>15</v>
      </c>
      <c r="B16">
        <v>92</v>
      </c>
      <c r="C16" t="s">
        <v>111</v>
      </c>
      <c r="D16" s="6" t="s">
        <v>28</v>
      </c>
      <c r="E16">
        <v>2.7637</v>
      </c>
      <c r="F16">
        <v>17.696100000000001</v>
      </c>
      <c r="G16">
        <v>196613</v>
      </c>
      <c r="H16">
        <v>800</v>
      </c>
      <c r="I16" t="s">
        <v>94</v>
      </c>
      <c r="J16">
        <v>163</v>
      </c>
      <c r="K16">
        <v>594</v>
      </c>
      <c r="L16">
        <v>319.17689999999999</v>
      </c>
      <c r="M16">
        <v>616</v>
      </c>
      <c r="N16">
        <v>450</v>
      </c>
      <c r="O16">
        <v>138</v>
      </c>
      <c r="P16">
        <v>22</v>
      </c>
      <c r="Q16">
        <v>144</v>
      </c>
      <c r="R16" s="17">
        <v>1</v>
      </c>
      <c r="S16">
        <v>436</v>
      </c>
      <c r="T16">
        <v>127</v>
      </c>
      <c r="U16">
        <v>25.301500000000001</v>
      </c>
      <c r="V16" t="s">
        <v>94</v>
      </c>
      <c r="W16">
        <v>114.7559</v>
      </c>
      <c r="X16">
        <v>315.33449999999999</v>
      </c>
      <c r="Y16">
        <v>28</v>
      </c>
      <c r="Z16" t="s">
        <v>95</v>
      </c>
    </row>
    <row r="17" spans="1:26" x14ac:dyDescent="0.25">
      <c r="A17">
        <v>16</v>
      </c>
      <c r="B17">
        <v>93</v>
      </c>
      <c r="C17" t="s">
        <v>111</v>
      </c>
      <c r="D17" s="6" t="s">
        <v>20</v>
      </c>
      <c r="E17">
        <v>2.2608000000000001</v>
      </c>
      <c r="F17">
        <v>17.696100000000001</v>
      </c>
      <c r="G17">
        <v>176644</v>
      </c>
      <c r="H17">
        <v>800</v>
      </c>
      <c r="I17" t="s">
        <v>94</v>
      </c>
      <c r="J17">
        <v>159</v>
      </c>
      <c r="K17">
        <v>482</v>
      </c>
      <c r="L17">
        <v>286.75970000000001</v>
      </c>
      <c r="M17">
        <v>616</v>
      </c>
      <c r="N17">
        <v>480</v>
      </c>
      <c r="O17">
        <v>138</v>
      </c>
      <c r="P17">
        <v>22</v>
      </c>
      <c r="Q17">
        <v>140</v>
      </c>
      <c r="R17" s="17">
        <v>1</v>
      </c>
      <c r="S17">
        <v>466</v>
      </c>
      <c r="T17">
        <v>127</v>
      </c>
      <c r="U17">
        <v>27.047000000000001</v>
      </c>
      <c r="V17" t="s">
        <v>94</v>
      </c>
      <c r="W17">
        <v>95.123699999999999</v>
      </c>
      <c r="X17">
        <v>284.50360000000001</v>
      </c>
      <c r="Y17">
        <v>28</v>
      </c>
      <c r="Z17" t="s">
        <v>95</v>
      </c>
    </row>
    <row r="18" spans="1:26" x14ac:dyDescent="0.25">
      <c r="A18">
        <v>17</v>
      </c>
      <c r="B18">
        <v>94</v>
      </c>
      <c r="C18" t="s">
        <v>111</v>
      </c>
      <c r="D18" s="6" t="s">
        <v>20</v>
      </c>
      <c r="E18">
        <v>2.3915999999999999</v>
      </c>
      <c r="F18">
        <v>17.696100000000001</v>
      </c>
      <c r="G18">
        <v>182429</v>
      </c>
      <c r="H18">
        <v>800</v>
      </c>
      <c r="I18" t="s">
        <v>94</v>
      </c>
      <c r="J18">
        <v>161</v>
      </c>
      <c r="K18">
        <v>543</v>
      </c>
      <c r="L18">
        <v>296.15100000000001</v>
      </c>
      <c r="M18">
        <v>616</v>
      </c>
      <c r="N18">
        <v>510</v>
      </c>
      <c r="O18">
        <v>138</v>
      </c>
      <c r="P18">
        <v>22</v>
      </c>
      <c r="Q18">
        <v>138</v>
      </c>
      <c r="R18" s="17">
        <v>1</v>
      </c>
      <c r="S18">
        <v>496</v>
      </c>
      <c r="T18">
        <v>127</v>
      </c>
      <c r="U18">
        <v>12.418799999999999</v>
      </c>
      <c r="V18" t="s">
        <v>94</v>
      </c>
      <c r="W18">
        <v>110.2894</v>
      </c>
      <c r="X18">
        <v>293.06470000000002</v>
      </c>
      <c r="Y18">
        <v>28</v>
      </c>
      <c r="Z18" t="s">
        <v>95</v>
      </c>
    </row>
    <row r="19" spans="1:26" x14ac:dyDescent="0.25">
      <c r="A19">
        <v>18</v>
      </c>
      <c r="B19">
        <v>95</v>
      </c>
      <c r="C19" t="s">
        <v>111</v>
      </c>
      <c r="D19" s="6" t="s">
        <v>20</v>
      </c>
      <c r="E19">
        <v>2.0768</v>
      </c>
      <c r="F19">
        <v>17.696100000000001</v>
      </c>
      <c r="G19">
        <v>169007</v>
      </c>
      <c r="H19">
        <v>800</v>
      </c>
      <c r="I19" t="s">
        <v>94</v>
      </c>
      <c r="J19">
        <v>157</v>
      </c>
      <c r="K19">
        <v>514</v>
      </c>
      <c r="L19">
        <v>274.36200000000002</v>
      </c>
      <c r="M19">
        <v>616</v>
      </c>
      <c r="N19">
        <v>537</v>
      </c>
      <c r="O19">
        <v>137</v>
      </c>
      <c r="P19">
        <v>22</v>
      </c>
      <c r="Q19">
        <v>128</v>
      </c>
      <c r="R19" s="17">
        <v>1</v>
      </c>
      <c r="S19">
        <v>523</v>
      </c>
      <c r="T19">
        <v>126</v>
      </c>
      <c r="U19">
        <v>41.134</v>
      </c>
      <c r="V19" t="s">
        <v>94</v>
      </c>
      <c r="W19">
        <v>106.22929999999999</v>
      </c>
      <c r="X19">
        <v>270.50360000000001</v>
      </c>
      <c r="Y19">
        <v>28</v>
      </c>
      <c r="Z19" t="s">
        <v>95</v>
      </c>
    </row>
    <row r="20" spans="1:26" x14ac:dyDescent="0.25">
      <c r="A20">
        <v>19</v>
      </c>
      <c r="B20">
        <v>96</v>
      </c>
      <c r="C20" t="s">
        <v>111</v>
      </c>
      <c r="D20" s="6" t="s">
        <v>19</v>
      </c>
      <c r="E20">
        <v>2.5352999999999999</v>
      </c>
      <c r="F20">
        <v>17.696100000000001</v>
      </c>
      <c r="G20">
        <v>187430</v>
      </c>
      <c r="H20">
        <v>800</v>
      </c>
      <c r="I20" t="s">
        <v>94</v>
      </c>
      <c r="J20">
        <v>161</v>
      </c>
      <c r="K20">
        <v>615</v>
      </c>
      <c r="L20">
        <v>304.26949999999999</v>
      </c>
      <c r="M20">
        <v>616</v>
      </c>
      <c r="N20">
        <v>565</v>
      </c>
      <c r="O20">
        <v>136</v>
      </c>
      <c r="P20">
        <v>22</v>
      </c>
      <c r="Q20">
        <v>149</v>
      </c>
      <c r="R20" s="17">
        <v>1</v>
      </c>
      <c r="S20">
        <v>551</v>
      </c>
      <c r="T20">
        <v>125</v>
      </c>
      <c r="U20">
        <v>30.7484</v>
      </c>
      <c r="V20" t="s">
        <v>94</v>
      </c>
      <c r="W20">
        <v>124.6482</v>
      </c>
      <c r="X20">
        <v>298.96940000000001</v>
      </c>
      <c r="Y20">
        <v>28</v>
      </c>
      <c r="Z20" t="s">
        <v>95</v>
      </c>
    </row>
    <row r="21" spans="1:26" x14ac:dyDescent="0.25">
      <c r="A21">
        <v>20</v>
      </c>
      <c r="B21">
        <v>97</v>
      </c>
      <c r="C21" t="s">
        <v>111</v>
      </c>
      <c r="D21" s="6" t="s">
        <v>19</v>
      </c>
      <c r="E21">
        <v>2.4224000000000001</v>
      </c>
      <c r="F21">
        <v>17.696100000000001</v>
      </c>
      <c r="G21">
        <v>187196</v>
      </c>
      <c r="H21">
        <v>800</v>
      </c>
      <c r="I21" t="s">
        <v>94</v>
      </c>
      <c r="J21">
        <v>167</v>
      </c>
      <c r="K21">
        <v>529</v>
      </c>
      <c r="L21">
        <v>303.88959999999997</v>
      </c>
      <c r="M21">
        <v>616</v>
      </c>
      <c r="N21">
        <v>593</v>
      </c>
      <c r="O21">
        <v>134</v>
      </c>
      <c r="P21">
        <v>22</v>
      </c>
      <c r="Q21">
        <v>157</v>
      </c>
      <c r="R21" s="17">
        <v>1</v>
      </c>
      <c r="S21">
        <v>579</v>
      </c>
      <c r="T21">
        <v>123</v>
      </c>
      <c r="U21">
        <v>32.0974</v>
      </c>
      <c r="V21" t="s">
        <v>94</v>
      </c>
      <c r="W21">
        <v>102.14230000000001</v>
      </c>
      <c r="X21">
        <v>301.14030000000002</v>
      </c>
      <c r="Y21">
        <v>28</v>
      </c>
      <c r="Z21" t="s">
        <v>95</v>
      </c>
    </row>
    <row r="22" spans="1:26" x14ac:dyDescent="0.25">
      <c r="A22">
        <v>21</v>
      </c>
      <c r="B22">
        <v>98</v>
      </c>
      <c r="C22" t="s">
        <v>111</v>
      </c>
      <c r="D22" s="6" t="s">
        <v>19</v>
      </c>
      <c r="E22">
        <v>2.1621999999999999</v>
      </c>
      <c r="F22">
        <v>17.696100000000001</v>
      </c>
      <c r="G22">
        <v>178138</v>
      </c>
      <c r="H22">
        <v>800</v>
      </c>
      <c r="I22" t="s">
        <v>94</v>
      </c>
      <c r="J22">
        <v>167</v>
      </c>
      <c r="K22">
        <v>520</v>
      </c>
      <c r="L22">
        <v>289.18509999999998</v>
      </c>
      <c r="M22">
        <v>616</v>
      </c>
      <c r="N22">
        <v>622</v>
      </c>
      <c r="O22">
        <v>135</v>
      </c>
      <c r="P22">
        <v>22</v>
      </c>
      <c r="Q22">
        <v>142</v>
      </c>
      <c r="R22" s="17">
        <v>1</v>
      </c>
      <c r="S22">
        <v>608</v>
      </c>
      <c r="T22">
        <v>124</v>
      </c>
      <c r="U22">
        <v>26.491499999999998</v>
      </c>
      <c r="V22" t="s">
        <v>94</v>
      </c>
      <c r="W22">
        <v>89.302000000000007</v>
      </c>
      <c r="X22">
        <v>287.69600000000003</v>
      </c>
      <c r="Y22">
        <v>28</v>
      </c>
      <c r="Z22" t="s">
        <v>95</v>
      </c>
    </row>
    <row r="23" spans="1:26" x14ac:dyDescent="0.25">
      <c r="A23">
        <v>22</v>
      </c>
      <c r="B23">
        <v>99</v>
      </c>
      <c r="C23" t="s">
        <v>111</v>
      </c>
      <c r="D23" s="6" t="s">
        <v>4</v>
      </c>
      <c r="E23">
        <v>2.3563999999999998</v>
      </c>
      <c r="F23">
        <v>17.696100000000001</v>
      </c>
      <c r="G23">
        <v>181817</v>
      </c>
      <c r="H23">
        <v>800</v>
      </c>
      <c r="I23" t="s">
        <v>94</v>
      </c>
      <c r="J23">
        <v>162</v>
      </c>
      <c r="K23">
        <v>524</v>
      </c>
      <c r="L23">
        <v>295.15750000000003</v>
      </c>
      <c r="M23">
        <v>616</v>
      </c>
      <c r="N23">
        <v>649</v>
      </c>
      <c r="O23">
        <v>135</v>
      </c>
      <c r="P23">
        <v>22</v>
      </c>
      <c r="Q23">
        <v>144</v>
      </c>
      <c r="R23" s="17">
        <v>1</v>
      </c>
      <c r="S23">
        <v>635</v>
      </c>
      <c r="T23">
        <v>124</v>
      </c>
      <c r="U23">
        <v>20.730499999999999</v>
      </c>
      <c r="V23" t="s">
        <v>94</v>
      </c>
      <c r="W23">
        <v>105.4289</v>
      </c>
      <c r="X23">
        <v>292.8399</v>
      </c>
      <c r="Y23">
        <v>28</v>
      </c>
      <c r="Z23" t="s">
        <v>95</v>
      </c>
    </row>
    <row r="24" spans="1:26" x14ac:dyDescent="0.25">
      <c r="A24">
        <v>23</v>
      </c>
      <c r="B24">
        <v>100</v>
      </c>
      <c r="C24" t="s">
        <v>111</v>
      </c>
      <c r="D24" s="6" t="s">
        <v>4</v>
      </c>
      <c r="E24">
        <v>2.2751000000000001</v>
      </c>
      <c r="F24">
        <v>17.696100000000001</v>
      </c>
      <c r="G24">
        <v>182069</v>
      </c>
      <c r="H24">
        <v>800</v>
      </c>
      <c r="I24" t="s">
        <v>94</v>
      </c>
      <c r="J24">
        <v>167</v>
      </c>
      <c r="K24">
        <v>539</v>
      </c>
      <c r="L24">
        <v>295.56659999999999</v>
      </c>
      <c r="M24">
        <v>616</v>
      </c>
      <c r="N24">
        <v>678</v>
      </c>
      <c r="O24">
        <v>139</v>
      </c>
      <c r="P24">
        <v>22</v>
      </c>
      <c r="Q24">
        <v>151</v>
      </c>
      <c r="R24" s="17">
        <v>1</v>
      </c>
      <c r="S24">
        <v>664</v>
      </c>
      <c r="T24">
        <v>128</v>
      </c>
      <c r="U24">
        <v>33.0578</v>
      </c>
      <c r="V24" t="s">
        <v>94</v>
      </c>
      <c r="W24">
        <v>97.067700000000002</v>
      </c>
      <c r="X24">
        <v>293.26799999999997</v>
      </c>
      <c r="Y24">
        <v>28</v>
      </c>
      <c r="Z24" t="s">
        <v>95</v>
      </c>
    </row>
    <row r="25" spans="1:26" x14ac:dyDescent="0.25">
      <c r="A25">
        <v>24</v>
      </c>
      <c r="B25">
        <v>101</v>
      </c>
      <c r="C25" t="s">
        <v>111</v>
      </c>
      <c r="D25" s="6" t="s">
        <v>4</v>
      </c>
      <c r="E25">
        <v>2.3588</v>
      </c>
      <c r="F25">
        <v>17.696100000000001</v>
      </c>
      <c r="G25">
        <v>186829</v>
      </c>
      <c r="H25">
        <v>800</v>
      </c>
      <c r="I25" t="s">
        <v>94</v>
      </c>
      <c r="J25">
        <v>170</v>
      </c>
      <c r="K25">
        <v>808</v>
      </c>
      <c r="L25">
        <v>303.29379999999998</v>
      </c>
      <c r="M25">
        <v>616</v>
      </c>
      <c r="N25">
        <v>706</v>
      </c>
      <c r="O25">
        <v>143</v>
      </c>
      <c r="P25">
        <v>22</v>
      </c>
      <c r="Q25">
        <v>134</v>
      </c>
      <c r="R25" s="17">
        <v>1</v>
      </c>
      <c r="S25">
        <v>692</v>
      </c>
      <c r="T25">
        <v>132</v>
      </c>
      <c r="U25">
        <v>24.776499999999999</v>
      </c>
      <c r="V25" t="s">
        <v>94</v>
      </c>
      <c r="W25">
        <v>113.9308</v>
      </c>
      <c r="X25">
        <v>299.89389999999997</v>
      </c>
      <c r="Y25">
        <v>28</v>
      </c>
      <c r="Z25" t="s">
        <v>95</v>
      </c>
    </row>
    <row r="26" spans="1:26" x14ac:dyDescent="0.25">
      <c r="A26">
        <v>1</v>
      </c>
      <c r="B26">
        <v>102</v>
      </c>
      <c r="C26" t="s">
        <v>18</v>
      </c>
      <c r="D26" s="6" t="s">
        <v>32</v>
      </c>
      <c r="E26" s="19">
        <v>1.5132000000000001</v>
      </c>
      <c r="F26">
        <v>17.696100000000001</v>
      </c>
      <c r="G26">
        <v>138915</v>
      </c>
      <c r="H26">
        <v>700</v>
      </c>
      <c r="I26" t="s">
        <v>94</v>
      </c>
      <c r="J26">
        <v>140</v>
      </c>
      <c r="K26">
        <v>413</v>
      </c>
      <c r="L26">
        <v>225.51140000000001</v>
      </c>
      <c r="M26">
        <v>616</v>
      </c>
      <c r="N26">
        <v>43</v>
      </c>
      <c r="O26">
        <v>262</v>
      </c>
      <c r="P26">
        <v>22</v>
      </c>
      <c r="Q26">
        <v>100</v>
      </c>
      <c r="R26" s="17">
        <v>1</v>
      </c>
      <c r="S26">
        <v>29</v>
      </c>
      <c r="T26">
        <v>251</v>
      </c>
      <c r="U26">
        <v>12.7097</v>
      </c>
      <c r="V26" t="s">
        <v>94</v>
      </c>
      <c r="W26">
        <v>65.572699999999998</v>
      </c>
      <c r="X26">
        <v>224.47839999999999</v>
      </c>
      <c r="Y26">
        <v>28</v>
      </c>
      <c r="Z26" t="s">
        <v>95</v>
      </c>
    </row>
    <row r="27" spans="1:26" x14ac:dyDescent="0.25">
      <c r="A27">
        <v>2</v>
      </c>
      <c r="B27">
        <v>103</v>
      </c>
      <c r="C27" t="s">
        <v>18</v>
      </c>
      <c r="D27" s="6" t="s">
        <v>32</v>
      </c>
      <c r="E27">
        <v>2.1573000000000002</v>
      </c>
      <c r="F27">
        <v>17.696100000000001</v>
      </c>
      <c r="G27">
        <v>161336</v>
      </c>
      <c r="H27">
        <v>700</v>
      </c>
      <c r="I27" t="s">
        <v>94</v>
      </c>
      <c r="J27">
        <v>140</v>
      </c>
      <c r="K27">
        <v>550</v>
      </c>
      <c r="L27">
        <v>261.90910000000002</v>
      </c>
      <c r="M27">
        <v>616</v>
      </c>
      <c r="N27">
        <v>71</v>
      </c>
      <c r="O27">
        <v>258</v>
      </c>
      <c r="P27">
        <v>22</v>
      </c>
      <c r="Q27">
        <v>104</v>
      </c>
      <c r="R27" s="17">
        <v>1</v>
      </c>
      <c r="S27">
        <v>57</v>
      </c>
      <c r="T27">
        <v>247</v>
      </c>
      <c r="U27">
        <v>16.2669</v>
      </c>
      <c r="V27" t="s">
        <v>94</v>
      </c>
      <c r="W27">
        <v>97.179599999999994</v>
      </c>
      <c r="X27">
        <v>258.2518</v>
      </c>
      <c r="Y27">
        <v>28</v>
      </c>
      <c r="Z27" t="s">
        <v>95</v>
      </c>
    </row>
    <row r="28" spans="1:26" x14ac:dyDescent="0.25">
      <c r="A28">
        <v>3</v>
      </c>
      <c r="B28">
        <v>104</v>
      </c>
      <c r="C28" t="s">
        <v>18</v>
      </c>
      <c r="D28" s="6" t="s">
        <v>32</v>
      </c>
      <c r="E28">
        <v>2.5754000000000001</v>
      </c>
      <c r="F28">
        <v>17.696100000000001</v>
      </c>
      <c r="G28">
        <v>185128</v>
      </c>
      <c r="H28">
        <v>700</v>
      </c>
      <c r="I28" t="s">
        <v>94</v>
      </c>
      <c r="J28">
        <v>155</v>
      </c>
      <c r="K28">
        <v>592</v>
      </c>
      <c r="L28">
        <v>300.53250000000003</v>
      </c>
      <c r="M28">
        <v>616</v>
      </c>
      <c r="N28">
        <v>100</v>
      </c>
      <c r="O28">
        <v>257</v>
      </c>
      <c r="P28">
        <v>22</v>
      </c>
      <c r="Q28">
        <v>119</v>
      </c>
      <c r="R28" s="17">
        <v>1</v>
      </c>
      <c r="S28">
        <v>86</v>
      </c>
      <c r="T28">
        <v>246</v>
      </c>
      <c r="U28">
        <v>23.131499999999999</v>
      </c>
      <c r="V28" t="s">
        <v>94</v>
      </c>
      <c r="W28">
        <v>113.58320000000001</v>
      </c>
      <c r="X28">
        <v>295.61869999999999</v>
      </c>
      <c r="Y28">
        <v>28</v>
      </c>
      <c r="Z28" t="s">
        <v>95</v>
      </c>
    </row>
    <row r="29" spans="1:26" x14ac:dyDescent="0.25">
      <c r="A29">
        <v>4</v>
      </c>
      <c r="B29">
        <v>105</v>
      </c>
      <c r="C29" t="s">
        <v>18</v>
      </c>
      <c r="D29" s="6" t="s">
        <v>31</v>
      </c>
      <c r="E29">
        <v>2.6469</v>
      </c>
      <c r="F29">
        <v>17.696100000000001</v>
      </c>
      <c r="G29">
        <v>183000</v>
      </c>
      <c r="H29">
        <v>700</v>
      </c>
      <c r="I29" t="s">
        <v>94</v>
      </c>
      <c r="J29">
        <v>147.5</v>
      </c>
      <c r="K29">
        <v>600</v>
      </c>
      <c r="L29">
        <v>297.0779</v>
      </c>
      <c r="M29">
        <v>616</v>
      </c>
      <c r="N29">
        <v>127</v>
      </c>
      <c r="O29">
        <v>257</v>
      </c>
      <c r="P29">
        <v>22</v>
      </c>
      <c r="Q29">
        <v>113</v>
      </c>
      <c r="R29" s="17">
        <v>1</v>
      </c>
      <c r="S29">
        <v>113</v>
      </c>
      <c r="T29">
        <v>246</v>
      </c>
      <c r="U29">
        <v>20.806899999999999</v>
      </c>
      <c r="V29" t="s">
        <v>94</v>
      </c>
      <c r="W29">
        <v>116.65819999999999</v>
      </c>
      <c r="X29">
        <v>291.67630000000003</v>
      </c>
      <c r="Y29">
        <v>28</v>
      </c>
      <c r="Z29" t="s">
        <v>95</v>
      </c>
    </row>
    <row r="30" spans="1:26" x14ac:dyDescent="0.25">
      <c r="A30">
        <v>5</v>
      </c>
      <c r="B30">
        <v>106</v>
      </c>
      <c r="C30" t="s">
        <v>18</v>
      </c>
      <c r="D30" s="6" t="s">
        <v>31</v>
      </c>
      <c r="E30">
        <v>2.0034999999999998</v>
      </c>
      <c r="F30">
        <v>17.696100000000001</v>
      </c>
      <c r="G30">
        <v>162758</v>
      </c>
      <c r="H30">
        <v>700</v>
      </c>
      <c r="I30" t="s">
        <v>94</v>
      </c>
      <c r="J30">
        <v>151</v>
      </c>
      <c r="K30">
        <v>501</v>
      </c>
      <c r="L30">
        <v>264.21749999999997</v>
      </c>
      <c r="M30">
        <v>616</v>
      </c>
      <c r="N30">
        <v>154</v>
      </c>
      <c r="O30">
        <v>256</v>
      </c>
      <c r="P30">
        <v>22</v>
      </c>
      <c r="Q30">
        <v>111</v>
      </c>
      <c r="R30" s="17">
        <v>1</v>
      </c>
      <c r="S30">
        <v>140</v>
      </c>
      <c r="T30">
        <v>245</v>
      </c>
      <c r="U30">
        <v>18.3919</v>
      </c>
      <c r="V30" t="s">
        <v>94</v>
      </c>
      <c r="W30">
        <v>85.583200000000005</v>
      </c>
      <c r="X30">
        <v>261.39929999999998</v>
      </c>
      <c r="Y30">
        <v>28</v>
      </c>
      <c r="Z30" t="s">
        <v>95</v>
      </c>
    </row>
    <row r="31" spans="1:26" x14ac:dyDescent="0.25">
      <c r="A31">
        <v>6</v>
      </c>
      <c r="B31">
        <v>107</v>
      </c>
      <c r="C31" t="s">
        <v>18</v>
      </c>
      <c r="D31" s="6" t="s">
        <v>31</v>
      </c>
      <c r="E31">
        <v>2.5139999999999998</v>
      </c>
      <c r="F31">
        <v>17.696100000000001</v>
      </c>
      <c r="G31">
        <v>180528</v>
      </c>
      <c r="H31">
        <v>700</v>
      </c>
      <c r="I31" t="s">
        <v>94</v>
      </c>
      <c r="J31">
        <v>151</v>
      </c>
      <c r="K31">
        <v>600</v>
      </c>
      <c r="L31">
        <v>293.06490000000002</v>
      </c>
      <c r="M31">
        <v>616</v>
      </c>
      <c r="N31">
        <v>182</v>
      </c>
      <c r="O31">
        <v>256</v>
      </c>
      <c r="P31">
        <v>22</v>
      </c>
      <c r="Q31">
        <v>119</v>
      </c>
      <c r="R31" s="17">
        <v>1</v>
      </c>
      <c r="S31">
        <v>168</v>
      </c>
      <c r="T31">
        <v>245</v>
      </c>
      <c r="U31">
        <v>19.079899999999999</v>
      </c>
      <c r="V31" t="s">
        <v>94</v>
      </c>
      <c r="W31">
        <v>107.3652</v>
      </c>
      <c r="X31">
        <v>288.36329999999998</v>
      </c>
      <c r="Y31">
        <v>28</v>
      </c>
      <c r="Z31" t="s">
        <v>95</v>
      </c>
    </row>
    <row r="32" spans="1:26" x14ac:dyDescent="0.25">
      <c r="A32">
        <v>7</v>
      </c>
      <c r="B32">
        <v>108</v>
      </c>
      <c r="C32" t="s">
        <v>18</v>
      </c>
      <c r="D32" s="6" t="s">
        <v>30</v>
      </c>
      <c r="E32">
        <v>2.8441999999999998</v>
      </c>
      <c r="F32">
        <v>17.696100000000001</v>
      </c>
      <c r="G32">
        <v>195101</v>
      </c>
      <c r="H32">
        <v>700</v>
      </c>
      <c r="I32" t="s">
        <v>94</v>
      </c>
      <c r="J32">
        <v>156</v>
      </c>
      <c r="K32">
        <v>663</v>
      </c>
      <c r="L32">
        <v>316.72239999999999</v>
      </c>
      <c r="M32">
        <v>616</v>
      </c>
      <c r="N32">
        <v>210</v>
      </c>
      <c r="O32">
        <v>256</v>
      </c>
      <c r="P32">
        <v>22</v>
      </c>
      <c r="Q32">
        <v>119</v>
      </c>
      <c r="R32" s="17">
        <v>1</v>
      </c>
      <c r="S32">
        <v>196</v>
      </c>
      <c r="T32">
        <v>245</v>
      </c>
      <c r="U32">
        <v>17.674600000000002</v>
      </c>
      <c r="V32" t="s">
        <v>94</v>
      </c>
      <c r="W32">
        <v>124.0129</v>
      </c>
      <c r="X32">
        <v>310.93349999999998</v>
      </c>
      <c r="Y32">
        <v>28</v>
      </c>
      <c r="Z32" t="s">
        <v>95</v>
      </c>
    </row>
    <row r="33" spans="1:26" x14ac:dyDescent="0.25">
      <c r="A33">
        <v>8</v>
      </c>
      <c r="B33">
        <v>109</v>
      </c>
      <c r="C33" t="s">
        <v>18</v>
      </c>
      <c r="D33" s="6" t="s">
        <v>30</v>
      </c>
      <c r="E33">
        <v>2.5447000000000002</v>
      </c>
      <c r="F33">
        <v>17.696100000000001</v>
      </c>
      <c r="G33">
        <v>185292</v>
      </c>
      <c r="H33">
        <v>700</v>
      </c>
      <c r="I33" t="s">
        <v>94</v>
      </c>
      <c r="J33">
        <v>157</v>
      </c>
      <c r="K33">
        <v>661</v>
      </c>
      <c r="L33">
        <v>300.7987</v>
      </c>
      <c r="M33">
        <v>616</v>
      </c>
      <c r="N33">
        <v>238</v>
      </c>
      <c r="O33">
        <v>256</v>
      </c>
      <c r="P33">
        <v>22</v>
      </c>
      <c r="Q33">
        <v>94</v>
      </c>
      <c r="R33" s="17">
        <v>1</v>
      </c>
      <c r="S33">
        <v>224</v>
      </c>
      <c r="T33">
        <v>245</v>
      </c>
      <c r="U33">
        <v>17.921199999999999</v>
      </c>
      <c r="V33" t="s">
        <v>94</v>
      </c>
      <c r="W33">
        <v>119.7856</v>
      </c>
      <c r="X33">
        <v>295.70139999999998</v>
      </c>
      <c r="Y33">
        <v>28</v>
      </c>
      <c r="Z33" t="s">
        <v>95</v>
      </c>
    </row>
    <row r="34" spans="1:26" x14ac:dyDescent="0.25">
      <c r="A34">
        <v>9</v>
      </c>
      <c r="B34">
        <v>110</v>
      </c>
      <c r="C34" t="s">
        <v>18</v>
      </c>
      <c r="D34" s="6" t="s">
        <v>30</v>
      </c>
      <c r="E34">
        <v>2.7665000000000002</v>
      </c>
      <c r="F34">
        <v>17.696100000000001</v>
      </c>
      <c r="G34">
        <v>195478</v>
      </c>
      <c r="H34">
        <v>700</v>
      </c>
      <c r="I34" t="s">
        <v>94</v>
      </c>
      <c r="J34">
        <v>161</v>
      </c>
      <c r="K34">
        <v>657</v>
      </c>
      <c r="L34">
        <v>317.33440000000002</v>
      </c>
      <c r="M34">
        <v>616</v>
      </c>
      <c r="N34">
        <v>268</v>
      </c>
      <c r="O34">
        <v>256</v>
      </c>
      <c r="P34">
        <v>22</v>
      </c>
      <c r="Q34">
        <v>115</v>
      </c>
      <c r="R34" s="17">
        <v>1</v>
      </c>
      <c r="S34">
        <v>254</v>
      </c>
      <c r="T34">
        <v>245</v>
      </c>
      <c r="U34">
        <v>13.724600000000001</v>
      </c>
      <c r="V34" t="s">
        <v>94</v>
      </c>
      <c r="W34">
        <v>128.60220000000001</v>
      </c>
      <c r="X34">
        <v>311.84530000000001</v>
      </c>
      <c r="Y34">
        <v>28</v>
      </c>
      <c r="Z34" t="s">
        <v>95</v>
      </c>
    </row>
    <row r="35" spans="1:26" x14ac:dyDescent="0.25">
      <c r="A35">
        <v>10</v>
      </c>
      <c r="B35">
        <v>111</v>
      </c>
      <c r="C35" t="s">
        <v>18</v>
      </c>
      <c r="D35" s="6" t="s">
        <v>29</v>
      </c>
      <c r="E35">
        <v>3.2037</v>
      </c>
      <c r="F35">
        <v>17.696100000000001</v>
      </c>
      <c r="G35">
        <v>207000</v>
      </c>
      <c r="H35">
        <v>700</v>
      </c>
      <c r="I35" t="s">
        <v>94</v>
      </c>
      <c r="J35">
        <v>155</v>
      </c>
      <c r="K35">
        <v>902</v>
      </c>
      <c r="L35">
        <v>336.03899999999999</v>
      </c>
      <c r="M35">
        <v>616</v>
      </c>
      <c r="N35">
        <v>298</v>
      </c>
      <c r="O35">
        <v>257</v>
      </c>
      <c r="P35">
        <v>22</v>
      </c>
      <c r="Q35">
        <v>115</v>
      </c>
      <c r="R35" s="17">
        <v>1</v>
      </c>
      <c r="S35">
        <v>284</v>
      </c>
      <c r="T35">
        <v>246</v>
      </c>
      <c r="U35">
        <v>13.741</v>
      </c>
      <c r="V35" t="s">
        <v>94</v>
      </c>
      <c r="W35">
        <v>161.76660000000001</v>
      </c>
      <c r="X35">
        <v>325.86869999999999</v>
      </c>
      <c r="Y35">
        <v>28</v>
      </c>
      <c r="Z35" t="s">
        <v>95</v>
      </c>
    </row>
    <row r="36" spans="1:26" x14ac:dyDescent="0.25">
      <c r="A36">
        <v>11</v>
      </c>
      <c r="B36">
        <v>112</v>
      </c>
      <c r="C36" t="s">
        <v>18</v>
      </c>
      <c r="D36" s="6" t="s">
        <v>29</v>
      </c>
      <c r="E36">
        <v>2.8538999999999999</v>
      </c>
      <c r="F36">
        <v>17.696100000000001</v>
      </c>
      <c r="G36">
        <v>193591</v>
      </c>
      <c r="H36">
        <v>700</v>
      </c>
      <c r="I36" t="s">
        <v>94</v>
      </c>
      <c r="J36">
        <v>153</v>
      </c>
      <c r="K36">
        <v>697</v>
      </c>
      <c r="L36">
        <v>314.27109999999999</v>
      </c>
      <c r="M36">
        <v>616</v>
      </c>
      <c r="N36">
        <v>327</v>
      </c>
      <c r="O36">
        <v>257</v>
      </c>
      <c r="P36">
        <v>22</v>
      </c>
      <c r="Q36">
        <v>115</v>
      </c>
      <c r="R36" s="17">
        <v>1</v>
      </c>
      <c r="S36">
        <v>313</v>
      </c>
      <c r="T36">
        <v>246</v>
      </c>
      <c r="U36">
        <v>8.3878000000000004</v>
      </c>
      <c r="V36" t="s">
        <v>94</v>
      </c>
      <c r="W36">
        <v>135.5727</v>
      </c>
      <c r="X36">
        <v>306.87049999999999</v>
      </c>
      <c r="Y36">
        <v>28</v>
      </c>
      <c r="Z36" t="s">
        <v>95</v>
      </c>
    </row>
    <row r="37" spans="1:26" x14ac:dyDescent="0.25">
      <c r="A37">
        <v>12</v>
      </c>
      <c r="B37">
        <v>113</v>
      </c>
      <c r="C37" t="s">
        <v>18</v>
      </c>
      <c r="D37" s="6" t="s">
        <v>29</v>
      </c>
      <c r="E37">
        <v>2.6722000000000001</v>
      </c>
      <c r="F37">
        <v>17.696100000000001</v>
      </c>
      <c r="G37">
        <v>227307</v>
      </c>
      <c r="H37">
        <v>700</v>
      </c>
      <c r="I37" t="s">
        <v>94</v>
      </c>
      <c r="J37">
        <v>218</v>
      </c>
      <c r="K37">
        <v>812</v>
      </c>
      <c r="L37">
        <v>369.00490000000002</v>
      </c>
      <c r="M37">
        <v>616</v>
      </c>
      <c r="N37">
        <v>358</v>
      </c>
      <c r="O37">
        <v>256</v>
      </c>
      <c r="P37">
        <v>22</v>
      </c>
      <c r="Q37">
        <v>117</v>
      </c>
      <c r="R37" s="17">
        <v>1</v>
      </c>
      <c r="S37">
        <v>344</v>
      </c>
      <c r="T37">
        <v>245</v>
      </c>
      <c r="U37">
        <v>8.8674999999999997</v>
      </c>
      <c r="V37" t="s">
        <v>94</v>
      </c>
      <c r="W37">
        <v>176.02809999999999</v>
      </c>
      <c r="X37">
        <v>361.13490000000002</v>
      </c>
      <c r="Y37">
        <v>28</v>
      </c>
      <c r="Z37" t="s">
        <v>95</v>
      </c>
    </row>
    <row r="38" spans="1:26" x14ac:dyDescent="0.25">
      <c r="A38">
        <v>13</v>
      </c>
      <c r="B38">
        <v>114</v>
      </c>
      <c r="C38" t="s">
        <v>18</v>
      </c>
      <c r="D38" s="6" t="s">
        <v>28</v>
      </c>
      <c r="E38">
        <v>3.3534999999999999</v>
      </c>
      <c r="F38">
        <v>17.696100000000001</v>
      </c>
      <c r="G38">
        <v>220531</v>
      </c>
      <c r="H38">
        <v>700</v>
      </c>
      <c r="I38" t="s">
        <v>94</v>
      </c>
      <c r="J38">
        <v>168.5</v>
      </c>
      <c r="K38">
        <v>934</v>
      </c>
      <c r="L38">
        <v>358.00490000000002</v>
      </c>
      <c r="M38">
        <v>616</v>
      </c>
      <c r="N38">
        <v>388</v>
      </c>
      <c r="O38">
        <v>255</v>
      </c>
      <c r="P38">
        <v>22</v>
      </c>
      <c r="Q38">
        <v>119</v>
      </c>
      <c r="R38" s="17">
        <v>1</v>
      </c>
      <c r="S38">
        <v>374</v>
      </c>
      <c r="T38">
        <v>244</v>
      </c>
      <c r="U38">
        <v>18.180599999999998</v>
      </c>
      <c r="V38" t="s">
        <v>94</v>
      </c>
      <c r="W38">
        <v>169.7491</v>
      </c>
      <c r="X38">
        <v>348.29140000000001</v>
      </c>
      <c r="Y38">
        <v>28</v>
      </c>
      <c r="Z38" t="s">
        <v>95</v>
      </c>
    </row>
    <row r="39" spans="1:26" x14ac:dyDescent="0.25">
      <c r="A39">
        <v>14</v>
      </c>
      <c r="B39">
        <v>115</v>
      </c>
      <c r="C39" t="s">
        <v>18</v>
      </c>
      <c r="D39" s="6" t="s">
        <v>28</v>
      </c>
      <c r="E39">
        <v>4.1186999999999996</v>
      </c>
      <c r="F39">
        <v>17.696100000000001</v>
      </c>
      <c r="G39">
        <v>260103</v>
      </c>
      <c r="H39">
        <v>700</v>
      </c>
      <c r="I39" t="s">
        <v>94</v>
      </c>
      <c r="J39">
        <v>189.5</v>
      </c>
      <c r="K39">
        <v>1110</v>
      </c>
      <c r="L39">
        <v>422.24509999999998</v>
      </c>
      <c r="M39">
        <v>616</v>
      </c>
      <c r="N39">
        <v>418</v>
      </c>
      <c r="O39">
        <v>254</v>
      </c>
      <c r="P39">
        <v>22</v>
      </c>
      <c r="Q39">
        <v>136</v>
      </c>
      <c r="R39" s="17">
        <v>1</v>
      </c>
      <c r="S39">
        <v>404</v>
      </c>
      <c r="T39">
        <v>243</v>
      </c>
      <c r="U39">
        <v>17.9133</v>
      </c>
      <c r="V39" t="s">
        <v>94</v>
      </c>
      <c r="W39">
        <v>207.51349999999999</v>
      </c>
      <c r="X39">
        <v>412.31290000000001</v>
      </c>
      <c r="Y39">
        <v>28</v>
      </c>
      <c r="Z39" t="s">
        <v>95</v>
      </c>
    </row>
    <row r="40" spans="1:26" x14ac:dyDescent="0.25">
      <c r="A40">
        <v>15</v>
      </c>
      <c r="B40">
        <v>116</v>
      </c>
      <c r="C40" t="s">
        <v>18</v>
      </c>
      <c r="D40" s="6" t="s">
        <v>28</v>
      </c>
      <c r="E40">
        <v>3.7856000000000001</v>
      </c>
      <c r="F40">
        <v>17.696100000000001</v>
      </c>
      <c r="G40">
        <v>228488</v>
      </c>
      <c r="H40">
        <v>700</v>
      </c>
      <c r="I40" t="s">
        <v>94</v>
      </c>
      <c r="J40">
        <v>157</v>
      </c>
      <c r="K40">
        <v>1108</v>
      </c>
      <c r="L40">
        <v>370.9221</v>
      </c>
      <c r="M40">
        <v>616</v>
      </c>
      <c r="N40">
        <v>447</v>
      </c>
      <c r="O40">
        <v>252</v>
      </c>
      <c r="P40">
        <v>22</v>
      </c>
      <c r="Q40">
        <v>121</v>
      </c>
      <c r="R40" s="17">
        <v>1</v>
      </c>
      <c r="S40">
        <v>433</v>
      </c>
      <c r="T40">
        <v>241</v>
      </c>
      <c r="U40">
        <v>28.085100000000001</v>
      </c>
      <c r="V40" t="s">
        <v>94</v>
      </c>
      <c r="W40">
        <v>178.07490000000001</v>
      </c>
      <c r="X40">
        <v>361.28960000000001</v>
      </c>
      <c r="Y40">
        <v>28</v>
      </c>
      <c r="Z40" t="s">
        <v>95</v>
      </c>
    </row>
    <row r="41" spans="1:26" x14ac:dyDescent="0.25">
      <c r="A41">
        <v>16</v>
      </c>
      <c r="B41">
        <v>117</v>
      </c>
      <c r="C41" t="s">
        <v>18</v>
      </c>
      <c r="D41" s="6" t="s">
        <v>20</v>
      </c>
      <c r="E41">
        <v>3.3620999999999999</v>
      </c>
      <c r="F41">
        <v>17.696100000000001</v>
      </c>
      <c r="G41">
        <v>212513</v>
      </c>
      <c r="H41">
        <v>700</v>
      </c>
      <c r="I41" t="s">
        <v>94</v>
      </c>
      <c r="J41">
        <v>155</v>
      </c>
      <c r="K41">
        <v>915</v>
      </c>
      <c r="L41">
        <v>344.98860000000002</v>
      </c>
      <c r="M41">
        <v>616</v>
      </c>
      <c r="N41">
        <v>477</v>
      </c>
      <c r="O41">
        <v>252</v>
      </c>
      <c r="P41">
        <v>22</v>
      </c>
      <c r="Q41">
        <v>123</v>
      </c>
      <c r="R41" s="17">
        <v>1</v>
      </c>
      <c r="S41">
        <v>463</v>
      </c>
      <c r="T41">
        <v>241</v>
      </c>
      <c r="U41">
        <v>18.343399999999999</v>
      </c>
      <c r="V41" t="s">
        <v>94</v>
      </c>
      <c r="W41">
        <v>156.7336</v>
      </c>
      <c r="X41">
        <v>335.48200000000003</v>
      </c>
      <c r="Y41">
        <v>28</v>
      </c>
      <c r="Z41" t="s">
        <v>95</v>
      </c>
    </row>
    <row r="42" spans="1:26" x14ac:dyDescent="0.25">
      <c r="A42">
        <v>17</v>
      </c>
      <c r="B42">
        <v>118</v>
      </c>
      <c r="C42" t="s">
        <v>18</v>
      </c>
      <c r="D42" s="6" t="s">
        <v>20</v>
      </c>
      <c r="E42">
        <v>2.3106</v>
      </c>
      <c r="F42">
        <v>17.696100000000001</v>
      </c>
      <c r="G42">
        <v>178376</v>
      </c>
      <c r="H42">
        <v>700</v>
      </c>
      <c r="I42" t="s">
        <v>94</v>
      </c>
      <c r="J42">
        <v>159</v>
      </c>
      <c r="K42">
        <v>564</v>
      </c>
      <c r="L42">
        <v>289.57139999999998</v>
      </c>
      <c r="M42">
        <v>616</v>
      </c>
      <c r="N42">
        <v>507</v>
      </c>
      <c r="O42">
        <v>252</v>
      </c>
      <c r="P42">
        <v>22</v>
      </c>
      <c r="Q42">
        <v>119</v>
      </c>
      <c r="R42" s="17">
        <v>1</v>
      </c>
      <c r="S42">
        <v>493</v>
      </c>
      <c r="T42">
        <v>241</v>
      </c>
      <c r="U42">
        <v>13.9048</v>
      </c>
      <c r="V42" t="s">
        <v>94</v>
      </c>
      <c r="W42">
        <v>109.8468</v>
      </c>
      <c r="X42">
        <v>285.01799999999997</v>
      </c>
      <c r="Y42">
        <v>28</v>
      </c>
      <c r="Z42" t="s">
        <v>95</v>
      </c>
    </row>
    <row r="43" spans="1:26" x14ac:dyDescent="0.25">
      <c r="A43">
        <v>18</v>
      </c>
      <c r="B43">
        <v>119</v>
      </c>
      <c r="C43" t="s">
        <v>18</v>
      </c>
      <c r="D43" s="6" t="s">
        <v>20</v>
      </c>
      <c r="E43">
        <v>2.3963999999999999</v>
      </c>
      <c r="F43">
        <v>17.696100000000001</v>
      </c>
      <c r="G43">
        <v>176433</v>
      </c>
      <c r="H43">
        <v>700</v>
      </c>
      <c r="I43" t="s">
        <v>94</v>
      </c>
      <c r="J43">
        <v>151</v>
      </c>
      <c r="K43">
        <v>575</v>
      </c>
      <c r="L43">
        <v>286.41719999999998</v>
      </c>
      <c r="M43">
        <v>616</v>
      </c>
      <c r="N43">
        <v>534</v>
      </c>
      <c r="O43">
        <v>251</v>
      </c>
      <c r="P43">
        <v>22</v>
      </c>
      <c r="Q43">
        <v>121</v>
      </c>
      <c r="R43" s="17">
        <v>1</v>
      </c>
      <c r="S43">
        <v>520</v>
      </c>
      <c r="T43">
        <v>240</v>
      </c>
      <c r="U43">
        <v>21.002800000000001</v>
      </c>
      <c r="V43" t="s">
        <v>94</v>
      </c>
      <c r="W43">
        <v>100.93089999999999</v>
      </c>
      <c r="X43">
        <v>282.42630000000003</v>
      </c>
      <c r="Y43">
        <v>28</v>
      </c>
      <c r="Z43" t="s">
        <v>95</v>
      </c>
    </row>
    <row r="44" spans="1:26" x14ac:dyDescent="0.25">
      <c r="A44">
        <v>19</v>
      </c>
      <c r="B44">
        <v>120</v>
      </c>
      <c r="C44" t="s">
        <v>18</v>
      </c>
      <c r="D44" s="6" t="s">
        <v>19</v>
      </c>
      <c r="E44">
        <v>2.1280000000000001</v>
      </c>
      <c r="F44">
        <v>17.696100000000001</v>
      </c>
      <c r="G44">
        <v>159083</v>
      </c>
      <c r="H44">
        <v>700</v>
      </c>
      <c r="I44" t="s">
        <v>94</v>
      </c>
      <c r="J44">
        <v>138</v>
      </c>
      <c r="K44">
        <v>556</v>
      </c>
      <c r="L44">
        <v>258.2516</v>
      </c>
      <c r="M44">
        <v>616</v>
      </c>
      <c r="N44">
        <v>562</v>
      </c>
      <c r="O44">
        <v>250</v>
      </c>
      <c r="P44">
        <v>22</v>
      </c>
      <c r="Q44">
        <v>115</v>
      </c>
      <c r="R44" s="17">
        <v>1</v>
      </c>
      <c r="S44">
        <v>548</v>
      </c>
      <c r="T44">
        <v>239</v>
      </c>
      <c r="U44">
        <v>37.1492</v>
      </c>
      <c r="V44" t="s">
        <v>94</v>
      </c>
      <c r="W44">
        <v>102.0226</v>
      </c>
      <c r="X44">
        <v>252.73740000000001</v>
      </c>
      <c r="Y44">
        <v>28</v>
      </c>
      <c r="Z44" t="s">
        <v>95</v>
      </c>
    </row>
    <row r="45" spans="1:26" x14ac:dyDescent="0.25">
      <c r="A45">
        <v>20</v>
      </c>
      <c r="B45">
        <v>121</v>
      </c>
      <c r="C45" t="s">
        <v>18</v>
      </c>
      <c r="D45" s="6" t="s">
        <v>19</v>
      </c>
      <c r="E45">
        <v>2.9327000000000001</v>
      </c>
      <c r="F45">
        <v>17.696100000000001</v>
      </c>
      <c r="G45">
        <v>201264</v>
      </c>
      <c r="H45">
        <v>700</v>
      </c>
      <c r="I45" t="s">
        <v>94</v>
      </c>
      <c r="J45">
        <v>161</v>
      </c>
      <c r="K45">
        <v>640</v>
      </c>
      <c r="L45">
        <v>326.72730000000001</v>
      </c>
      <c r="M45">
        <v>616</v>
      </c>
      <c r="N45">
        <v>590</v>
      </c>
      <c r="O45">
        <v>248</v>
      </c>
      <c r="P45">
        <v>22</v>
      </c>
      <c r="Q45">
        <v>119</v>
      </c>
      <c r="R45" s="17">
        <v>1</v>
      </c>
      <c r="S45">
        <v>576</v>
      </c>
      <c r="T45">
        <v>237</v>
      </c>
      <c r="U45">
        <v>33.406500000000001</v>
      </c>
      <c r="V45" t="s">
        <v>94</v>
      </c>
      <c r="W45">
        <v>123.8623</v>
      </c>
      <c r="X45">
        <v>321.1583</v>
      </c>
      <c r="Y45">
        <v>28</v>
      </c>
      <c r="Z45" t="s">
        <v>95</v>
      </c>
    </row>
    <row r="46" spans="1:26" x14ac:dyDescent="0.25">
      <c r="A46">
        <v>21</v>
      </c>
      <c r="B46">
        <v>122</v>
      </c>
      <c r="C46" t="s">
        <v>18</v>
      </c>
      <c r="D46" s="6" t="s">
        <v>19</v>
      </c>
      <c r="E46">
        <v>2.9346000000000001</v>
      </c>
      <c r="F46">
        <v>17.696100000000001</v>
      </c>
      <c r="G46">
        <v>206874</v>
      </c>
      <c r="H46">
        <v>700</v>
      </c>
      <c r="I46" t="s">
        <v>94</v>
      </c>
      <c r="J46">
        <v>170</v>
      </c>
      <c r="K46">
        <v>657</v>
      </c>
      <c r="L46">
        <v>335.83440000000002</v>
      </c>
      <c r="M46">
        <v>616</v>
      </c>
      <c r="N46">
        <v>619</v>
      </c>
      <c r="O46">
        <v>249</v>
      </c>
      <c r="P46">
        <v>22</v>
      </c>
      <c r="Q46">
        <v>128</v>
      </c>
      <c r="R46" s="17">
        <v>1</v>
      </c>
      <c r="S46">
        <v>605</v>
      </c>
      <c r="T46">
        <v>238</v>
      </c>
      <c r="U46">
        <v>14.083600000000001</v>
      </c>
      <c r="V46" t="s">
        <v>94</v>
      </c>
      <c r="W46">
        <v>130.4913</v>
      </c>
      <c r="X46">
        <v>330.69600000000003</v>
      </c>
      <c r="Y46">
        <v>28</v>
      </c>
      <c r="Z46" t="s">
        <v>95</v>
      </c>
    </row>
    <row r="47" spans="1:26" x14ac:dyDescent="0.25">
      <c r="A47">
        <v>22</v>
      </c>
      <c r="B47">
        <v>123</v>
      </c>
      <c r="C47" t="s">
        <v>18</v>
      </c>
      <c r="D47" s="6" t="s">
        <v>4</v>
      </c>
      <c r="E47">
        <v>2.4013</v>
      </c>
      <c r="F47">
        <v>17.696100000000001</v>
      </c>
      <c r="G47">
        <v>180301</v>
      </c>
      <c r="H47">
        <v>700</v>
      </c>
      <c r="I47" t="s">
        <v>94</v>
      </c>
      <c r="J47">
        <v>157</v>
      </c>
      <c r="K47">
        <v>579</v>
      </c>
      <c r="L47">
        <v>292.69639999999998</v>
      </c>
      <c r="M47">
        <v>616</v>
      </c>
      <c r="N47">
        <v>646</v>
      </c>
      <c r="O47">
        <v>249</v>
      </c>
      <c r="P47">
        <v>22</v>
      </c>
      <c r="Q47">
        <v>128</v>
      </c>
      <c r="R47" s="17">
        <v>1</v>
      </c>
      <c r="S47">
        <v>632</v>
      </c>
      <c r="T47">
        <v>238</v>
      </c>
      <c r="U47">
        <v>24.380600000000001</v>
      </c>
      <c r="V47" t="s">
        <v>94</v>
      </c>
      <c r="W47">
        <v>100.9003</v>
      </c>
      <c r="X47">
        <v>288.65289999999999</v>
      </c>
      <c r="Y47">
        <v>28</v>
      </c>
      <c r="Z47" t="s">
        <v>95</v>
      </c>
    </row>
    <row r="48" spans="1:26" x14ac:dyDescent="0.25">
      <c r="A48">
        <v>23</v>
      </c>
      <c r="B48">
        <v>124</v>
      </c>
      <c r="C48" t="s">
        <v>18</v>
      </c>
      <c r="D48" s="6" t="s">
        <v>4</v>
      </c>
      <c r="E48">
        <v>3.0746000000000002</v>
      </c>
      <c r="F48">
        <v>17.696100000000001</v>
      </c>
      <c r="G48">
        <v>210822</v>
      </c>
      <c r="H48">
        <v>700</v>
      </c>
      <c r="I48" t="s">
        <v>94</v>
      </c>
      <c r="J48">
        <v>168.5</v>
      </c>
      <c r="K48">
        <v>720</v>
      </c>
      <c r="L48">
        <v>342.24349999999998</v>
      </c>
      <c r="M48">
        <v>616</v>
      </c>
      <c r="N48">
        <v>675</v>
      </c>
      <c r="O48">
        <v>253</v>
      </c>
      <c r="P48">
        <v>22</v>
      </c>
      <c r="Q48">
        <v>123</v>
      </c>
      <c r="R48" s="17">
        <v>1</v>
      </c>
      <c r="S48">
        <v>661</v>
      </c>
      <c r="T48">
        <v>242</v>
      </c>
      <c r="U48">
        <v>19.1432</v>
      </c>
      <c r="V48" t="s">
        <v>94</v>
      </c>
      <c r="W48">
        <v>131.99959999999999</v>
      </c>
      <c r="X48">
        <v>337.21940000000001</v>
      </c>
      <c r="Y48">
        <v>28</v>
      </c>
      <c r="Z48" t="s">
        <v>95</v>
      </c>
    </row>
    <row r="49" spans="1:26" x14ac:dyDescent="0.25">
      <c r="A49">
        <v>24</v>
      </c>
      <c r="B49">
        <v>125</v>
      </c>
      <c r="C49" t="s">
        <v>18</v>
      </c>
      <c r="D49" s="6" t="s">
        <v>4</v>
      </c>
      <c r="E49" s="19">
        <v>2.8723999999999998</v>
      </c>
      <c r="F49">
        <v>17.696100000000001</v>
      </c>
      <c r="G49">
        <v>210867</v>
      </c>
      <c r="H49">
        <v>700</v>
      </c>
      <c r="I49" t="s">
        <v>94</v>
      </c>
      <c r="J49">
        <v>180</v>
      </c>
      <c r="K49">
        <v>644</v>
      </c>
      <c r="L49">
        <v>342.31659999999999</v>
      </c>
      <c r="M49">
        <v>616</v>
      </c>
      <c r="N49">
        <v>703</v>
      </c>
      <c r="O49">
        <v>257</v>
      </c>
      <c r="P49">
        <v>22</v>
      </c>
      <c r="Q49">
        <v>115</v>
      </c>
      <c r="R49" s="17">
        <v>1</v>
      </c>
      <c r="S49">
        <v>689</v>
      </c>
      <c r="T49">
        <v>246</v>
      </c>
      <c r="U49">
        <v>13.8362</v>
      </c>
      <c r="V49" t="s">
        <v>94</v>
      </c>
      <c r="W49">
        <v>133.2542</v>
      </c>
      <c r="X49">
        <v>339.18349999999998</v>
      </c>
      <c r="Y49">
        <v>28</v>
      </c>
      <c r="Z49" t="s">
        <v>95</v>
      </c>
    </row>
    <row r="50" spans="1:26" x14ac:dyDescent="0.25">
      <c r="D50" s="6"/>
      <c r="E50" s="19"/>
      <c r="R50" s="17"/>
    </row>
    <row r="51" spans="1:26" x14ac:dyDescent="0.25">
      <c r="A51">
        <v>1</v>
      </c>
      <c r="B51">
        <v>126</v>
      </c>
      <c r="C51" t="s">
        <v>111</v>
      </c>
      <c r="D51" s="6" t="s">
        <v>3</v>
      </c>
      <c r="E51">
        <v>1.1589</v>
      </c>
      <c r="F51">
        <v>17.696100000000001</v>
      </c>
      <c r="G51">
        <v>150607</v>
      </c>
      <c r="H51">
        <v>800</v>
      </c>
      <c r="I51" t="s">
        <v>94</v>
      </c>
      <c r="J51">
        <v>179</v>
      </c>
      <c r="K51">
        <v>417</v>
      </c>
      <c r="L51">
        <v>244.49189999999999</v>
      </c>
      <c r="M51">
        <v>616</v>
      </c>
      <c r="N51">
        <v>66</v>
      </c>
      <c r="O51">
        <v>548</v>
      </c>
      <c r="P51">
        <v>22</v>
      </c>
      <c r="Q51">
        <v>144</v>
      </c>
      <c r="R51" s="17">
        <v>1</v>
      </c>
      <c r="S51">
        <v>52</v>
      </c>
      <c r="T51">
        <v>537</v>
      </c>
      <c r="U51">
        <v>13.776899999999999</v>
      </c>
      <c r="V51" t="s">
        <v>94</v>
      </c>
      <c r="W51">
        <v>55.810699999999997</v>
      </c>
      <c r="X51">
        <v>243.46039999999999</v>
      </c>
      <c r="Y51">
        <v>28</v>
      </c>
      <c r="Z51" t="s">
        <v>95</v>
      </c>
    </row>
    <row r="52" spans="1:26" x14ac:dyDescent="0.25">
      <c r="A52">
        <v>2</v>
      </c>
      <c r="B52">
        <v>127</v>
      </c>
      <c r="C52" t="s">
        <v>111</v>
      </c>
      <c r="D52" s="6" t="s">
        <v>3</v>
      </c>
      <c r="E52">
        <v>1.2676000000000001</v>
      </c>
      <c r="F52">
        <v>17.696100000000001</v>
      </c>
      <c r="G52">
        <v>148844</v>
      </c>
      <c r="H52">
        <v>800</v>
      </c>
      <c r="I52" t="s">
        <v>94</v>
      </c>
      <c r="J52">
        <v>170</v>
      </c>
      <c r="K52">
        <v>403</v>
      </c>
      <c r="L52">
        <v>241.62989999999999</v>
      </c>
      <c r="M52">
        <v>616</v>
      </c>
      <c r="N52">
        <v>95</v>
      </c>
      <c r="O52">
        <v>548</v>
      </c>
      <c r="P52">
        <v>22</v>
      </c>
      <c r="Q52">
        <v>153</v>
      </c>
      <c r="R52" s="17">
        <v>1</v>
      </c>
      <c r="S52">
        <v>81</v>
      </c>
      <c r="T52">
        <v>537</v>
      </c>
      <c r="U52">
        <v>11.4643</v>
      </c>
      <c r="V52" t="s">
        <v>94</v>
      </c>
      <c r="W52">
        <v>55.712299999999999</v>
      </c>
      <c r="X52">
        <v>239.05940000000001</v>
      </c>
      <c r="Y52">
        <v>28</v>
      </c>
      <c r="Z52" t="s">
        <v>95</v>
      </c>
    </row>
    <row r="53" spans="1:26" x14ac:dyDescent="0.25">
      <c r="A53">
        <v>3</v>
      </c>
      <c r="B53">
        <v>128</v>
      </c>
      <c r="C53" t="s">
        <v>111</v>
      </c>
      <c r="D53" s="6" t="s">
        <v>3</v>
      </c>
      <c r="E53">
        <v>1.7604</v>
      </c>
      <c r="F53">
        <v>17.696100000000001</v>
      </c>
      <c r="G53">
        <v>162920</v>
      </c>
      <c r="H53">
        <v>800</v>
      </c>
      <c r="I53" t="s">
        <v>94</v>
      </c>
      <c r="J53">
        <v>165</v>
      </c>
      <c r="K53">
        <v>388</v>
      </c>
      <c r="L53">
        <v>264.48050000000001</v>
      </c>
      <c r="M53">
        <v>616</v>
      </c>
      <c r="N53">
        <v>123</v>
      </c>
      <c r="O53">
        <v>547</v>
      </c>
      <c r="P53">
        <v>22</v>
      </c>
      <c r="Q53">
        <v>146</v>
      </c>
      <c r="R53" s="17">
        <v>1</v>
      </c>
      <c r="S53">
        <v>109</v>
      </c>
      <c r="T53">
        <v>536</v>
      </c>
      <c r="U53">
        <v>15.925599999999999</v>
      </c>
      <c r="V53" t="s">
        <v>94</v>
      </c>
      <c r="W53">
        <v>61.443399999999997</v>
      </c>
      <c r="X53">
        <v>264.67090000000002</v>
      </c>
      <c r="Y53">
        <v>28</v>
      </c>
      <c r="Z53" t="s">
        <v>95</v>
      </c>
    </row>
    <row r="54" spans="1:26" x14ac:dyDescent="0.25">
      <c r="A54">
        <v>4</v>
      </c>
      <c r="B54">
        <v>129</v>
      </c>
      <c r="C54" t="s">
        <v>111</v>
      </c>
      <c r="D54" s="6" t="s">
        <v>10</v>
      </c>
      <c r="E54">
        <v>0.90580000000000005</v>
      </c>
      <c r="F54">
        <v>17.696100000000001</v>
      </c>
      <c r="G54">
        <v>130706</v>
      </c>
      <c r="H54">
        <v>800</v>
      </c>
      <c r="I54" t="s">
        <v>94</v>
      </c>
      <c r="J54">
        <v>161</v>
      </c>
      <c r="K54">
        <v>317</v>
      </c>
      <c r="L54">
        <v>212.18510000000001</v>
      </c>
      <c r="M54">
        <v>616</v>
      </c>
      <c r="N54">
        <v>152</v>
      </c>
      <c r="O54">
        <v>547</v>
      </c>
      <c r="P54">
        <v>22</v>
      </c>
      <c r="Q54">
        <v>140</v>
      </c>
      <c r="R54" s="17">
        <v>1</v>
      </c>
      <c r="S54">
        <v>138</v>
      </c>
      <c r="T54">
        <v>536</v>
      </c>
      <c r="U54">
        <v>5.6142000000000003</v>
      </c>
      <c r="V54" t="s">
        <v>94</v>
      </c>
      <c r="W54">
        <v>40.952500000000001</v>
      </c>
      <c r="X54">
        <v>211.3381</v>
      </c>
      <c r="Y54">
        <v>28</v>
      </c>
      <c r="Z54" t="s">
        <v>95</v>
      </c>
    </row>
    <row r="55" spans="1:26" x14ac:dyDescent="0.25">
      <c r="A55">
        <v>5</v>
      </c>
      <c r="B55">
        <v>130</v>
      </c>
      <c r="C55" t="s">
        <v>111</v>
      </c>
      <c r="D55" s="6" t="s">
        <v>10</v>
      </c>
      <c r="E55">
        <v>0.96060000000000001</v>
      </c>
      <c r="F55">
        <v>17.696100000000001</v>
      </c>
      <c r="G55">
        <v>131381</v>
      </c>
      <c r="H55">
        <v>800</v>
      </c>
      <c r="I55" t="s">
        <v>94</v>
      </c>
      <c r="J55">
        <v>159</v>
      </c>
      <c r="K55">
        <v>314</v>
      </c>
      <c r="L55">
        <v>213.2808</v>
      </c>
      <c r="M55">
        <v>616</v>
      </c>
      <c r="N55">
        <v>178</v>
      </c>
      <c r="O55">
        <v>548</v>
      </c>
      <c r="P55">
        <v>22</v>
      </c>
      <c r="Q55">
        <v>136</v>
      </c>
      <c r="R55" s="17">
        <v>1</v>
      </c>
      <c r="S55">
        <v>164</v>
      </c>
      <c r="T55">
        <v>537</v>
      </c>
      <c r="U55">
        <v>8.3295999999999992</v>
      </c>
      <c r="V55" t="s">
        <v>94</v>
      </c>
      <c r="W55">
        <v>42.237499999999997</v>
      </c>
      <c r="X55">
        <v>212.84889999999999</v>
      </c>
      <c r="Y55">
        <v>28</v>
      </c>
      <c r="Z55" t="s">
        <v>95</v>
      </c>
    </row>
    <row r="56" spans="1:26" x14ac:dyDescent="0.25">
      <c r="A56">
        <v>6</v>
      </c>
      <c r="B56">
        <v>131</v>
      </c>
      <c r="C56" t="s">
        <v>111</v>
      </c>
      <c r="D56" s="6" t="s">
        <v>10</v>
      </c>
      <c r="E56">
        <v>0.79990000000000006</v>
      </c>
      <c r="F56">
        <v>17.696100000000001</v>
      </c>
      <c r="G56">
        <v>128867</v>
      </c>
      <c r="H56">
        <v>800</v>
      </c>
      <c r="I56" t="s">
        <v>94</v>
      </c>
      <c r="J56">
        <v>164</v>
      </c>
      <c r="K56">
        <v>272</v>
      </c>
      <c r="L56">
        <v>209.19970000000001</v>
      </c>
      <c r="M56">
        <v>616</v>
      </c>
      <c r="N56">
        <v>205</v>
      </c>
      <c r="O56">
        <v>548</v>
      </c>
      <c r="P56">
        <v>22</v>
      </c>
      <c r="Q56">
        <v>136</v>
      </c>
      <c r="R56" s="17">
        <v>1</v>
      </c>
      <c r="S56">
        <v>191</v>
      </c>
      <c r="T56">
        <v>537</v>
      </c>
      <c r="U56">
        <v>3.5836999999999999</v>
      </c>
      <c r="V56" t="s">
        <v>94</v>
      </c>
      <c r="W56">
        <v>32.112699999999997</v>
      </c>
      <c r="X56">
        <v>209.70859999999999</v>
      </c>
      <c r="Y56">
        <v>28</v>
      </c>
      <c r="Z56" t="s">
        <v>95</v>
      </c>
    </row>
    <row r="57" spans="1:26" x14ac:dyDescent="0.25">
      <c r="A57">
        <v>7</v>
      </c>
      <c r="B57">
        <v>132</v>
      </c>
      <c r="C57" t="s">
        <v>111</v>
      </c>
      <c r="D57" s="6" t="s">
        <v>2</v>
      </c>
      <c r="E57">
        <v>1.0467</v>
      </c>
      <c r="F57">
        <v>17.696100000000001</v>
      </c>
      <c r="G57">
        <v>143005</v>
      </c>
      <c r="H57">
        <v>800</v>
      </c>
      <c r="I57" t="s">
        <v>94</v>
      </c>
      <c r="J57">
        <v>173</v>
      </c>
      <c r="K57">
        <v>405</v>
      </c>
      <c r="L57">
        <v>232.15100000000001</v>
      </c>
      <c r="M57">
        <v>616</v>
      </c>
      <c r="N57">
        <v>234</v>
      </c>
      <c r="O57">
        <v>549</v>
      </c>
      <c r="P57">
        <v>22</v>
      </c>
      <c r="Q57">
        <v>136</v>
      </c>
      <c r="R57" s="17">
        <v>1</v>
      </c>
      <c r="S57">
        <v>220</v>
      </c>
      <c r="T57">
        <v>538</v>
      </c>
      <c r="U57">
        <v>7.0566000000000004</v>
      </c>
      <c r="V57" t="s">
        <v>94</v>
      </c>
      <c r="W57">
        <v>50.331200000000003</v>
      </c>
      <c r="X57">
        <v>231.3219</v>
      </c>
      <c r="Y57">
        <v>28</v>
      </c>
      <c r="Z57" t="s">
        <v>95</v>
      </c>
    </row>
    <row r="58" spans="1:26" x14ac:dyDescent="0.25">
      <c r="A58">
        <v>8</v>
      </c>
      <c r="B58">
        <v>133</v>
      </c>
      <c r="C58" t="s">
        <v>111</v>
      </c>
      <c r="D58" s="6" t="s">
        <v>2</v>
      </c>
      <c r="E58">
        <v>1.1695</v>
      </c>
      <c r="F58">
        <v>17.696100000000001</v>
      </c>
      <c r="G58">
        <v>137422</v>
      </c>
      <c r="H58">
        <v>800</v>
      </c>
      <c r="I58" t="s">
        <v>94</v>
      </c>
      <c r="J58">
        <v>157</v>
      </c>
      <c r="K58">
        <v>317</v>
      </c>
      <c r="L58">
        <v>223.08770000000001</v>
      </c>
      <c r="M58">
        <v>616</v>
      </c>
      <c r="N58">
        <v>264</v>
      </c>
      <c r="O58">
        <v>548</v>
      </c>
      <c r="P58">
        <v>22</v>
      </c>
      <c r="Q58">
        <v>125</v>
      </c>
      <c r="R58" s="17">
        <v>1</v>
      </c>
      <c r="S58">
        <v>250</v>
      </c>
      <c r="T58">
        <v>537</v>
      </c>
      <c r="U58">
        <v>11.4694</v>
      </c>
      <c r="V58" t="s">
        <v>94</v>
      </c>
      <c r="W58">
        <v>42.968600000000002</v>
      </c>
      <c r="X58">
        <v>223.39750000000001</v>
      </c>
      <c r="Y58">
        <v>28</v>
      </c>
      <c r="Z58" t="s">
        <v>95</v>
      </c>
    </row>
    <row r="59" spans="1:26" x14ac:dyDescent="0.25">
      <c r="A59">
        <v>9</v>
      </c>
      <c r="B59">
        <v>134</v>
      </c>
      <c r="C59" t="s">
        <v>111</v>
      </c>
      <c r="D59" s="6" t="s">
        <v>2</v>
      </c>
      <c r="E59">
        <v>1.3835999999999999</v>
      </c>
      <c r="F59">
        <v>17.696100000000001</v>
      </c>
      <c r="G59">
        <v>146106</v>
      </c>
      <c r="H59">
        <v>800</v>
      </c>
      <c r="I59" t="s">
        <v>94</v>
      </c>
      <c r="J59">
        <v>159</v>
      </c>
      <c r="K59">
        <v>346</v>
      </c>
      <c r="L59">
        <v>237.18510000000001</v>
      </c>
      <c r="M59">
        <v>616</v>
      </c>
      <c r="N59">
        <v>291</v>
      </c>
      <c r="O59">
        <v>549</v>
      </c>
      <c r="P59">
        <v>22</v>
      </c>
      <c r="Q59">
        <v>130</v>
      </c>
      <c r="R59" s="17">
        <v>1</v>
      </c>
      <c r="S59">
        <v>277</v>
      </c>
      <c r="T59">
        <v>538</v>
      </c>
      <c r="U59">
        <v>13.3866</v>
      </c>
      <c r="V59" t="s">
        <v>94</v>
      </c>
      <c r="W59">
        <v>46.623699999999999</v>
      </c>
      <c r="X59">
        <v>237.66370000000001</v>
      </c>
      <c r="Y59">
        <v>28</v>
      </c>
      <c r="Z59" t="s">
        <v>95</v>
      </c>
    </row>
    <row r="60" spans="1:26" x14ac:dyDescent="0.25">
      <c r="A60">
        <v>10</v>
      </c>
      <c r="B60">
        <v>135</v>
      </c>
      <c r="C60" t="s">
        <v>111</v>
      </c>
      <c r="D60" s="6" t="s">
        <v>1</v>
      </c>
      <c r="E60">
        <v>3.5621999999999998</v>
      </c>
      <c r="F60">
        <v>17.696100000000001</v>
      </c>
      <c r="G60">
        <v>232416</v>
      </c>
      <c r="H60">
        <v>800</v>
      </c>
      <c r="I60" t="s">
        <v>94</v>
      </c>
      <c r="J60">
        <v>176</v>
      </c>
      <c r="K60">
        <v>596</v>
      </c>
      <c r="L60">
        <v>377.2987</v>
      </c>
      <c r="M60">
        <v>616</v>
      </c>
      <c r="N60">
        <v>322</v>
      </c>
      <c r="O60">
        <v>550</v>
      </c>
      <c r="P60">
        <v>22</v>
      </c>
      <c r="Q60">
        <v>146</v>
      </c>
      <c r="R60" s="17">
        <v>1</v>
      </c>
      <c r="S60">
        <v>308</v>
      </c>
      <c r="T60">
        <v>539</v>
      </c>
      <c r="U60">
        <v>20.417899999999999</v>
      </c>
      <c r="V60" t="s">
        <v>94</v>
      </c>
      <c r="W60">
        <v>108.6664</v>
      </c>
      <c r="X60">
        <v>378.36689999999999</v>
      </c>
      <c r="Y60">
        <v>28</v>
      </c>
      <c r="Z60" t="s">
        <v>95</v>
      </c>
    </row>
    <row r="61" spans="1:26" x14ac:dyDescent="0.25">
      <c r="A61">
        <v>11</v>
      </c>
      <c r="B61">
        <v>136</v>
      </c>
      <c r="C61" t="s">
        <v>111</v>
      </c>
      <c r="D61" s="6" t="s">
        <v>1</v>
      </c>
      <c r="E61">
        <v>2.8254000000000001</v>
      </c>
      <c r="F61">
        <v>17.696100000000001</v>
      </c>
      <c r="G61">
        <v>196913</v>
      </c>
      <c r="H61">
        <v>800</v>
      </c>
      <c r="I61" t="s">
        <v>94</v>
      </c>
      <c r="J61">
        <v>160</v>
      </c>
      <c r="K61">
        <v>558</v>
      </c>
      <c r="L61">
        <v>319.66399999999999</v>
      </c>
      <c r="M61">
        <v>616</v>
      </c>
      <c r="N61">
        <v>351</v>
      </c>
      <c r="O61">
        <v>550</v>
      </c>
      <c r="P61">
        <v>22</v>
      </c>
      <c r="Q61">
        <v>140</v>
      </c>
      <c r="R61" s="17">
        <v>1</v>
      </c>
      <c r="S61">
        <v>337</v>
      </c>
      <c r="T61">
        <v>539</v>
      </c>
      <c r="U61">
        <v>21.305399999999999</v>
      </c>
      <c r="V61" t="s">
        <v>94</v>
      </c>
      <c r="W61">
        <v>100.0776</v>
      </c>
      <c r="X61">
        <v>319.31290000000001</v>
      </c>
      <c r="Y61">
        <v>28</v>
      </c>
      <c r="Z61" t="s">
        <v>95</v>
      </c>
    </row>
    <row r="62" spans="1:26" x14ac:dyDescent="0.25">
      <c r="A62">
        <v>12</v>
      </c>
      <c r="B62">
        <v>137</v>
      </c>
      <c r="C62" t="s">
        <v>111</v>
      </c>
      <c r="D62" s="6" t="s">
        <v>1</v>
      </c>
      <c r="E62">
        <v>2.6103999999999998</v>
      </c>
      <c r="F62">
        <v>17.696100000000001</v>
      </c>
      <c r="G62">
        <v>202981</v>
      </c>
      <c r="H62">
        <v>800</v>
      </c>
      <c r="I62" t="s">
        <v>94</v>
      </c>
      <c r="J62">
        <v>182</v>
      </c>
      <c r="K62">
        <v>562</v>
      </c>
      <c r="L62">
        <v>329.51459999999997</v>
      </c>
      <c r="M62">
        <v>616</v>
      </c>
      <c r="N62">
        <v>381</v>
      </c>
      <c r="O62">
        <v>551</v>
      </c>
      <c r="P62">
        <v>22</v>
      </c>
      <c r="Q62">
        <v>134</v>
      </c>
      <c r="R62" s="17">
        <v>1</v>
      </c>
      <c r="S62">
        <v>367</v>
      </c>
      <c r="T62">
        <v>540</v>
      </c>
      <c r="U62">
        <v>19.168700000000001</v>
      </c>
      <c r="V62" t="s">
        <v>94</v>
      </c>
      <c r="W62">
        <v>95.470799999999997</v>
      </c>
      <c r="X62">
        <v>328.60250000000002</v>
      </c>
      <c r="Y62">
        <v>28</v>
      </c>
      <c r="Z62" t="s">
        <v>95</v>
      </c>
    </row>
    <row r="63" spans="1:26" x14ac:dyDescent="0.25">
      <c r="A63">
        <v>13</v>
      </c>
      <c r="B63">
        <v>138</v>
      </c>
      <c r="C63" t="s">
        <v>111</v>
      </c>
      <c r="D63" s="6" t="s">
        <v>0</v>
      </c>
      <c r="E63">
        <v>1.6952</v>
      </c>
      <c r="F63">
        <v>17.696100000000001</v>
      </c>
      <c r="G63">
        <v>154491</v>
      </c>
      <c r="H63">
        <v>800</v>
      </c>
      <c r="I63" t="s">
        <v>94</v>
      </c>
      <c r="J63">
        <v>155</v>
      </c>
      <c r="K63">
        <v>608</v>
      </c>
      <c r="L63">
        <v>250.7971</v>
      </c>
      <c r="M63">
        <v>616</v>
      </c>
      <c r="N63">
        <v>411</v>
      </c>
      <c r="O63">
        <v>550</v>
      </c>
      <c r="P63">
        <v>22</v>
      </c>
      <c r="Q63">
        <v>134</v>
      </c>
      <c r="R63" s="17">
        <v>1</v>
      </c>
      <c r="S63">
        <v>397</v>
      </c>
      <c r="T63">
        <v>539</v>
      </c>
      <c r="U63">
        <v>27.0304</v>
      </c>
      <c r="V63" t="s">
        <v>94</v>
      </c>
      <c r="W63">
        <v>69.884699999999995</v>
      </c>
      <c r="X63">
        <v>247.84350000000001</v>
      </c>
      <c r="Y63">
        <v>28</v>
      </c>
      <c r="Z63" t="s">
        <v>95</v>
      </c>
    </row>
    <row r="64" spans="1:26" x14ac:dyDescent="0.25">
      <c r="A64">
        <v>14</v>
      </c>
      <c r="B64">
        <v>139</v>
      </c>
      <c r="C64" t="s">
        <v>111</v>
      </c>
      <c r="D64" s="6" t="s">
        <v>0</v>
      </c>
      <c r="E64">
        <v>1.6108</v>
      </c>
      <c r="F64">
        <v>17.696100000000001</v>
      </c>
      <c r="G64">
        <v>152785</v>
      </c>
      <c r="H64">
        <v>800</v>
      </c>
      <c r="I64" t="s">
        <v>94</v>
      </c>
      <c r="J64">
        <v>157</v>
      </c>
      <c r="K64">
        <v>371</v>
      </c>
      <c r="L64">
        <v>248.02760000000001</v>
      </c>
      <c r="M64">
        <v>616</v>
      </c>
      <c r="N64">
        <v>441</v>
      </c>
      <c r="O64">
        <v>549</v>
      </c>
      <c r="P64">
        <v>22</v>
      </c>
      <c r="Q64">
        <v>138</v>
      </c>
      <c r="R64" s="17">
        <v>1</v>
      </c>
      <c r="S64">
        <v>427</v>
      </c>
      <c r="T64">
        <v>538</v>
      </c>
      <c r="U64">
        <v>20.2789</v>
      </c>
      <c r="V64" t="s">
        <v>94</v>
      </c>
      <c r="W64">
        <v>52.648899999999998</v>
      </c>
      <c r="X64">
        <v>247.62950000000001</v>
      </c>
      <c r="Y64">
        <v>28</v>
      </c>
      <c r="Z64" t="s">
        <v>95</v>
      </c>
    </row>
    <row r="65" spans="1:26" x14ac:dyDescent="0.25">
      <c r="A65">
        <v>15</v>
      </c>
      <c r="B65">
        <v>140</v>
      </c>
      <c r="C65" t="s">
        <v>111</v>
      </c>
      <c r="D65" s="6" t="s">
        <v>0</v>
      </c>
      <c r="E65">
        <v>2.0632999999999999</v>
      </c>
      <c r="F65">
        <v>17.696100000000001</v>
      </c>
      <c r="G65">
        <v>172233</v>
      </c>
      <c r="H65">
        <v>800</v>
      </c>
      <c r="I65" t="s">
        <v>94</v>
      </c>
      <c r="J65">
        <v>163</v>
      </c>
      <c r="K65">
        <v>598</v>
      </c>
      <c r="L65">
        <v>279.59899999999999</v>
      </c>
      <c r="M65">
        <v>616</v>
      </c>
      <c r="N65">
        <v>470</v>
      </c>
      <c r="O65">
        <v>548</v>
      </c>
      <c r="P65">
        <v>22</v>
      </c>
      <c r="Q65">
        <v>151</v>
      </c>
      <c r="R65" s="17">
        <v>1</v>
      </c>
      <c r="S65">
        <v>456</v>
      </c>
      <c r="T65">
        <v>537</v>
      </c>
      <c r="U65">
        <v>35.0777</v>
      </c>
      <c r="V65" t="s">
        <v>94</v>
      </c>
      <c r="W65">
        <v>66.485600000000005</v>
      </c>
      <c r="X65">
        <v>277.77159999999998</v>
      </c>
      <c r="Y65">
        <v>28</v>
      </c>
      <c r="Z65" t="s">
        <v>95</v>
      </c>
    </row>
    <row r="66" spans="1:26" x14ac:dyDescent="0.25">
      <c r="A66">
        <v>16</v>
      </c>
      <c r="B66">
        <v>141</v>
      </c>
      <c r="C66" t="s">
        <v>111</v>
      </c>
      <c r="D66" s="6" t="s">
        <v>9</v>
      </c>
      <c r="E66">
        <v>1.4559</v>
      </c>
      <c r="F66">
        <v>17.696100000000001</v>
      </c>
      <c r="G66">
        <v>149856</v>
      </c>
      <c r="H66">
        <v>800</v>
      </c>
      <c r="I66" t="s">
        <v>94</v>
      </c>
      <c r="J66">
        <v>161</v>
      </c>
      <c r="K66">
        <v>411</v>
      </c>
      <c r="L66">
        <v>243.27269999999999</v>
      </c>
      <c r="M66">
        <v>616</v>
      </c>
      <c r="N66">
        <v>500</v>
      </c>
      <c r="O66">
        <v>548</v>
      </c>
      <c r="P66">
        <v>22</v>
      </c>
      <c r="Q66">
        <v>140</v>
      </c>
      <c r="R66" s="17">
        <v>1</v>
      </c>
      <c r="S66">
        <v>486</v>
      </c>
      <c r="T66">
        <v>537</v>
      </c>
      <c r="U66">
        <v>25.3751</v>
      </c>
      <c r="V66" t="s">
        <v>94</v>
      </c>
      <c r="W66">
        <v>49.906100000000002</v>
      </c>
      <c r="X66">
        <v>242.2824</v>
      </c>
      <c r="Y66">
        <v>28</v>
      </c>
      <c r="Z66" t="s">
        <v>95</v>
      </c>
    </row>
    <row r="67" spans="1:26" x14ac:dyDescent="0.25">
      <c r="A67">
        <v>17</v>
      </c>
      <c r="B67">
        <v>142</v>
      </c>
      <c r="C67" t="s">
        <v>111</v>
      </c>
      <c r="D67" s="6" t="s">
        <v>9</v>
      </c>
      <c r="E67">
        <v>1.4603999999999999</v>
      </c>
      <c r="F67">
        <v>17.696100000000001</v>
      </c>
      <c r="G67">
        <v>148780</v>
      </c>
      <c r="H67">
        <v>800</v>
      </c>
      <c r="I67" t="s">
        <v>94</v>
      </c>
      <c r="J67">
        <v>159</v>
      </c>
      <c r="K67">
        <v>394</v>
      </c>
      <c r="L67">
        <v>241.52600000000001</v>
      </c>
      <c r="M67">
        <v>616</v>
      </c>
      <c r="N67">
        <v>530</v>
      </c>
      <c r="O67">
        <v>548</v>
      </c>
      <c r="P67">
        <v>22</v>
      </c>
      <c r="Q67">
        <v>134</v>
      </c>
      <c r="R67" s="17">
        <v>1</v>
      </c>
      <c r="S67">
        <v>516</v>
      </c>
      <c r="T67">
        <v>537</v>
      </c>
      <c r="U67">
        <v>17.7864</v>
      </c>
      <c r="V67" t="s">
        <v>94</v>
      </c>
      <c r="W67">
        <v>48.727600000000002</v>
      </c>
      <c r="X67">
        <v>241.34889999999999</v>
      </c>
      <c r="Y67">
        <v>28</v>
      </c>
      <c r="Z67" t="s">
        <v>95</v>
      </c>
    </row>
    <row r="68" spans="1:26" x14ac:dyDescent="0.25">
      <c r="A68">
        <v>18</v>
      </c>
      <c r="B68">
        <v>143</v>
      </c>
      <c r="C68" t="s">
        <v>111</v>
      </c>
      <c r="D68" s="6" t="s">
        <v>9</v>
      </c>
      <c r="E68">
        <v>1.4507000000000001</v>
      </c>
      <c r="F68">
        <v>17.696100000000001</v>
      </c>
      <c r="G68">
        <v>149674</v>
      </c>
      <c r="H68">
        <v>800</v>
      </c>
      <c r="I68" t="s">
        <v>94</v>
      </c>
      <c r="J68">
        <v>161</v>
      </c>
      <c r="K68">
        <v>377</v>
      </c>
      <c r="L68">
        <v>242.97730000000001</v>
      </c>
      <c r="M68">
        <v>616</v>
      </c>
      <c r="N68">
        <v>557</v>
      </c>
      <c r="O68">
        <v>547</v>
      </c>
      <c r="P68">
        <v>22</v>
      </c>
      <c r="Q68">
        <v>136</v>
      </c>
      <c r="R68" s="17">
        <v>1</v>
      </c>
      <c r="S68">
        <v>543</v>
      </c>
      <c r="T68">
        <v>536</v>
      </c>
      <c r="U68">
        <v>15.892899999999999</v>
      </c>
      <c r="V68" t="s">
        <v>94</v>
      </c>
      <c r="W68">
        <v>57.5901</v>
      </c>
      <c r="X68">
        <v>241.78960000000001</v>
      </c>
      <c r="Y68">
        <v>28</v>
      </c>
      <c r="Z68" t="s">
        <v>95</v>
      </c>
    </row>
    <row r="69" spans="1:26" x14ac:dyDescent="0.25">
      <c r="A69">
        <v>19</v>
      </c>
      <c r="B69">
        <v>144</v>
      </c>
      <c r="C69" t="s">
        <v>111</v>
      </c>
      <c r="D69" s="6" t="s">
        <v>7</v>
      </c>
      <c r="E69">
        <v>6.9800000000000001E-2</v>
      </c>
      <c r="F69">
        <v>17.696100000000001</v>
      </c>
      <c r="G69">
        <v>94214</v>
      </c>
      <c r="H69">
        <v>800</v>
      </c>
      <c r="I69" t="s">
        <v>94</v>
      </c>
      <c r="J69">
        <v>149</v>
      </c>
      <c r="K69">
        <v>615</v>
      </c>
      <c r="L69">
        <v>152.94479999999999</v>
      </c>
      <c r="M69">
        <v>616</v>
      </c>
      <c r="N69">
        <v>585</v>
      </c>
      <c r="O69">
        <v>548</v>
      </c>
      <c r="P69">
        <v>22</v>
      </c>
      <c r="Q69">
        <v>128</v>
      </c>
      <c r="R69" s="17">
        <v>0.59789999999999999</v>
      </c>
      <c r="S69">
        <v>571</v>
      </c>
      <c r="T69">
        <v>537</v>
      </c>
      <c r="U69">
        <v>26.3873</v>
      </c>
      <c r="V69" t="s">
        <v>94</v>
      </c>
      <c r="W69">
        <v>25.343800000000002</v>
      </c>
      <c r="X69">
        <v>150.91730000000001</v>
      </c>
      <c r="Y69">
        <v>28</v>
      </c>
      <c r="Z69" t="s">
        <v>95</v>
      </c>
    </row>
    <row r="70" spans="1:26" x14ac:dyDescent="0.25">
      <c r="A70">
        <v>20</v>
      </c>
      <c r="B70">
        <v>145</v>
      </c>
      <c r="C70" t="s">
        <v>111</v>
      </c>
      <c r="D70" s="6" t="s">
        <v>7</v>
      </c>
      <c r="E70">
        <v>-3.4200000000000001E-2</v>
      </c>
      <c r="F70">
        <v>17.696100000000001</v>
      </c>
      <c r="G70">
        <v>88744</v>
      </c>
      <c r="H70">
        <v>800</v>
      </c>
      <c r="I70" t="s">
        <v>94</v>
      </c>
      <c r="J70">
        <v>146</v>
      </c>
      <c r="K70">
        <v>195</v>
      </c>
      <c r="L70">
        <v>144.06489999999999</v>
      </c>
      <c r="M70">
        <v>616</v>
      </c>
      <c r="N70">
        <v>613</v>
      </c>
      <c r="O70">
        <v>546</v>
      </c>
      <c r="P70">
        <v>22</v>
      </c>
      <c r="Q70">
        <v>117</v>
      </c>
      <c r="R70" s="17">
        <v>0</v>
      </c>
      <c r="S70">
        <v>599</v>
      </c>
      <c r="T70">
        <v>535</v>
      </c>
      <c r="U70">
        <v>3.6539000000000001</v>
      </c>
      <c r="V70" t="s">
        <v>94</v>
      </c>
      <c r="W70">
        <v>9.0944000000000003</v>
      </c>
      <c r="X70">
        <v>143.95500000000001</v>
      </c>
      <c r="Y70">
        <v>28</v>
      </c>
      <c r="Z70" t="s">
        <v>95</v>
      </c>
    </row>
    <row r="71" spans="1:26" x14ac:dyDescent="0.25">
      <c r="A71">
        <v>21</v>
      </c>
      <c r="B71">
        <v>146</v>
      </c>
      <c r="C71" t="s">
        <v>111</v>
      </c>
      <c r="D71" s="6" t="s">
        <v>7</v>
      </c>
      <c r="E71">
        <v>-4.0500000000000001E-2</v>
      </c>
      <c r="F71">
        <v>17.696100000000001</v>
      </c>
      <c r="G71">
        <v>87294</v>
      </c>
      <c r="H71">
        <v>800</v>
      </c>
      <c r="I71" t="s">
        <v>94</v>
      </c>
      <c r="J71">
        <v>144</v>
      </c>
      <c r="K71">
        <v>176</v>
      </c>
      <c r="L71">
        <v>141.71100000000001</v>
      </c>
      <c r="M71">
        <v>616</v>
      </c>
      <c r="N71">
        <v>642</v>
      </c>
      <c r="O71">
        <v>547</v>
      </c>
      <c r="P71">
        <v>22</v>
      </c>
      <c r="Q71">
        <v>109</v>
      </c>
      <c r="R71" s="17">
        <v>0</v>
      </c>
      <c r="S71">
        <v>628</v>
      </c>
      <c r="T71">
        <v>536</v>
      </c>
      <c r="U71">
        <v>3.5373000000000001</v>
      </c>
      <c r="V71" t="s">
        <v>94</v>
      </c>
      <c r="W71">
        <v>8.5721000000000007</v>
      </c>
      <c r="X71">
        <v>141.7842</v>
      </c>
      <c r="Y71">
        <v>28</v>
      </c>
      <c r="Z71" t="s">
        <v>95</v>
      </c>
    </row>
    <row r="72" spans="1:26" x14ac:dyDescent="0.25">
      <c r="A72">
        <v>22</v>
      </c>
      <c r="B72">
        <v>147</v>
      </c>
      <c r="C72" t="s">
        <v>111</v>
      </c>
      <c r="D72" s="18" t="s">
        <v>105</v>
      </c>
      <c r="E72">
        <v>4.2200000000000001E-2</v>
      </c>
      <c r="F72">
        <v>17.696100000000001</v>
      </c>
      <c r="G72">
        <v>90172</v>
      </c>
      <c r="H72">
        <v>800</v>
      </c>
      <c r="I72" t="s">
        <v>94</v>
      </c>
      <c r="J72">
        <v>144</v>
      </c>
      <c r="K72">
        <v>293</v>
      </c>
      <c r="L72">
        <v>146.38310000000001</v>
      </c>
      <c r="M72">
        <v>616</v>
      </c>
      <c r="N72">
        <v>671</v>
      </c>
      <c r="O72">
        <v>548</v>
      </c>
      <c r="P72">
        <v>22</v>
      </c>
      <c r="Q72">
        <v>123</v>
      </c>
      <c r="R72" s="17">
        <v>0.98089999999999999</v>
      </c>
      <c r="S72">
        <v>657</v>
      </c>
      <c r="T72">
        <v>537</v>
      </c>
      <c r="U72">
        <v>16.095099999999999</v>
      </c>
      <c r="V72" t="s">
        <v>94</v>
      </c>
      <c r="W72">
        <v>11.440300000000001</v>
      </c>
      <c r="X72">
        <v>145.8399</v>
      </c>
      <c r="Y72">
        <v>28</v>
      </c>
      <c r="Z72" t="s">
        <v>95</v>
      </c>
    </row>
    <row r="73" spans="1:26" x14ac:dyDescent="0.25">
      <c r="A73">
        <v>23</v>
      </c>
      <c r="B73">
        <v>148</v>
      </c>
      <c r="C73" t="s">
        <v>111</v>
      </c>
      <c r="D73" s="18" t="s">
        <v>112</v>
      </c>
      <c r="E73">
        <v>0.78820000000000001</v>
      </c>
      <c r="F73">
        <v>17.696100000000001</v>
      </c>
      <c r="G73">
        <v>122917</v>
      </c>
      <c r="H73">
        <v>800</v>
      </c>
      <c r="I73" t="s">
        <v>94</v>
      </c>
      <c r="J73">
        <v>155</v>
      </c>
      <c r="K73">
        <v>447</v>
      </c>
      <c r="L73">
        <v>199.54060000000001</v>
      </c>
      <c r="M73">
        <v>616</v>
      </c>
      <c r="N73">
        <v>699</v>
      </c>
      <c r="O73">
        <v>553</v>
      </c>
      <c r="P73">
        <v>22</v>
      </c>
      <c r="Q73">
        <v>136</v>
      </c>
      <c r="R73" s="17">
        <v>1</v>
      </c>
      <c r="S73">
        <v>685</v>
      </c>
      <c r="T73">
        <v>542</v>
      </c>
      <c r="U73">
        <v>20.366800000000001</v>
      </c>
      <c r="V73" t="s">
        <v>94</v>
      </c>
      <c r="W73">
        <v>53.2562</v>
      </c>
      <c r="X73">
        <v>194.4119</v>
      </c>
      <c r="Y73">
        <v>28</v>
      </c>
      <c r="Z73" t="s">
        <v>95</v>
      </c>
    </row>
    <row r="74" spans="1:26" x14ac:dyDescent="0.25">
      <c r="A74">
        <v>1</v>
      </c>
      <c r="B74">
        <v>150</v>
      </c>
      <c r="C74" t="s">
        <v>18</v>
      </c>
      <c r="D74" s="6" t="s">
        <v>3</v>
      </c>
      <c r="E74" s="19">
        <v>1.9927999999999999</v>
      </c>
      <c r="F74">
        <v>17.696100000000001</v>
      </c>
      <c r="G74">
        <v>171009</v>
      </c>
      <c r="H74">
        <v>700</v>
      </c>
      <c r="I74" t="s">
        <v>94</v>
      </c>
      <c r="J74">
        <v>165</v>
      </c>
      <c r="K74">
        <v>485</v>
      </c>
      <c r="L74">
        <v>277.61200000000002</v>
      </c>
      <c r="M74">
        <v>616</v>
      </c>
      <c r="N74">
        <v>67</v>
      </c>
      <c r="O74">
        <v>665</v>
      </c>
      <c r="P74">
        <v>22</v>
      </c>
      <c r="Q74">
        <v>117</v>
      </c>
      <c r="R74" s="17">
        <v>1</v>
      </c>
      <c r="S74">
        <v>53</v>
      </c>
      <c r="T74">
        <v>654</v>
      </c>
      <c r="U74">
        <v>15.662100000000001</v>
      </c>
      <c r="V74" t="s">
        <v>94</v>
      </c>
      <c r="W74">
        <v>81.988</v>
      </c>
      <c r="X74">
        <v>276.30220000000003</v>
      </c>
      <c r="Y74">
        <v>28</v>
      </c>
      <c r="Z74" t="s">
        <v>95</v>
      </c>
    </row>
    <row r="75" spans="1:26" x14ac:dyDescent="0.25">
      <c r="A75">
        <v>2</v>
      </c>
      <c r="B75">
        <v>151</v>
      </c>
      <c r="C75" t="s">
        <v>18</v>
      </c>
      <c r="D75" s="6" t="s">
        <v>3</v>
      </c>
      <c r="E75">
        <v>2.3317000000000001</v>
      </c>
      <c r="F75">
        <v>17.696100000000001</v>
      </c>
      <c r="G75">
        <v>190815</v>
      </c>
      <c r="H75">
        <v>700</v>
      </c>
      <c r="I75" t="s">
        <v>94</v>
      </c>
      <c r="J75">
        <v>178</v>
      </c>
      <c r="K75">
        <v>854</v>
      </c>
      <c r="L75">
        <v>309.76459999999997</v>
      </c>
      <c r="M75">
        <v>616</v>
      </c>
      <c r="N75">
        <v>96</v>
      </c>
      <c r="O75">
        <v>665</v>
      </c>
      <c r="P75">
        <v>22</v>
      </c>
      <c r="Q75">
        <v>125</v>
      </c>
      <c r="R75" s="17">
        <v>1</v>
      </c>
      <c r="S75">
        <v>82</v>
      </c>
      <c r="T75">
        <v>654</v>
      </c>
      <c r="U75">
        <v>25.363099999999999</v>
      </c>
      <c r="V75" t="s">
        <v>94</v>
      </c>
      <c r="W75">
        <v>111.3964</v>
      </c>
      <c r="X75">
        <v>303.98200000000003</v>
      </c>
      <c r="Y75">
        <v>28</v>
      </c>
      <c r="Z75" t="s">
        <v>95</v>
      </c>
    </row>
    <row r="76" spans="1:26" x14ac:dyDescent="0.25">
      <c r="A76">
        <v>3</v>
      </c>
      <c r="B76">
        <v>152</v>
      </c>
      <c r="C76" t="s">
        <v>18</v>
      </c>
      <c r="D76" s="6" t="s">
        <v>3</v>
      </c>
      <c r="E76">
        <v>2.5072000000000001</v>
      </c>
      <c r="F76">
        <v>17.696100000000001</v>
      </c>
      <c r="G76">
        <v>202467</v>
      </c>
      <c r="H76">
        <v>700</v>
      </c>
      <c r="I76" t="s">
        <v>94</v>
      </c>
      <c r="J76">
        <v>187</v>
      </c>
      <c r="K76">
        <v>608</v>
      </c>
      <c r="L76">
        <v>328.68020000000001</v>
      </c>
      <c r="M76">
        <v>616</v>
      </c>
      <c r="N76">
        <v>124</v>
      </c>
      <c r="O76">
        <v>664</v>
      </c>
      <c r="P76">
        <v>22</v>
      </c>
      <c r="Q76">
        <v>119</v>
      </c>
      <c r="R76" s="17">
        <v>1</v>
      </c>
      <c r="S76">
        <v>110</v>
      </c>
      <c r="T76">
        <v>653</v>
      </c>
      <c r="U76">
        <v>13.6637</v>
      </c>
      <c r="V76" t="s">
        <v>94</v>
      </c>
      <c r="W76">
        <v>114.4251</v>
      </c>
      <c r="X76">
        <v>326.36329999999998</v>
      </c>
      <c r="Y76">
        <v>28</v>
      </c>
      <c r="Z76" t="s">
        <v>95</v>
      </c>
    </row>
    <row r="77" spans="1:26" x14ac:dyDescent="0.25">
      <c r="A77">
        <v>4</v>
      </c>
      <c r="B77">
        <v>153</v>
      </c>
      <c r="C77" t="s">
        <v>18</v>
      </c>
      <c r="D77" s="6" t="s">
        <v>10</v>
      </c>
      <c r="E77">
        <v>2.2357</v>
      </c>
      <c r="F77">
        <v>17.696100000000001</v>
      </c>
      <c r="G77">
        <v>180698</v>
      </c>
      <c r="H77">
        <v>700</v>
      </c>
      <c r="I77" t="s">
        <v>94</v>
      </c>
      <c r="J77">
        <v>167</v>
      </c>
      <c r="K77">
        <v>537</v>
      </c>
      <c r="L77">
        <v>293.34089999999998</v>
      </c>
      <c r="M77">
        <v>616</v>
      </c>
      <c r="N77">
        <v>153</v>
      </c>
      <c r="O77">
        <v>664</v>
      </c>
      <c r="P77">
        <v>22</v>
      </c>
      <c r="Q77">
        <v>125</v>
      </c>
      <c r="R77" s="17">
        <v>1</v>
      </c>
      <c r="S77">
        <v>139</v>
      </c>
      <c r="T77">
        <v>653</v>
      </c>
      <c r="U77">
        <v>12.8325</v>
      </c>
      <c r="V77" t="s">
        <v>94</v>
      </c>
      <c r="W77">
        <v>97.012699999999995</v>
      </c>
      <c r="X77">
        <v>290.92989999999998</v>
      </c>
      <c r="Y77">
        <v>28</v>
      </c>
      <c r="Z77" t="s">
        <v>95</v>
      </c>
    </row>
    <row r="78" spans="1:26" x14ac:dyDescent="0.25">
      <c r="A78">
        <v>5</v>
      </c>
      <c r="B78">
        <v>154</v>
      </c>
      <c r="C78" t="s">
        <v>18</v>
      </c>
      <c r="D78" s="6" t="s">
        <v>10</v>
      </c>
      <c r="E78">
        <v>2.3896999999999999</v>
      </c>
      <c r="F78">
        <v>17.696100000000001</v>
      </c>
      <c r="G78">
        <v>178667</v>
      </c>
      <c r="H78">
        <v>700</v>
      </c>
      <c r="I78" t="s">
        <v>94</v>
      </c>
      <c r="J78">
        <v>155</v>
      </c>
      <c r="K78">
        <v>529</v>
      </c>
      <c r="L78">
        <v>290.04379999999998</v>
      </c>
      <c r="M78">
        <v>616</v>
      </c>
      <c r="N78">
        <v>179</v>
      </c>
      <c r="O78">
        <v>665</v>
      </c>
      <c r="P78">
        <v>22</v>
      </c>
      <c r="Q78">
        <v>119</v>
      </c>
      <c r="R78" s="17">
        <v>1</v>
      </c>
      <c r="S78">
        <v>165</v>
      </c>
      <c r="T78">
        <v>654</v>
      </c>
      <c r="U78">
        <v>8.9442000000000004</v>
      </c>
      <c r="V78" t="s">
        <v>94</v>
      </c>
      <c r="W78">
        <v>100.4576</v>
      </c>
      <c r="X78">
        <v>287.80759999999998</v>
      </c>
      <c r="Y78">
        <v>28</v>
      </c>
      <c r="Z78" t="s">
        <v>95</v>
      </c>
    </row>
    <row r="79" spans="1:26" x14ac:dyDescent="0.25">
      <c r="A79">
        <v>6</v>
      </c>
      <c r="B79">
        <v>155</v>
      </c>
      <c r="C79" t="s">
        <v>18</v>
      </c>
      <c r="D79" s="6" t="s">
        <v>10</v>
      </c>
      <c r="E79">
        <v>2.4965000000000002</v>
      </c>
      <c r="F79">
        <v>17.696100000000001</v>
      </c>
      <c r="G79">
        <v>192855</v>
      </c>
      <c r="H79">
        <v>700</v>
      </c>
      <c r="I79" t="s">
        <v>94</v>
      </c>
      <c r="J79">
        <v>172</v>
      </c>
      <c r="K79">
        <v>995</v>
      </c>
      <c r="L79">
        <v>313.0763</v>
      </c>
      <c r="M79">
        <v>616</v>
      </c>
      <c r="N79">
        <v>206</v>
      </c>
      <c r="O79">
        <v>665</v>
      </c>
      <c r="P79">
        <v>22</v>
      </c>
      <c r="Q79">
        <v>115</v>
      </c>
      <c r="R79" s="17">
        <v>1</v>
      </c>
      <c r="S79">
        <v>192</v>
      </c>
      <c r="T79">
        <v>654</v>
      </c>
      <c r="U79">
        <v>18.698599999999999</v>
      </c>
      <c r="V79" t="s">
        <v>94</v>
      </c>
      <c r="W79">
        <v>118.4774</v>
      </c>
      <c r="X79">
        <v>308.49639999999999</v>
      </c>
      <c r="Y79">
        <v>28</v>
      </c>
      <c r="Z79" t="s">
        <v>95</v>
      </c>
    </row>
    <row r="80" spans="1:26" x14ac:dyDescent="0.25">
      <c r="A80">
        <v>7</v>
      </c>
      <c r="B80">
        <v>156</v>
      </c>
      <c r="C80" t="s">
        <v>18</v>
      </c>
      <c r="D80" s="6" t="s">
        <v>2</v>
      </c>
      <c r="E80">
        <v>2.6002999999999998</v>
      </c>
      <c r="F80">
        <v>17.696100000000001</v>
      </c>
      <c r="G80">
        <v>193388</v>
      </c>
      <c r="H80">
        <v>700</v>
      </c>
      <c r="I80" t="s">
        <v>94</v>
      </c>
      <c r="J80">
        <v>167</v>
      </c>
      <c r="K80">
        <v>611</v>
      </c>
      <c r="L80">
        <v>313.94159999999999</v>
      </c>
      <c r="M80">
        <v>616</v>
      </c>
      <c r="N80">
        <v>235</v>
      </c>
      <c r="O80">
        <v>666</v>
      </c>
      <c r="P80">
        <v>22</v>
      </c>
      <c r="Q80">
        <v>130</v>
      </c>
      <c r="R80" s="17">
        <v>1</v>
      </c>
      <c r="S80">
        <v>221</v>
      </c>
      <c r="T80">
        <v>655</v>
      </c>
      <c r="U80">
        <v>8.0904000000000007</v>
      </c>
      <c r="V80" t="s">
        <v>94</v>
      </c>
      <c r="W80">
        <v>113.72490000000001</v>
      </c>
      <c r="X80">
        <v>310.04860000000002</v>
      </c>
      <c r="Y80">
        <v>28</v>
      </c>
      <c r="Z80" t="s">
        <v>95</v>
      </c>
    </row>
    <row r="81" spans="1:26" x14ac:dyDescent="0.25">
      <c r="A81">
        <v>8</v>
      </c>
      <c r="B81">
        <v>157</v>
      </c>
      <c r="C81" t="s">
        <v>18</v>
      </c>
      <c r="D81" s="6" t="s">
        <v>2</v>
      </c>
      <c r="E81">
        <v>2.7484999999999999</v>
      </c>
      <c r="F81">
        <v>17.696100000000001</v>
      </c>
      <c r="G81">
        <v>201011</v>
      </c>
      <c r="H81">
        <v>700</v>
      </c>
      <c r="I81" t="s">
        <v>94</v>
      </c>
      <c r="J81">
        <v>171</v>
      </c>
      <c r="K81">
        <v>923</v>
      </c>
      <c r="L81">
        <v>326.31659999999999</v>
      </c>
      <c r="M81">
        <v>616</v>
      </c>
      <c r="N81">
        <v>265</v>
      </c>
      <c r="O81">
        <v>665</v>
      </c>
      <c r="P81">
        <v>22</v>
      </c>
      <c r="Q81">
        <v>119</v>
      </c>
      <c r="R81" s="17">
        <v>1</v>
      </c>
      <c r="S81">
        <v>251</v>
      </c>
      <c r="T81">
        <v>654</v>
      </c>
      <c r="U81">
        <v>20.295999999999999</v>
      </c>
      <c r="V81" t="s">
        <v>94</v>
      </c>
      <c r="W81">
        <v>140.7747</v>
      </c>
      <c r="X81">
        <v>315.10789999999997</v>
      </c>
      <c r="Y81">
        <v>28</v>
      </c>
      <c r="Z81" t="s">
        <v>95</v>
      </c>
    </row>
    <row r="82" spans="1:26" x14ac:dyDescent="0.25">
      <c r="A82">
        <v>9</v>
      </c>
      <c r="B82">
        <v>158</v>
      </c>
      <c r="C82" t="s">
        <v>18</v>
      </c>
      <c r="D82" s="6" t="s">
        <v>2</v>
      </c>
      <c r="E82">
        <v>4.0247999999999999</v>
      </c>
      <c r="F82">
        <v>17.696100000000001</v>
      </c>
      <c r="G82">
        <v>246671</v>
      </c>
      <c r="H82">
        <v>700</v>
      </c>
      <c r="I82" t="s">
        <v>94</v>
      </c>
      <c r="J82">
        <v>173</v>
      </c>
      <c r="K82">
        <v>896</v>
      </c>
      <c r="L82">
        <v>400.43990000000002</v>
      </c>
      <c r="M82">
        <v>616</v>
      </c>
      <c r="N82">
        <v>292</v>
      </c>
      <c r="O82">
        <v>666</v>
      </c>
      <c r="P82">
        <v>22</v>
      </c>
      <c r="Q82">
        <v>115</v>
      </c>
      <c r="R82" s="17">
        <v>1</v>
      </c>
      <c r="S82">
        <v>278</v>
      </c>
      <c r="T82">
        <v>655</v>
      </c>
      <c r="U82">
        <v>11.0335</v>
      </c>
      <c r="V82" t="s">
        <v>94</v>
      </c>
      <c r="W82">
        <v>180.13290000000001</v>
      </c>
      <c r="X82">
        <v>393.30759999999998</v>
      </c>
      <c r="Y82">
        <v>28</v>
      </c>
      <c r="Z82" t="s">
        <v>95</v>
      </c>
    </row>
    <row r="83" spans="1:26" x14ac:dyDescent="0.25">
      <c r="A83">
        <v>10</v>
      </c>
      <c r="B83">
        <v>159</v>
      </c>
      <c r="C83" t="s">
        <v>18</v>
      </c>
      <c r="D83" s="6" t="s">
        <v>1</v>
      </c>
      <c r="E83">
        <v>3.6796000000000002</v>
      </c>
      <c r="F83">
        <v>17.696100000000001</v>
      </c>
      <c r="G83">
        <v>229110</v>
      </c>
      <c r="H83">
        <v>700</v>
      </c>
      <c r="I83" t="s">
        <v>94</v>
      </c>
      <c r="J83">
        <v>164</v>
      </c>
      <c r="K83">
        <v>844</v>
      </c>
      <c r="L83">
        <v>371.93180000000001</v>
      </c>
      <c r="M83">
        <v>616</v>
      </c>
      <c r="N83">
        <v>323</v>
      </c>
      <c r="O83">
        <v>667</v>
      </c>
      <c r="P83">
        <v>22</v>
      </c>
      <c r="Q83">
        <v>123</v>
      </c>
      <c r="R83" s="17">
        <v>1</v>
      </c>
      <c r="S83">
        <v>309</v>
      </c>
      <c r="T83">
        <v>656</v>
      </c>
      <c r="U83">
        <v>9.5269999999999992</v>
      </c>
      <c r="V83" t="s">
        <v>94</v>
      </c>
      <c r="W83">
        <v>167.43430000000001</v>
      </c>
      <c r="X83">
        <v>363.8417</v>
      </c>
      <c r="Y83">
        <v>28</v>
      </c>
      <c r="Z83" t="s">
        <v>95</v>
      </c>
    </row>
    <row r="84" spans="1:26" x14ac:dyDescent="0.25">
      <c r="A84">
        <v>11</v>
      </c>
      <c r="B84">
        <v>160</v>
      </c>
      <c r="C84" t="s">
        <v>18</v>
      </c>
      <c r="D84" s="6" t="s">
        <v>1</v>
      </c>
      <c r="E84">
        <v>3.6880999999999999</v>
      </c>
      <c r="F84">
        <v>17.696100000000001</v>
      </c>
      <c r="G84">
        <v>228175</v>
      </c>
      <c r="H84">
        <v>700</v>
      </c>
      <c r="I84" t="s">
        <v>94</v>
      </c>
      <c r="J84">
        <v>162</v>
      </c>
      <c r="K84">
        <v>785</v>
      </c>
      <c r="L84">
        <v>370.41399999999999</v>
      </c>
      <c r="M84">
        <v>616</v>
      </c>
      <c r="N84">
        <v>352</v>
      </c>
      <c r="O84">
        <v>667</v>
      </c>
      <c r="P84">
        <v>22</v>
      </c>
      <c r="Q84">
        <v>119</v>
      </c>
      <c r="R84" s="17">
        <v>1</v>
      </c>
      <c r="S84">
        <v>338</v>
      </c>
      <c r="T84">
        <v>656</v>
      </c>
      <c r="U84">
        <v>8.6503999999999994</v>
      </c>
      <c r="V84" t="s">
        <v>94</v>
      </c>
      <c r="W84">
        <v>165.381</v>
      </c>
      <c r="X84">
        <v>365.17630000000003</v>
      </c>
      <c r="Y84">
        <v>28</v>
      </c>
      <c r="Z84" t="s">
        <v>95</v>
      </c>
    </row>
    <row r="85" spans="1:26" x14ac:dyDescent="0.25">
      <c r="A85">
        <v>12</v>
      </c>
      <c r="B85">
        <v>161</v>
      </c>
      <c r="C85" t="s">
        <v>18</v>
      </c>
      <c r="D85" s="6" t="s">
        <v>1</v>
      </c>
      <c r="E85">
        <v>3.4020999999999999</v>
      </c>
      <c r="F85">
        <v>17.696100000000001</v>
      </c>
      <c r="G85">
        <v>214522</v>
      </c>
      <c r="H85">
        <v>700</v>
      </c>
      <c r="I85" t="s">
        <v>94</v>
      </c>
      <c r="J85">
        <v>156</v>
      </c>
      <c r="K85">
        <v>791</v>
      </c>
      <c r="L85">
        <v>348.25</v>
      </c>
      <c r="M85">
        <v>616</v>
      </c>
      <c r="N85">
        <v>382</v>
      </c>
      <c r="O85">
        <v>668</v>
      </c>
      <c r="P85">
        <v>22</v>
      </c>
      <c r="Q85">
        <v>115</v>
      </c>
      <c r="R85" s="17">
        <v>1</v>
      </c>
      <c r="S85">
        <v>368</v>
      </c>
      <c r="T85">
        <v>657</v>
      </c>
      <c r="U85">
        <v>8.3042999999999996</v>
      </c>
      <c r="V85" t="s">
        <v>94</v>
      </c>
      <c r="W85">
        <v>159.4314</v>
      </c>
      <c r="X85">
        <v>340.62049999999999</v>
      </c>
      <c r="Y85">
        <v>28</v>
      </c>
      <c r="Z85" t="s">
        <v>95</v>
      </c>
    </row>
    <row r="86" spans="1:26" x14ac:dyDescent="0.25">
      <c r="A86">
        <v>13</v>
      </c>
      <c r="B86">
        <v>162</v>
      </c>
      <c r="C86" t="s">
        <v>18</v>
      </c>
      <c r="D86" s="6" t="s">
        <v>0</v>
      </c>
      <c r="E86">
        <v>3.7222</v>
      </c>
      <c r="F86">
        <v>17.696100000000001</v>
      </c>
      <c r="G86">
        <v>222587</v>
      </c>
      <c r="H86">
        <v>700</v>
      </c>
      <c r="I86" t="s">
        <v>94</v>
      </c>
      <c r="J86">
        <v>151</v>
      </c>
      <c r="K86">
        <v>797</v>
      </c>
      <c r="L86">
        <v>361.34249999999997</v>
      </c>
      <c r="M86">
        <v>616</v>
      </c>
      <c r="N86">
        <v>412</v>
      </c>
      <c r="O86">
        <v>667</v>
      </c>
      <c r="P86">
        <v>22</v>
      </c>
      <c r="Q86">
        <v>111</v>
      </c>
      <c r="R86" s="17">
        <v>1</v>
      </c>
      <c r="S86">
        <v>398</v>
      </c>
      <c r="T86">
        <v>656</v>
      </c>
      <c r="U86">
        <v>12.523999999999999</v>
      </c>
      <c r="V86" t="s">
        <v>94</v>
      </c>
      <c r="W86">
        <v>166.88939999999999</v>
      </c>
      <c r="X86">
        <v>353.536</v>
      </c>
      <c r="Y86">
        <v>28</v>
      </c>
      <c r="Z86" t="s">
        <v>95</v>
      </c>
    </row>
    <row r="87" spans="1:26" x14ac:dyDescent="0.25">
      <c r="A87">
        <v>14</v>
      </c>
      <c r="B87">
        <v>163</v>
      </c>
      <c r="C87" t="s">
        <v>18</v>
      </c>
      <c r="D87" s="6" t="s">
        <v>0</v>
      </c>
      <c r="E87">
        <v>4.0731000000000002</v>
      </c>
      <c r="F87">
        <v>17.696100000000001</v>
      </c>
      <c r="G87">
        <v>252666</v>
      </c>
      <c r="H87">
        <v>700</v>
      </c>
      <c r="I87" t="s">
        <v>94</v>
      </c>
      <c r="J87">
        <v>180</v>
      </c>
      <c r="K87">
        <v>816</v>
      </c>
      <c r="L87">
        <v>410.1721</v>
      </c>
      <c r="M87">
        <v>616</v>
      </c>
      <c r="N87">
        <v>442</v>
      </c>
      <c r="O87">
        <v>666</v>
      </c>
      <c r="P87">
        <v>22</v>
      </c>
      <c r="Q87">
        <v>138</v>
      </c>
      <c r="R87" s="17">
        <v>1</v>
      </c>
      <c r="S87">
        <v>428</v>
      </c>
      <c r="T87">
        <v>655</v>
      </c>
      <c r="U87">
        <v>12.3797</v>
      </c>
      <c r="V87" t="s">
        <v>94</v>
      </c>
      <c r="W87">
        <v>156.86969999999999</v>
      </c>
      <c r="X87">
        <v>404.90289999999999</v>
      </c>
      <c r="Y87">
        <v>28</v>
      </c>
      <c r="Z87" t="s">
        <v>95</v>
      </c>
    </row>
    <row r="88" spans="1:26" x14ac:dyDescent="0.25">
      <c r="A88">
        <v>15</v>
      </c>
      <c r="B88">
        <v>164</v>
      </c>
      <c r="C88" t="s">
        <v>18</v>
      </c>
      <c r="D88" s="6" t="s">
        <v>0</v>
      </c>
      <c r="E88">
        <v>4.1980000000000004</v>
      </c>
      <c r="F88">
        <v>17.696100000000001</v>
      </c>
      <c r="G88">
        <v>258861</v>
      </c>
      <c r="H88">
        <v>700</v>
      </c>
      <c r="I88" t="s">
        <v>94</v>
      </c>
      <c r="J88">
        <v>183</v>
      </c>
      <c r="K88">
        <v>854</v>
      </c>
      <c r="L88">
        <v>420.22890000000001</v>
      </c>
      <c r="M88">
        <v>616</v>
      </c>
      <c r="N88">
        <v>473</v>
      </c>
      <c r="O88">
        <v>665</v>
      </c>
      <c r="P88">
        <v>22</v>
      </c>
      <c r="Q88">
        <v>117</v>
      </c>
      <c r="R88" s="17">
        <v>1</v>
      </c>
      <c r="S88">
        <v>459</v>
      </c>
      <c r="T88">
        <v>654</v>
      </c>
      <c r="U88">
        <v>14.105</v>
      </c>
      <c r="V88" t="s">
        <v>94</v>
      </c>
      <c r="W88">
        <v>172.38120000000001</v>
      </c>
      <c r="X88">
        <v>415.04500000000002</v>
      </c>
      <c r="Y88">
        <v>28</v>
      </c>
      <c r="Z88" t="s">
        <v>95</v>
      </c>
    </row>
    <row r="89" spans="1:26" x14ac:dyDescent="0.25">
      <c r="A89">
        <v>16</v>
      </c>
      <c r="B89">
        <v>165</v>
      </c>
      <c r="C89" t="s">
        <v>18</v>
      </c>
      <c r="D89" s="6" t="s">
        <v>9</v>
      </c>
      <c r="E89">
        <v>4.0414000000000003</v>
      </c>
      <c r="F89">
        <v>17.696100000000001</v>
      </c>
      <c r="G89">
        <v>258954</v>
      </c>
      <c r="H89">
        <v>700</v>
      </c>
      <c r="I89" t="s">
        <v>94</v>
      </c>
      <c r="J89">
        <v>192</v>
      </c>
      <c r="K89">
        <v>926</v>
      </c>
      <c r="L89">
        <v>420.37990000000002</v>
      </c>
      <c r="M89">
        <v>616</v>
      </c>
      <c r="N89">
        <v>501</v>
      </c>
      <c r="O89">
        <v>664</v>
      </c>
      <c r="P89">
        <v>22</v>
      </c>
      <c r="Q89">
        <v>130</v>
      </c>
      <c r="R89" s="17">
        <v>1</v>
      </c>
      <c r="S89">
        <v>487</v>
      </c>
      <c r="T89">
        <v>653</v>
      </c>
      <c r="U89">
        <v>19.499300000000002</v>
      </c>
      <c r="V89" t="s">
        <v>94</v>
      </c>
      <c r="W89">
        <v>163.32570000000001</v>
      </c>
      <c r="X89">
        <v>413.9101</v>
      </c>
      <c r="Y89">
        <v>28</v>
      </c>
      <c r="Z89" t="s">
        <v>95</v>
      </c>
    </row>
    <row r="90" spans="1:26" x14ac:dyDescent="0.25">
      <c r="A90">
        <v>17</v>
      </c>
      <c r="B90">
        <v>166</v>
      </c>
      <c r="C90" t="s">
        <v>18</v>
      </c>
      <c r="D90" s="6" t="s">
        <v>9</v>
      </c>
      <c r="E90">
        <v>3.7909999999999999</v>
      </c>
      <c r="F90">
        <v>17.696100000000001</v>
      </c>
      <c r="G90">
        <v>259475</v>
      </c>
      <c r="H90">
        <v>700</v>
      </c>
      <c r="I90" t="s">
        <v>94</v>
      </c>
      <c r="J90">
        <v>207</v>
      </c>
      <c r="K90">
        <v>858</v>
      </c>
      <c r="L90">
        <v>421.22559999999999</v>
      </c>
      <c r="M90">
        <v>616</v>
      </c>
      <c r="N90">
        <v>531</v>
      </c>
      <c r="O90">
        <v>664</v>
      </c>
      <c r="P90">
        <v>22</v>
      </c>
      <c r="Q90">
        <v>140</v>
      </c>
      <c r="R90" s="17">
        <v>1</v>
      </c>
      <c r="S90">
        <v>517</v>
      </c>
      <c r="T90">
        <v>653</v>
      </c>
      <c r="U90">
        <v>12.623799999999999</v>
      </c>
      <c r="V90" t="s">
        <v>94</v>
      </c>
      <c r="W90">
        <v>157.42490000000001</v>
      </c>
      <c r="X90">
        <v>414.94420000000002</v>
      </c>
      <c r="Y90">
        <v>28</v>
      </c>
      <c r="Z90" t="s">
        <v>95</v>
      </c>
    </row>
    <row r="91" spans="1:26" x14ac:dyDescent="0.25">
      <c r="A91">
        <v>18</v>
      </c>
      <c r="B91">
        <v>167</v>
      </c>
      <c r="C91" t="s">
        <v>18</v>
      </c>
      <c r="D91" s="6" t="s">
        <v>9</v>
      </c>
      <c r="E91">
        <v>3.0716999999999999</v>
      </c>
      <c r="F91">
        <v>17.696100000000001</v>
      </c>
      <c r="G91">
        <v>215342</v>
      </c>
      <c r="H91">
        <v>700</v>
      </c>
      <c r="I91" t="s">
        <v>94</v>
      </c>
      <c r="J91">
        <v>176</v>
      </c>
      <c r="K91">
        <v>707</v>
      </c>
      <c r="L91">
        <v>349.58120000000002</v>
      </c>
      <c r="M91">
        <v>616</v>
      </c>
      <c r="N91">
        <v>561</v>
      </c>
      <c r="O91">
        <v>663</v>
      </c>
      <c r="P91">
        <v>22</v>
      </c>
      <c r="Q91">
        <v>123</v>
      </c>
      <c r="R91" s="17">
        <v>1</v>
      </c>
      <c r="S91">
        <v>547</v>
      </c>
      <c r="T91">
        <v>652</v>
      </c>
      <c r="U91">
        <v>15.618</v>
      </c>
      <c r="V91" t="s">
        <v>94</v>
      </c>
      <c r="W91">
        <v>139.5197</v>
      </c>
      <c r="X91">
        <v>344.2842</v>
      </c>
      <c r="Y91">
        <v>28</v>
      </c>
      <c r="Z91" t="s">
        <v>95</v>
      </c>
    </row>
    <row r="92" spans="1:26" x14ac:dyDescent="0.25">
      <c r="A92">
        <v>19</v>
      </c>
      <c r="B92">
        <v>168</v>
      </c>
      <c r="C92" t="s">
        <v>18</v>
      </c>
      <c r="D92" s="6" t="s">
        <v>7</v>
      </c>
      <c r="E92">
        <v>3.0259999999999998</v>
      </c>
      <c r="F92">
        <v>17.696100000000001</v>
      </c>
      <c r="G92">
        <v>210671</v>
      </c>
      <c r="H92">
        <v>700</v>
      </c>
      <c r="I92" t="s">
        <v>94</v>
      </c>
      <c r="J92">
        <v>171</v>
      </c>
      <c r="K92">
        <v>678</v>
      </c>
      <c r="L92">
        <v>341.9984</v>
      </c>
      <c r="M92">
        <v>616</v>
      </c>
      <c r="N92">
        <v>589</v>
      </c>
      <c r="O92">
        <v>664</v>
      </c>
      <c r="P92">
        <v>22</v>
      </c>
      <c r="Q92">
        <v>130</v>
      </c>
      <c r="R92" s="17">
        <v>1</v>
      </c>
      <c r="S92">
        <v>575</v>
      </c>
      <c r="T92">
        <v>653</v>
      </c>
      <c r="U92">
        <v>15.011799999999999</v>
      </c>
      <c r="V92" t="s">
        <v>94</v>
      </c>
      <c r="W92">
        <v>122.5817</v>
      </c>
      <c r="X92">
        <v>336.82729999999998</v>
      </c>
      <c r="Y92">
        <v>28</v>
      </c>
      <c r="Z92" t="s">
        <v>95</v>
      </c>
    </row>
    <row r="93" spans="1:26" x14ac:dyDescent="0.25">
      <c r="A93">
        <v>20</v>
      </c>
      <c r="B93">
        <v>169</v>
      </c>
      <c r="C93" t="s">
        <v>18</v>
      </c>
      <c r="D93" s="6" t="s">
        <v>7</v>
      </c>
      <c r="E93">
        <v>2.3957999999999999</v>
      </c>
      <c r="F93">
        <v>17.696100000000001</v>
      </c>
      <c r="G93">
        <v>195509</v>
      </c>
      <c r="H93">
        <v>700</v>
      </c>
      <c r="I93" t="s">
        <v>94</v>
      </c>
      <c r="J93">
        <v>182</v>
      </c>
      <c r="K93">
        <v>596</v>
      </c>
      <c r="L93">
        <v>317.38470000000001</v>
      </c>
      <c r="M93">
        <v>616</v>
      </c>
      <c r="N93">
        <v>618</v>
      </c>
      <c r="O93">
        <v>663</v>
      </c>
      <c r="P93">
        <v>22</v>
      </c>
      <c r="Q93">
        <v>130</v>
      </c>
      <c r="R93" s="17">
        <v>1</v>
      </c>
      <c r="S93">
        <v>604</v>
      </c>
      <c r="T93">
        <v>652</v>
      </c>
      <c r="U93">
        <v>19.064800000000002</v>
      </c>
      <c r="V93" t="s">
        <v>94</v>
      </c>
      <c r="W93">
        <v>103.83620000000001</v>
      </c>
      <c r="X93">
        <v>314.9119</v>
      </c>
      <c r="Y93">
        <v>28</v>
      </c>
      <c r="Z93" t="s">
        <v>95</v>
      </c>
    </row>
    <row r="94" spans="1:26" x14ac:dyDescent="0.25">
      <c r="A94">
        <v>21</v>
      </c>
      <c r="B94">
        <v>170</v>
      </c>
      <c r="C94" t="s">
        <v>18</v>
      </c>
      <c r="D94" s="6" t="s">
        <v>7</v>
      </c>
      <c r="E94">
        <v>2.2033</v>
      </c>
      <c r="F94">
        <v>17.696100000000001</v>
      </c>
      <c r="G94">
        <v>175872</v>
      </c>
      <c r="H94">
        <v>700</v>
      </c>
      <c r="I94" t="s">
        <v>94</v>
      </c>
      <c r="J94">
        <v>161</v>
      </c>
      <c r="K94">
        <v>684</v>
      </c>
      <c r="L94">
        <v>285.50650000000002</v>
      </c>
      <c r="M94">
        <v>616</v>
      </c>
      <c r="N94">
        <v>648</v>
      </c>
      <c r="O94">
        <v>664</v>
      </c>
      <c r="P94">
        <v>22</v>
      </c>
      <c r="Q94">
        <v>119</v>
      </c>
      <c r="R94" s="17">
        <v>1</v>
      </c>
      <c r="S94">
        <v>634</v>
      </c>
      <c r="T94">
        <v>653</v>
      </c>
      <c r="U94">
        <v>17.602</v>
      </c>
      <c r="V94" t="s">
        <v>94</v>
      </c>
      <c r="W94">
        <v>94.351100000000002</v>
      </c>
      <c r="X94">
        <v>282.43709999999999</v>
      </c>
      <c r="Y94">
        <v>28</v>
      </c>
      <c r="Z94" t="s">
        <v>95</v>
      </c>
    </row>
    <row r="95" spans="1:26" x14ac:dyDescent="0.25">
      <c r="A95">
        <v>22</v>
      </c>
      <c r="B95">
        <v>171</v>
      </c>
      <c r="C95" t="s">
        <v>18</v>
      </c>
      <c r="D95" s="18" t="s">
        <v>105</v>
      </c>
      <c r="E95">
        <v>0.58279999999999998</v>
      </c>
      <c r="F95">
        <v>17.696100000000001</v>
      </c>
      <c r="G95">
        <v>89896</v>
      </c>
      <c r="H95">
        <v>700</v>
      </c>
      <c r="I95" t="s">
        <v>94</v>
      </c>
      <c r="J95">
        <v>113</v>
      </c>
      <c r="K95">
        <v>726</v>
      </c>
      <c r="L95">
        <v>145.93510000000001</v>
      </c>
      <c r="M95">
        <v>616</v>
      </c>
      <c r="N95">
        <v>675</v>
      </c>
      <c r="O95">
        <v>664</v>
      </c>
      <c r="P95">
        <v>22</v>
      </c>
      <c r="Q95">
        <v>107</v>
      </c>
      <c r="R95" s="17">
        <v>0.99890000000000001</v>
      </c>
      <c r="S95">
        <v>661</v>
      </c>
      <c r="T95">
        <v>653</v>
      </c>
      <c r="U95">
        <v>18.6342</v>
      </c>
      <c r="V95" t="s">
        <v>94</v>
      </c>
      <c r="W95">
        <v>86.074799999999996</v>
      </c>
      <c r="X95">
        <v>130.31120000000001</v>
      </c>
      <c r="Y95">
        <v>28</v>
      </c>
      <c r="Z95" t="s">
        <v>95</v>
      </c>
    </row>
    <row r="96" spans="1:26" x14ac:dyDescent="0.25">
      <c r="A96">
        <v>23</v>
      </c>
      <c r="B96">
        <v>172</v>
      </c>
      <c r="C96" t="s">
        <v>18</v>
      </c>
      <c r="D96" s="18" t="s">
        <v>112</v>
      </c>
      <c r="E96">
        <v>0.1578</v>
      </c>
      <c r="F96">
        <v>17.696100000000001</v>
      </c>
      <c r="G96">
        <v>75102</v>
      </c>
      <c r="H96">
        <v>700</v>
      </c>
      <c r="I96" t="s">
        <v>94</v>
      </c>
      <c r="J96">
        <v>113</v>
      </c>
      <c r="K96">
        <v>426</v>
      </c>
      <c r="L96">
        <v>121.9188</v>
      </c>
      <c r="M96">
        <v>616</v>
      </c>
      <c r="N96">
        <v>704</v>
      </c>
      <c r="O96">
        <v>666</v>
      </c>
      <c r="P96">
        <v>22</v>
      </c>
      <c r="Q96">
        <v>98</v>
      </c>
      <c r="R96" s="17">
        <v>0</v>
      </c>
      <c r="S96">
        <v>690</v>
      </c>
      <c r="T96">
        <v>655</v>
      </c>
      <c r="U96">
        <v>5.8907999999999996</v>
      </c>
      <c r="V96" t="s">
        <v>94</v>
      </c>
      <c r="W96">
        <v>33.433799999999998</v>
      </c>
      <c r="X96">
        <v>116.6799</v>
      </c>
      <c r="Y96">
        <v>28</v>
      </c>
      <c r="Z96" t="s">
        <v>95</v>
      </c>
    </row>
  </sheetData>
  <conditionalFormatting sqref="D17:D19">
    <cfRule type="expression" dxfId="33" priority="59">
      <formula>MOD(ROW(), 2)</formula>
    </cfRule>
  </conditionalFormatting>
  <conditionalFormatting sqref="D17:D19">
    <cfRule type="expression" dxfId="32" priority="58">
      <formula>MOD(ROW(), 2)</formula>
    </cfRule>
  </conditionalFormatting>
  <conditionalFormatting sqref="D2">
    <cfRule type="expression" dxfId="31" priority="65">
      <formula>MOD(ROW(), 2)</formula>
    </cfRule>
  </conditionalFormatting>
  <conditionalFormatting sqref="D5:D7">
    <cfRule type="expression" dxfId="30" priority="64">
      <formula>MOD(ROW(), 2)</formula>
    </cfRule>
  </conditionalFormatting>
  <conditionalFormatting sqref="D3:D4">
    <cfRule type="expression" dxfId="29" priority="61">
      <formula>MOD(ROW(), 2)</formula>
    </cfRule>
  </conditionalFormatting>
  <conditionalFormatting sqref="D14:D16">
    <cfRule type="expression" dxfId="28" priority="60">
      <formula>MOD(ROW(), 2)</formula>
    </cfRule>
  </conditionalFormatting>
  <conditionalFormatting sqref="D35:D37">
    <cfRule type="expression" dxfId="27" priority="28">
      <formula>MOD(ROW(), 2)</formula>
    </cfRule>
  </conditionalFormatting>
  <conditionalFormatting sqref="D27:D28">
    <cfRule type="expression" dxfId="26" priority="27">
      <formula>MOD(ROW(), 2)</formula>
    </cfRule>
  </conditionalFormatting>
  <conditionalFormatting sqref="D29:D31">
    <cfRule type="expression" dxfId="25" priority="30">
      <formula>MOD(ROW(), 2)</formula>
    </cfRule>
  </conditionalFormatting>
  <conditionalFormatting sqref="D32:D34">
    <cfRule type="expression" dxfId="24" priority="29">
      <formula>MOD(ROW(), 2)</formula>
    </cfRule>
  </conditionalFormatting>
  <conditionalFormatting sqref="D8:D10">
    <cfRule type="expression" dxfId="23" priority="63">
      <formula>MOD(ROW(), 2)</formula>
    </cfRule>
  </conditionalFormatting>
  <conditionalFormatting sqref="D11:D13">
    <cfRule type="expression" dxfId="22" priority="62">
      <formula>MOD(ROW(), 2)</formula>
    </cfRule>
  </conditionalFormatting>
  <conditionalFormatting sqref="D26">
    <cfRule type="expression" dxfId="21" priority="31">
      <formula>MOD(ROW(), 2)</formula>
    </cfRule>
  </conditionalFormatting>
  <conditionalFormatting sqref="D23:D25">
    <cfRule type="expression" dxfId="20" priority="56">
      <formula>MOD(ROW(), 2)</formula>
    </cfRule>
  </conditionalFormatting>
  <conditionalFormatting sqref="D44:D46">
    <cfRule type="expression" dxfId="19" priority="23">
      <formula>MOD(ROW(), 2)</formula>
    </cfRule>
  </conditionalFormatting>
  <conditionalFormatting sqref="D51:D53">
    <cfRule type="expression" dxfId="18" priority="21">
      <formula>MOD(ROW(), 2)</formula>
    </cfRule>
  </conditionalFormatting>
  <conditionalFormatting sqref="D57:D59">
    <cfRule type="expression" dxfId="17" priority="19">
      <formula>MOD(ROW(), 2)</formula>
    </cfRule>
  </conditionalFormatting>
  <conditionalFormatting sqref="D41:D43">
    <cfRule type="expression" dxfId="16" priority="24">
      <formula>MOD(ROW(), 2)</formula>
    </cfRule>
  </conditionalFormatting>
  <conditionalFormatting sqref="D20:D22">
    <cfRule type="expression" dxfId="15" priority="57">
      <formula>MOD(ROW(), 2)</formula>
    </cfRule>
  </conditionalFormatting>
  <conditionalFormatting sqref="D41:D43">
    <cfRule type="expression" dxfId="14" priority="25">
      <formula>MOD(ROW(), 2)</formula>
    </cfRule>
  </conditionalFormatting>
  <conditionalFormatting sqref="D47:D50">
    <cfRule type="expression" dxfId="13" priority="22">
      <formula>MOD(ROW(), 2)</formula>
    </cfRule>
  </conditionalFormatting>
  <conditionalFormatting sqref="D54:D56">
    <cfRule type="expression" dxfId="12" priority="20">
      <formula>MOD(ROW(), 2)</formula>
    </cfRule>
  </conditionalFormatting>
  <conditionalFormatting sqref="D63:D65">
    <cfRule type="expression" dxfId="11" priority="17">
      <formula>MOD(ROW(), 2)</formula>
    </cfRule>
  </conditionalFormatting>
  <conditionalFormatting sqref="D60:D62">
    <cfRule type="expression" dxfId="10" priority="18">
      <formula>MOD(ROW(), 2)</formula>
    </cfRule>
  </conditionalFormatting>
  <conditionalFormatting sqref="D66:D68">
    <cfRule type="expression" dxfId="9" priority="16">
      <formula>MOD(ROW(), 2)</formula>
    </cfRule>
  </conditionalFormatting>
  <conditionalFormatting sqref="D38:D40">
    <cfRule type="expression" dxfId="8" priority="26">
      <formula>MOD(ROW(), 2)</formula>
    </cfRule>
  </conditionalFormatting>
  <conditionalFormatting sqref="D69:D73">
    <cfRule type="expression" dxfId="7" priority="15">
      <formula>MOD(ROW(), 2)</formula>
    </cfRule>
  </conditionalFormatting>
  <conditionalFormatting sqref="D74:D76">
    <cfRule type="expression" dxfId="6" priority="7">
      <formula>MOD(ROW(), 2)</formula>
    </cfRule>
  </conditionalFormatting>
  <conditionalFormatting sqref="D77:D79">
    <cfRule type="expression" dxfId="5" priority="6">
      <formula>MOD(ROW(), 2)</formula>
    </cfRule>
  </conditionalFormatting>
  <conditionalFormatting sqref="D80:D82">
    <cfRule type="expression" dxfId="4" priority="5">
      <formula>MOD(ROW(), 2)</formula>
    </cfRule>
  </conditionalFormatting>
  <conditionalFormatting sqref="D83:D85">
    <cfRule type="expression" dxfId="3" priority="4">
      <formula>MOD(ROW(), 2)</formula>
    </cfRule>
  </conditionalFormatting>
  <conditionalFormatting sqref="D86:D88">
    <cfRule type="expression" dxfId="2" priority="3">
      <formula>MOD(ROW(), 2)</formula>
    </cfRule>
  </conditionalFormatting>
  <conditionalFormatting sqref="D89:D91">
    <cfRule type="expression" dxfId="1" priority="2">
      <formula>MOD(ROW(), 2)</formula>
    </cfRule>
  </conditionalFormatting>
  <conditionalFormatting sqref="D92:D96">
    <cfRule type="expression" dxfId="0" priority="1">
      <formula>MOD(ROW(), 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workbookViewId="0">
      <selection activeCell="N2" sqref="N2:N16"/>
    </sheetView>
  </sheetViews>
  <sheetFormatPr defaultRowHeight="15" x14ac:dyDescent="0.25"/>
  <cols>
    <col min="2" max="2" width="14.28515625" customWidth="1"/>
    <col min="12" max="12" width="12.5703125" customWidth="1"/>
  </cols>
  <sheetData>
    <row r="1" spans="1:31" x14ac:dyDescent="0.25">
      <c r="A1" t="s">
        <v>11</v>
      </c>
      <c r="C1" s="3" t="s">
        <v>21</v>
      </c>
      <c r="D1" s="4" t="s">
        <v>8</v>
      </c>
      <c r="E1" s="4" t="s">
        <v>14</v>
      </c>
      <c r="F1" s="4" t="s">
        <v>15</v>
      </c>
      <c r="G1" s="4" t="s">
        <v>16</v>
      </c>
      <c r="H1" s="3"/>
      <c r="J1" s="5" t="s">
        <v>22</v>
      </c>
      <c r="K1">
        <v>0.05</v>
      </c>
      <c r="M1" s="3" t="s">
        <v>23</v>
      </c>
      <c r="N1" s="4" t="s">
        <v>8</v>
      </c>
      <c r="O1" s="4" t="s">
        <v>14</v>
      </c>
      <c r="P1" s="4" t="s">
        <v>15</v>
      </c>
      <c r="Q1" s="4" t="s">
        <v>16</v>
      </c>
      <c r="R1" s="3"/>
    </row>
    <row r="2" spans="1:31" x14ac:dyDescent="0.25">
      <c r="A2" t="s">
        <v>24</v>
      </c>
      <c r="C2" s="6">
        <v>1</v>
      </c>
      <c r="D2" s="6" t="s">
        <v>9</v>
      </c>
      <c r="E2" s="3">
        <v>1.204</v>
      </c>
      <c r="F2" s="3">
        <v>1.0049999999999999</v>
      </c>
      <c r="G2" s="3">
        <v>1.1859999999999999</v>
      </c>
      <c r="H2" s="6">
        <v>1</v>
      </c>
      <c r="J2" s="7" t="s">
        <v>25</v>
      </c>
      <c r="K2">
        <v>5000</v>
      </c>
      <c r="M2" s="6">
        <v>1</v>
      </c>
      <c r="N2" s="6" t="s">
        <v>9</v>
      </c>
      <c r="O2" s="8">
        <f t="shared" ref="O2:Q16" si="0">$K$2*$K$1/E2</f>
        <v>207.64119601328903</v>
      </c>
      <c r="P2" s="8">
        <f t="shared" si="0"/>
        <v>248.75621890547265</v>
      </c>
      <c r="Q2" s="8">
        <f t="shared" si="0"/>
        <v>210.79258010118045</v>
      </c>
      <c r="R2" s="6">
        <v>1</v>
      </c>
      <c r="AE2" s="1"/>
    </row>
    <row r="3" spans="1:31" x14ac:dyDescent="0.25">
      <c r="A3" t="s">
        <v>26</v>
      </c>
      <c r="C3" s="6">
        <v>2</v>
      </c>
      <c r="D3" s="6" t="s">
        <v>0</v>
      </c>
      <c r="E3" s="3">
        <v>1.365</v>
      </c>
      <c r="F3" s="3">
        <v>1.3460000000000001</v>
      </c>
      <c r="G3" s="3">
        <v>1.01</v>
      </c>
      <c r="H3" s="6">
        <v>2</v>
      </c>
      <c r="M3" s="6">
        <v>2</v>
      </c>
      <c r="N3" s="6" t="s">
        <v>0</v>
      </c>
      <c r="O3" s="8">
        <f t="shared" si="0"/>
        <v>183.15018315018315</v>
      </c>
      <c r="P3" s="8">
        <f t="shared" si="0"/>
        <v>185.73551263001485</v>
      </c>
      <c r="Q3" s="8">
        <f t="shared" si="0"/>
        <v>247.52475247524751</v>
      </c>
      <c r="R3" s="6">
        <v>2</v>
      </c>
      <c r="AE3" s="1"/>
    </row>
    <row r="4" spans="1:31" x14ac:dyDescent="0.25">
      <c r="C4" s="6">
        <v>3</v>
      </c>
      <c r="D4" s="6" t="s">
        <v>1</v>
      </c>
      <c r="E4" s="3">
        <v>1.407</v>
      </c>
      <c r="F4" s="3">
        <v>1.3879999999999999</v>
      </c>
      <c r="G4" s="3">
        <v>1.0324</v>
      </c>
      <c r="H4" s="6">
        <v>3</v>
      </c>
      <c r="M4" s="6">
        <v>3</v>
      </c>
      <c r="N4" s="6" t="s">
        <v>1</v>
      </c>
      <c r="O4" s="8">
        <f t="shared" si="0"/>
        <v>177.68301350390902</v>
      </c>
      <c r="P4" s="8">
        <f t="shared" si="0"/>
        <v>180.11527377521614</v>
      </c>
      <c r="Q4" s="8">
        <f t="shared" si="0"/>
        <v>242.15420379697792</v>
      </c>
      <c r="R4" s="6">
        <v>3</v>
      </c>
      <c r="AE4" s="1"/>
    </row>
    <row r="5" spans="1:31" x14ac:dyDescent="0.25">
      <c r="A5" t="s">
        <v>27</v>
      </c>
      <c r="C5" s="6">
        <v>4</v>
      </c>
      <c r="D5" s="6" t="s">
        <v>2</v>
      </c>
      <c r="E5" s="3">
        <v>1.272</v>
      </c>
      <c r="F5" s="3">
        <v>1.242</v>
      </c>
      <c r="G5" s="3">
        <v>1.212</v>
      </c>
      <c r="H5" s="6">
        <v>4</v>
      </c>
      <c r="M5" s="6">
        <v>4</v>
      </c>
      <c r="N5" s="6" t="s">
        <v>2</v>
      </c>
      <c r="O5" s="8">
        <f t="shared" si="0"/>
        <v>196.54088050314465</v>
      </c>
      <c r="P5" s="8">
        <f t="shared" si="0"/>
        <v>201.28824476650564</v>
      </c>
      <c r="Q5" s="8">
        <f t="shared" si="0"/>
        <v>206.27062706270627</v>
      </c>
      <c r="R5" s="6">
        <v>4</v>
      </c>
      <c r="AE5" s="1"/>
    </row>
    <row r="6" spans="1:31" x14ac:dyDescent="0.25">
      <c r="C6" s="6">
        <v>5</v>
      </c>
      <c r="D6" s="6" t="s">
        <v>10</v>
      </c>
      <c r="E6" s="3">
        <v>1.395</v>
      </c>
      <c r="F6" s="3">
        <v>1.0580000000000001</v>
      </c>
      <c r="G6" s="3">
        <v>1.349</v>
      </c>
      <c r="H6" s="6">
        <v>5</v>
      </c>
      <c r="M6" s="6">
        <v>5</v>
      </c>
      <c r="N6" s="6" t="s">
        <v>10</v>
      </c>
      <c r="O6" s="8">
        <f t="shared" si="0"/>
        <v>179.21146953405017</v>
      </c>
      <c r="P6" s="8">
        <f t="shared" si="0"/>
        <v>236.29489603024572</v>
      </c>
      <c r="Q6" s="8">
        <f t="shared" si="0"/>
        <v>185.32246108228318</v>
      </c>
      <c r="R6" s="6">
        <v>5</v>
      </c>
      <c r="AE6" s="1"/>
    </row>
    <row r="7" spans="1:31" x14ac:dyDescent="0.25">
      <c r="C7" s="6">
        <v>6</v>
      </c>
      <c r="D7" s="6" t="s">
        <v>3</v>
      </c>
      <c r="E7" s="3">
        <v>1.347</v>
      </c>
      <c r="F7" s="3">
        <v>1.3</v>
      </c>
      <c r="G7" s="3">
        <v>1.268</v>
      </c>
      <c r="H7" s="6">
        <v>6</v>
      </c>
      <c r="M7" s="6">
        <v>6</v>
      </c>
      <c r="N7" s="6" t="s">
        <v>3</v>
      </c>
      <c r="O7" s="8">
        <f t="shared" si="0"/>
        <v>185.59762435040832</v>
      </c>
      <c r="P7" s="8">
        <f t="shared" si="0"/>
        <v>192.30769230769229</v>
      </c>
      <c r="Q7" s="8">
        <f t="shared" si="0"/>
        <v>197.1608832807571</v>
      </c>
      <c r="R7" s="6">
        <v>6</v>
      </c>
      <c r="AE7" s="1"/>
    </row>
    <row r="8" spans="1:31" x14ac:dyDescent="0.25">
      <c r="C8" s="6">
        <v>7</v>
      </c>
      <c r="D8" s="6" t="s">
        <v>4</v>
      </c>
      <c r="E8" s="3">
        <v>1.268</v>
      </c>
      <c r="F8" s="3">
        <v>1.298</v>
      </c>
      <c r="G8" s="3">
        <v>1.101</v>
      </c>
      <c r="H8" s="6">
        <v>7</v>
      </c>
      <c r="M8" s="6">
        <v>7</v>
      </c>
      <c r="N8" s="6" t="s">
        <v>4</v>
      </c>
      <c r="O8" s="8">
        <f t="shared" si="0"/>
        <v>197.1608832807571</v>
      </c>
      <c r="P8" s="8">
        <f t="shared" si="0"/>
        <v>192.60400616332819</v>
      </c>
      <c r="Q8" s="8">
        <f t="shared" si="0"/>
        <v>227.06630336058129</v>
      </c>
      <c r="R8" s="6">
        <v>7</v>
      </c>
      <c r="AE8" s="1"/>
    </row>
    <row r="9" spans="1:31" x14ac:dyDescent="0.25">
      <c r="C9" s="6">
        <v>8</v>
      </c>
      <c r="D9" s="6" t="s">
        <v>19</v>
      </c>
      <c r="E9" s="3">
        <v>1.327</v>
      </c>
      <c r="F9" s="3">
        <v>1.3680000000000001</v>
      </c>
      <c r="G9" s="3">
        <v>1.31</v>
      </c>
      <c r="H9" s="6">
        <v>8</v>
      </c>
      <c r="M9" s="6">
        <v>8</v>
      </c>
      <c r="N9" s="6" t="s">
        <v>19</v>
      </c>
      <c r="O9" s="8">
        <f t="shared" si="0"/>
        <v>188.39487565938208</v>
      </c>
      <c r="P9" s="8">
        <f t="shared" si="0"/>
        <v>182.7485380116959</v>
      </c>
      <c r="Q9" s="8">
        <f t="shared" si="0"/>
        <v>190.83969465648855</v>
      </c>
      <c r="R9" s="6">
        <v>8</v>
      </c>
    </row>
    <row r="10" spans="1:31" x14ac:dyDescent="0.25">
      <c r="C10" s="6">
        <v>9</v>
      </c>
      <c r="D10" s="6" t="s">
        <v>20</v>
      </c>
      <c r="E10" s="3">
        <v>1.32</v>
      </c>
      <c r="F10" s="3">
        <v>1.2929999999999999</v>
      </c>
      <c r="G10" s="3">
        <v>1.1759999999999999</v>
      </c>
      <c r="H10" s="6">
        <v>9</v>
      </c>
      <c r="M10" s="6">
        <v>9</v>
      </c>
      <c r="N10" s="6" t="s">
        <v>20</v>
      </c>
      <c r="O10" s="8">
        <f t="shared" si="0"/>
        <v>189.39393939393938</v>
      </c>
      <c r="P10" s="8">
        <f t="shared" si="0"/>
        <v>193.34880123743233</v>
      </c>
      <c r="Q10" s="8">
        <f t="shared" si="0"/>
        <v>212.58503401360545</v>
      </c>
      <c r="R10" s="6">
        <v>9</v>
      </c>
    </row>
    <row r="11" spans="1:31" x14ac:dyDescent="0.25">
      <c r="C11" s="6">
        <v>10</v>
      </c>
      <c r="D11" s="6" t="s">
        <v>28</v>
      </c>
      <c r="E11" s="3">
        <v>1.264</v>
      </c>
      <c r="F11" s="3">
        <v>1.3240000000000001</v>
      </c>
      <c r="G11" s="3">
        <v>1.43</v>
      </c>
      <c r="H11" s="6">
        <v>10</v>
      </c>
      <c r="M11" s="6">
        <v>10</v>
      </c>
      <c r="N11" s="6" t="s">
        <v>28</v>
      </c>
      <c r="O11" s="8">
        <f t="shared" si="0"/>
        <v>197.78481012658227</v>
      </c>
      <c r="P11" s="8">
        <f t="shared" si="0"/>
        <v>188.82175226586102</v>
      </c>
      <c r="Q11" s="8">
        <f t="shared" si="0"/>
        <v>174.82517482517483</v>
      </c>
      <c r="R11" s="6">
        <v>10</v>
      </c>
    </row>
    <row r="12" spans="1:31" x14ac:dyDescent="0.25">
      <c r="C12" s="6">
        <v>11</v>
      </c>
      <c r="D12" s="6" t="s">
        <v>29</v>
      </c>
      <c r="E12" s="3">
        <v>1.2230000000000001</v>
      </c>
      <c r="F12" s="3">
        <v>1.33</v>
      </c>
      <c r="G12" s="3">
        <v>1.26</v>
      </c>
      <c r="H12" s="6">
        <v>11</v>
      </c>
      <c r="M12" s="6">
        <v>11</v>
      </c>
      <c r="N12" s="6" t="s">
        <v>29</v>
      </c>
      <c r="O12" s="8">
        <f t="shared" si="0"/>
        <v>204.4153720359771</v>
      </c>
      <c r="P12" s="8">
        <f t="shared" si="0"/>
        <v>187.96992481203006</v>
      </c>
      <c r="Q12" s="8">
        <f t="shared" si="0"/>
        <v>198.4126984126984</v>
      </c>
      <c r="R12" s="6">
        <v>11</v>
      </c>
    </row>
    <row r="13" spans="1:31" x14ac:dyDescent="0.25">
      <c r="C13" s="6">
        <v>12</v>
      </c>
      <c r="D13" s="6" t="s">
        <v>30</v>
      </c>
      <c r="E13" s="3">
        <v>1.335</v>
      </c>
      <c r="F13" s="3">
        <v>1.1950000000000001</v>
      </c>
      <c r="G13" s="3">
        <v>1.274</v>
      </c>
      <c r="H13" s="6">
        <v>12</v>
      </c>
      <c r="M13" s="6">
        <v>12</v>
      </c>
      <c r="N13" s="6" t="s">
        <v>30</v>
      </c>
      <c r="O13" s="8">
        <f t="shared" si="0"/>
        <v>187.26591760299627</v>
      </c>
      <c r="P13" s="8">
        <f t="shared" si="0"/>
        <v>209.20502092050208</v>
      </c>
      <c r="Q13" s="8">
        <f t="shared" si="0"/>
        <v>196.23233908948194</v>
      </c>
      <c r="R13" s="6">
        <v>12</v>
      </c>
    </row>
    <row r="14" spans="1:31" x14ac:dyDescent="0.25">
      <c r="C14" s="6">
        <v>13</v>
      </c>
      <c r="D14" s="6" t="s">
        <v>31</v>
      </c>
      <c r="E14" s="3">
        <v>1.387</v>
      </c>
      <c r="F14" s="3">
        <v>1.3240000000000001</v>
      </c>
      <c r="G14" s="3">
        <v>1.198</v>
      </c>
      <c r="H14" s="6">
        <v>13</v>
      </c>
      <c r="M14" s="6">
        <v>13</v>
      </c>
      <c r="N14" s="6" t="s">
        <v>31</v>
      </c>
      <c r="O14" s="8">
        <f t="shared" si="0"/>
        <v>180.24513338139869</v>
      </c>
      <c r="P14" s="8">
        <f t="shared" si="0"/>
        <v>188.82175226586102</v>
      </c>
      <c r="Q14" s="8">
        <f t="shared" si="0"/>
        <v>208.68113522537564</v>
      </c>
      <c r="R14" s="6">
        <v>13</v>
      </c>
    </row>
    <row r="15" spans="1:31" x14ac:dyDescent="0.25">
      <c r="C15" s="6">
        <v>14</v>
      </c>
      <c r="D15" s="6" t="s">
        <v>32</v>
      </c>
      <c r="E15" s="3">
        <v>1.373</v>
      </c>
      <c r="F15" s="3">
        <v>1.3420000000000001</v>
      </c>
      <c r="G15" s="3">
        <v>1.3779999999999999</v>
      </c>
      <c r="H15" s="6">
        <v>14</v>
      </c>
      <c r="M15" s="6">
        <v>14</v>
      </c>
      <c r="N15" s="6" t="s">
        <v>32</v>
      </c>
      <c r="O15" s="8">
        <f t="shared" si="0"/>
        <v>182.08302986161689</v>
      </c>
      <c r="P15" s="8">
        <f t="shared" si="0"/>
        <v>186.28912071535021</v>
      </c>
      <c r="Q15" s="8">
        <f t="shared" si="0"/>
        <v>181.422351233672</v>
      </c>
      <c r="R15" s="6">
        <v>14</v>
      </c>
    </row>
    <row r="16" spans="1:31" x14ac:dyDescent="0.25">
      <c r="C16" s="6">
        <v>15</v>
      </c>
      <c r="D16" s="6" t="s">
        <v>7</v>
      </c>
      <c r="E16" s="3">
        <v>1.393</v>
      </c>
      <c r="F16" s="3">
        <v>1.3919999999999999</v>
      </c>
      <c r="G16" s="3">
        <v>1.2949999999999999</v>
      </c>
      <c r="H16" s="6">
        <v>15</v>
      </c>
      <c r="M16" s="6">
        <v>15</v>
      </c>
      <c r="N16" s="6" t="s">
        <v>7</v>
      </c>
      <c r="O16" s="8">
        <f t="shared" si="0"/>
        <v>179.46877243359654</v>
      </c>
      <c r="P16" s="8">
        <f t="shared" si="0"/>
        <v>179.59770114942529</v>
      </c>
      <c r="Q16" s="8">
        <f t="shared" si="0"/>
        <v>193.05019305019306</v>
      </c>
      <c r="R16" s="6">
        <v>15</v>
      </c>
    </row>
    <row r="18" spans="13:18" x14ac:dyDescent="0.25">
      <c r="M18" s="3" t="s">
        <v>33</v>
      </c>
      <c r="N18" s="4" t="s">
        <v>8</v>
      </c>
      <c r="O18" s="4" t="s">
        <v>14</v>
      </c>
      <c r="P18" s="4" t="s">
        <v>15</v>
      </c>
      <c r="Q18" s="4" t="s">
        <v>16</v>
      </c>
      <c r="R18" s="3"/>
    </row>
    <row r="19" spans="13:18" x14ac:dyDescent="0.25">
      <c r="M19" s="6">
        <v>1</v>
      </c>
      <c r="N19" s="6" t="s">
        <v>9</v>
      </c>
      <c r="O19" s="8">
        <f t="shared" ref="O19:Q33" si="1">$K$2-O2</f>
        <v>4792.3588039867109</v>
      </c>
      <c r="P19" s="8">
        <f t="shared" si="1"/>
        <v>4751.2437810945275</v>
      </c>
      <c r="Q19" s="8">
        <f t="shared" si="1"/>
        <v>4789.2074198988194</v>
      </c>
      <c r="R19" s="6">
        <v>1</v>
      </c>
    </row>
    <row r="20" spans="13:18" x14ac:dyDescent="0.25">
      <c r="M20" s="6">
        <v>2</v>
      </c>
      <c r="N20" s="6" t="s">
        <v>0</v>
      </c>
      <c r="O20" s="8">
        <f t="shared" si="1"/>
        <v>4816.8498168498172</v>
      </c>
      <c r="P20" s="8">
        <f t="shared" si="1"/>
        <v>4814.2644873699855</v>
      </c>
      <c r="Q20" s="8">
        <f t="shared" si="1"/>
        <v>4752.4752475247524</v>
      </c>
      <c r="R20" s="6">
        <v>2</v>
      </c>
    </row>
    <row r="21" spans="13:18" x14ac:dyDescent="0.25">
      <c r="M21" s="6">
        <v>3</v>
      </c>
      <c r="N21" s="6" t="s">
        <v>1</v>
      </c>
      <c r="O21" s="8">
        <f t="shared" si="1"/>
        <v>4822.316986496091</v>
      </c>
      <c r="P21" s="8">
        <f t="shared" si="1"/>
        <v>4819.8847262247837</v>
      </c>
      <c r="Q21" s="8">
        <f t="shared" si="1"/>
        <v>4757.8457962030225</v>
      </c>
      <c r="R21" s="6">
        <v>3</v>
      </c>
    </row>
    <row r="22" spans="13:18" x14ac:dyDescent="0.25">
      <c r="M22" s="6">
        <v>4</v>
      </c>
      <c r="N22" s="6" t="s">
        <v>2</v>
      </c>
      <c r="O22" s="8">
        <f t="shared" si="1"/>
        <v>4803.4591194968552</v>
      </c>
      <c r="P22" s="8">
        <f t="shared" si="1"/>
        <v>4798.7117552334939</v>
      </c>
      <c r="Q22" s="8">
        <f t="shared" si="1"/>
        <v>4793.7293729372941</v>
      </c>
      <c r="R22" s="6">
        <v>4</v>
      </c>
    </row>
    <row r="23" spans="13:18" x14ac:dyDescent="0.25">
      <c r="M23" s="6">
        <v>5</v>
      </c>
      <c r="N23" s="6" t="s">
        <v>10</v>
      </c>
      <c r="O23" s="8">
        <f t="shared" si="1"/>
        <v>4820.7885304659494</v>
      </c>
      <c r="P23" s="8">
        <f t="shared" si="1"/>
        <v>4763.7051039697544</v>
      </c>
      <c r="Q23" s="8">
        <f t="shared" si="1"/>
        <v>4814.6775389177164</v>
      </c>
      <c r="R23" s="6">
        <v>5</v>
      </c>
    </row>
    <row r="24" spans="13:18" x14ac:dyDescent="0.25">
      <c r="M24" s="6">
        <v>6</v>
      </c>
      <c r="N24" s="6" t="s">
        <v>3</v>
      </c>
      <c r="O24" s="8">
        <f t="shared" si="1"/>
        <v>4814.4023756495917</v>
      </c>
      <c r="P24" s="8">
        <f t="shared" si="1"/>
        <v>4807.6923076923076</v>
      </c>
      <c r="Q24" s="8">
        <f t="shared" si="1"/>
        <v>4802.8391167192431</v>
      </c>
      <c r="R24" s="6">
        <v>6</v>
      </c>
    </row>
    <row r="25" spans="13:18" x14ac:dyDescent="0.25">
      <c r="M25" s="6">
        <v>7</v>
      </c>
      <c r="N25" s="6" t="s">
        <v>4</v>
      </c>
      <c r="O25" s="8">
        <f t="shared" si="1"/>
        <v>4802.8391167192431</v>
      </c>
      <c r="P25" s="8">
        <f t="shared" si="1"/>
        <v>4807.3959938366716</v>
      </c>
      <c r="Q25" s="8">
        <f t="shared" si="1"/>
        <v>4772.9336966394185</v>
      </c>
      <c r="R25" s="6">
        <v>7</v>
      </c>
    </row>
    <row r="26" spans="13:18" x14ac:dyDescent="0.25">
      <c r="M26" s="6">
        <v>8</v>
      </c>
      <c r="N26" s="6" t="s">
        <v>19</v>
      </c>
      <c r="O26" s="8">
        <f t="shared" si="1"/>
        <v>4811.6051243406182</v>
      </c>
      <c r="P26" s="8">
        <f t="shared" si="1"/>
        <v>4817.2514619883041</v>
      </c>
      <c r="Q26" s="8">
        <f t="shared" si="1"/>
        <v>4809.160305343511</v>
      </c>
      <c r="R26" s="6">
        <v>8</v>
      </c>
    </row>
    <row r="27" spans="13:18" x14ac:dyDescent="0.25">
      <c r="M27" s="6">
        <v>9</v>
      </c>
      <c r="N27" s="6" t="s">
        <v>20</v>
      </c>
      <c r="O27" s="8">
        <f t="shared" si="1"/>
        <v>4810.606060606061</v>
      </c>
      <c r="P27" s="8">
        <f t="shared" si="1"/>
        <v>4806.6511987625672</v>
      </c>
      <c r="Q27" s="8">
        <f t="shared" si="1"/>
        <v>4787.4149659863942</v>
      </c>
      <c r="R27" s="6">
        <v>9</v>
      </c>
    </row>
    <row r="28" spans="13:18" x14ac:dyDescent="0.25">
      <c r="M28" s="6">
        <v>10</v>
      </c>
      <c r="N28" s="6" t="s">
        <v>28</v>
      </c>
      <c r="O28" s="8">
        <f t="shared" si="1"/>
        <v>4802.2151898734173</v>
      </c>
      <c r="P28" s="8">
        <f t="shared" si="1"/>
        <v>4811.1782477341394</v>
      </c>
      <c r="Q28" s="8">
        <f t="shared" si="1"/>
        <v>4825.1748251748249</v>
      </c>
      <c r="R28" s="6">
        <v>10</v>
      </c>
    </row>
    <row r="29" spans="13:18" x14ac:dyDescent="0.25">
      <c r="M29" s="6">
        <v>11</v>
      </c>
      <c r="N29" s="6" t="s">
        <v>29</v>
      </c>
      <c r="O29" s="8">
        <f t="shared" si="1"/>
        <v>4795.5846279640227</v>
      </c>
      <c r="P29" s="8">
        <f t="shared" si="1"/>
        <v>4812.0300751879695</v>
      </c>
      <c r="Q29" s="8">
        <f t="shared" si="1"/>
        <v>4801.5873015873012</v>
      </c>
      <c r="R29" s="6">
        <v>11</v>
      </c>
    </row>
    <row r="30" spans="13:18" x14ac:dyDescent="0.25">
      <c r="M30" s="6">
        <v>12</v>
      </c>
      <c r="N30" s="6" t="s">
        <v>30</v>
      </c>
      <c r="O30" s="8">
        <f t="shared" si="1"/>
        <v>4812.7340823970035</v>
      </c>
      <c r="P30" s="8">
        <f t="shared" si="1"/>
        <v>4790.7949790794983</v>
      </c>
      <c r="Q30" s="8">
        <f t="shared" si="1"/>
        <v>4803.7676609105183</v>
      </c>
      <c r="R30" s="6">
        <v>12</v>
      </c>
    </row>
    <row r="31" spans="13:18" x14ac:dyDescent="0.25">
      <c r="M31" s="6">
        <v>13</v>
      </c>
      <c r="N31" s="6" t="s">
        <v>31</v>
      </c>
      <c r="O31" s="8">
        <f t="shared" si="1"/>
        <v>4819.7548666186012</v>
      </c>
      <c r="P31" s="8">
        <f t="shared" si="1"/>
        <v>4811.1782477341394</v>
      </c>
      <c r="Q31" s="8">
        <f t="shared" si="1"/>
        <v>4791.3188647746247</v>
      </c>
      <c r="R31" s="6">
        <v>13</v>
      </c>
    </row>
    <row r="32" spans="13:18" x14ac:dyDescent="0.25">
      <c r="M32" s="6">
        <v>14</v>
      </c>
      <c r="N32" s="6" t="s">
        <v>32</v>
      </c>
      <c r="O32" s="8">
        <f t="shared" si="1"/>
        <v>4817.9169701383835</v>
      </c>
      <c r="P32" s="8">
        <f t="shared" si="1"/>
        <v>4813.7108792846502</v>
      </c>
      <c r="Q32" s="8">
        <f t="shared" si="1"/>
        <v>4818.5776487663279</v>
      </c>
      <c r="R32" s="6">
        <v>14</v>
      </c>
    </row>
    <row r="33" spans="13:18" x14ac:dyDescent="0.25">
      <c r="M33" s="6">
        <v>15</v>
      </c>
      <c r="N33" s="6" t="s">
        <v>7</v>
      </c>
      <c r="O33" s="8">
        <f t="shared" si="1"/>
        <v>4820.5312275664037</v>
      </c>
      <c r="P33" s="8">
        <f t="shared" si="1"/>
        <v>4820.4022988505749</v>
      </c>
      <c r="Q33" s="8">
        <f t="shared" si="1"/>
        <v>4806.9498069498068</v>
      </c>
      <c r="R33" s="6">
        <v>15</v>
      </c>
    </row>
  </sheetData>
  <conditionalFormatting sqref="AE2:AE8">
    <cfRule type="cellIs" dxfId="408" priority="35" operator="greaterThan">
      <formula>0</formula>
    </cfRule>
  </conditionalFormatting>
  <conditionalFormatting sqref="E12:G15 E8:G9 D7:D8 D16 D11:D12">
    <cfRule type="expression" dxfId="407" priority="32">
      <formula>MOD(ROW(), 2)</formula>
    </cfRule>
  </conditionalFormatting>
  <conditionalFormatting sqref="E2:G7">
    <cfRule type="expression" dxfId="406" priority="31">
      <formula>MOD(ROW(), 2)</formula>
    </cfRule>
  </conditionalFormatting>
  <conditionalFormatting sqref="D2:D6">
    <cfRule type="expression" dxfId="405" priority="30">
      <formula>MOD(ROW(), 2)</formula>
    </cfRule>
  </conditionalFormatting>
  <conditionalFormatting sqref="D14">
    <cfRule type="expression" dxfId="404" priority="29">
      <formula>MOD(ROW(), 2)</formula>
    </cfRule>
  </conditionalFormatting>
  <conditionalFormatting sqref="D15">
    <cfRule type="expression" dxfId="403" priority="28">
      <formula>MOD(ROW(), 2)</formula>
    </cfRule>
  </conditionalFormatting>
  <conditionalFormatting sqref="D13">
    <cfRule type="expression" dxfId="402" priority="27">
      <formula>MOD(ROW(), 2)</formula>
    </cfRule>
  </conditionalFormatting>
  <conditionalFormatting sqref="C2:C16">
    <cfRule type="expression" dxfId="401" priority="26">
      <formula>MOD(ROW(), 2)</formula>
    </cfRule>
  </conditionalFormatting>
  <conditionalFormatting sqref="D13">
    <cfRule type="expression" dxfId="400" priority="25">
      <formula>MOD(ROW(), 2)</formula>
    </cfRule>
  </conditionalFormatting>
  <conditionalFormatting sqref="E10:G11">
    <cfRule type="expression" dxfId="399" priority="24">
      <formula>MOD(ROW(), 2)</formula>
    </cfRule>
  </conditionalFormatting>
  <conditionalFormatting sqref="D9:D10">
    <cfRule type="expression" dxfId="398" priority="23">
      <formula>MOD(ROW(), 2)</formula>
    </cfRule>
  </conditionalFormatting>
  <conditionalFormatting sqref="E16:G16">
    <cfRule type="expression" dxfId="397" priority="22">
      <formula>MOD(ROW(), 2)</formula>
    </cfRule>
  </conditionalFormatting>
  <conditionalFormatting sqref="H2:H16">
    <cfRule type="expression" dxfId="396" priority="21">
      <formula>MOD(ROW(), 2)</formula>
    </cfRule>
  </conditionalFormatting>
  <conditionalFormatting sqref="N7:N8 N16 N11:N12">
    <cfRule type="expression" dxfId="395" priority="20">
      <formula>MOD(ROW(), 2)</formula>
    </cfRule>
  </conditionalFormatting>
  <conditionalFormatting sqref="O2:Q16">
    <cfRule type="expression" dxfId="394" priority="19">
      <formula>MOD(ROW(), 2)</formula>
    </cfRule>
  </conditionalFormatting>
  <conditionalFormatting sqref="N2:N6">
    <cfRule type="expression" dxfId="393" priority="18">
      <formula>MOD(ROW(), 2)</formula>
    </cfRule>
  </conditionalFormatting>
  <conditionalFormatting sqref="N14">
    <cfRule type="expression" dxfId="392" priority="17">
      <formula>MOD(ROW(), 2)</formula>
    </cfRule>
  </conditionalFormatting>
  <conditionalFormatting sqref="N15">
    <cfRule type="expression" dxfId="391" priority="16">
      <formula>MOD(ROW(), 2)</formula>
    </cfRule>
  </conditionalFormatting>
  <conditionalFormatting sqref="N13">
    <cfRule type="expression" dxfId="390" priority="15">
      <formula>MOD(ROW(), 2)</formula>
    </cfRule>
  </conditionalFormatting>
  <conditionalFormatting sqref="M2:M16">
    <cfRule type="expression" dxfId="389" priority="14">
      <formula>MOD(ROW(), 2)</formula>
    </cfRule>
  </conditionalFormatting>
  <conditionalFormatting sqref="N13">
    <cfRule type="expression" dxfId="388" priority="13">
      <formula>MOD(ROW(), 2)</formula>
    </cfRule>
  </conditionalFormatting>
  <conditionalFormatting sqref="N9:N10">
    <cfRule type="expression" dxfId="387" priority="12">
      <formula>MOD(ROW(), 2)</formula>
    </cfRule>
  </conditionalFormatting>
  <conditionalFormatting sqref="R2:R16">
    <cfRule type="expression" dxfId="386" priority="11">
      <formula>MOD(ROW(), 2)</formula>
    </cfRule>
  </conditionalFormatting>
  <conditionalFormatting sqref="N24:N25 N33 N28:N29">
    <cfRule type="expression" dxfId="385" priority="10">
      <formula>MOD(ROW(), 2)</formula>
    </cfRule>
  </conditionalFormatting>
  <conditionalFormatting sqref="O19:Q33">
    <cfRule type="expression" dxfId="384" priority="9">
      <formula>MOD(ROW(), 2)</formula>
    </cfRule>
  </conditionalFormatting>
  <conditionalFormatting sqref="N19:N23">
    <cfRule type="expression" dxfId="383" priority="8">
      <formula>MOD(ROW(), 2)</formula>
    </cfRule>
  </conditionalFormatting>
  <conditionalFormatting sqref="N31">
    <cfRule type="expression" dxfId="382" priority="7">
      <formula>MOD(ROW(), 2)</formula>
    </cfRule>
  </conditionalFormatting>
  <conditionalFormatting sqref="N32">
    <cfRule type="expression" dxfId="381" priority="6">
      <formula>MOD(ROW(), 2)</formula>
    </cfRule>
  </conditionalFormatting>
  <conditionalFormatting sqref="N30">
    <cfRule type="expression" dxfId="380" priority="5">
      <formula>MOD(ROW(), 2)</formula>
    </cfRule>
  </conditionalFormatting>
  <conditionalFormatting sqref="M19:M33">
    <cfRule type="expression" dxfId="379" priority="4">
      <formula>MOD(ROW(), 2)</formula>
    </cfRule>
  </conditionalFormatting>
  <conditionalFormatting sqref="N30">
    <cfRule type="expression" dxfId="378" priority="3">
      <formula>MOD(ROW(), 2)</formula>
    </cfRule>
  </conditionalFormatting>
  <conditionalFormatting sqref="N26:N27">
    <cfRule type="expression" dxfId="377" priority="2">
      <formula>MOD(ROW(), 2)</formula>
    </cfRule>
  </conditionalFormatting>
  <conditionalFormatting sqref="R19:R33">
    <cfRule type="expression" dxfId="376" priority="1">
      <formula>MOD(ROW(), 2)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topLeftCell="AE1" workbookViewId="0">
      <selection activeCell="AR2" sqref="AR2"/>
    </sheetView>
  </sheetViews>
  <sheetFormatPr defaultRowHeight="15" x14ac:dyDescent="0.25"/>
  <cols>
    <col min="33" max="33" width="9.5703125" style="2" bestFit="1" customWidth="1"/>
    <col min="34" max="37" width="12.85546875" customWidth="1"/>
    <col min="38" max="42" width="15.5703125" customWidth="1"/>
    <col min="43" max="43" width="13.28515625" customWidth="1"/>
    <col min="44" max="44" width="10.85546875" customWidth="1"/>
  </cols>
  <sheetData>
    <row r="1" spans="1:44" ht="45" x14ac:dyDescent="0.25">
      <c r="A1" t="s">
        <v>43</v>
      </c>
      <c r="B1" t="s">
        <v>44</v>
      </c>
      <c r="C1">
        <v>0</v>
      </c>
      <c r="D1">
        <v>4</v>
      </c>
      <c r="E1">
        <v>8</v>
      </c>
      <c r="F1">
        <v>12</v>
      </c>
      <c r="G1">
        <v>16</v>
      </c>
      <c r="H1">
        <v>22</v>
      </c>
      <c r="I1">
        <v>25</v>
      </c>
      <c r="J1">
        <v>28</v>
      </c>
      <c r="L1" t="s">
        <v>6</v>
      </c>
      <c r="M1" t="str">
        <f>B1</f>
        <v xml:space="preserve">Protein </v>
      </c>
      <c r="N1">
        <f>C1</f>
        <v>0</v>
      </c>
      <c r="O1">
        <f t="shared" ref="O1:U1" si="0">D1</f>
        <v>4</v>
      </c>
      <c r="P1">
        <f t="shared" si="0"/>
        <v>8</v>
      </c>
      <c r="Q1">
        <f t="shared" si="0"/>
        <v>12</v>
      </c>
      <c r="R1">
        <f t="shared" si="0"/>
        <v>16</v>
      </c>
      <c r="S1">
        <f t="shared" si="0"/>
        <v>22</v>
      </c>
      <c r="T1">
        <f t="shared" si="0"/>
        <v>25</v>
      </c>
      <c r="U1">
        <f t="shared" si="0"/>
        <v>28</v>
      </c>
      <c r="W1" t="s">
        <v>43</v>
      </c>
      <c r="X1" t="s">
        <v>44</v>
      </c>
      <c r="Y1">
        <f>N1</f>
        <v>0</v>
      </c>
      <c r="Z1">
        <f t="shared" ref="Z1:AF1" si="1">O1</f>
        <v>4</v>
      </c>
      <c r="AA1">
        <f t="shared" si="1"/>
        <v>8</v>
      </c>
      <c r="AB1">
        <f t="shared" si="1"/>
        <v>12</v>
      </c>
      <c r="AC1">
        <f t="shared" si="1"/>
        <v>16</v>
      </c>
      <c r="AD1">
        <f t="shared" si="1"/>
        <v>22</v>
      </c>
      <c r="AE1">
        <f t="shared" si="1"/>
        <v>25</v>
      </c>
      <c r="AF1">
        <f t="shared" si="1"/>
        <v>28</v>
      </c>
      <c r="AG1" s="2" t="s">
        <v>5</v>
      </c>
      <c r="AH1" s="9" t="s">
        <v>45</v>
      </c>
      <c r="AI1" t="s">
        <v>44</v>
      </c>
      <c r="AK1" t="s">
        <v>43</v>
      </c>
      <c r="AL1" t="s">
        <v>44</v>
      </c>
      <c r="AM1" t="s">
        <v>46</v>
      </c>
      <c r="AN1" t="s">
        <v>47</v>
      </c>
      <c r="AO1" t="s">
        <v>48</v>
      </c>
      <c r="AP1" t="s">
        <v>49</v>
      </c>
      <c r="AQ1" s="10" t="s">
        <v>50</v>
      </c>
      <c r="AR1" s="10" t="s">
        <v>51</v>
      </c>
    </row>
    <row r="2" spans="1:44" x14ac:dyDescent="0.25">
      <c r="A2" s="6">
        <v>1</v>
      </c>
      <c r="B2" s="6" t="s">
        <v>9</v>
      </c>
      <c r="C2" s="3">
        <v>0.34799999999999998</v>
      </c>
      <c r="D2" s="3">
        <v>0.49</v>
      </c>
      <c r="E2" s="3">
        <v>0.755</v>
      </c>
      <c r="F2" s="3">
        <v>0.437</v>
      </c>
      <c r="G2" s="3">
        <v>0.78700000000000003</v>
      </c>
      <c r="H2" s="3">
        <v>0.73599999999999999</v>
      </c>
      <c r="I2" s="3">
        <v>0.36899999999999999</v>
      </c>
      <c r="J2" s="3">
        <v>0.70299999999999996</v>
      </c>
      <c r="M2" s="6" t="str">
        <f t="shared" ref="M2:M16" si="2">B2</f>
        <v>SsWT</v>
      </c>
      <c r="N2" s="6">
        <v>1</v>
      </c>
      <c r="O2" s="6">
        <v>1</v>
      </c>
      <c r="P2" s="6">
        <v>1</v>
      </c>
      <c r="Q2" s="6">
        <v>4</v>
      </c>
      <c r="R2" s="6">
        <v>1</v>
      </c>
      <c r="S2" s="6">
        <v>5</v>
      </c>
      <c r="T2" s="6">
        <v>5</v>
      </c>
      <c r="U2" s="6">
        <v>1</v>
      </c>
      <c r="W2" s="6">
        <v>1</v>
      </c>
      <c r="X2" s="6" t="s">
        <v>9</v>
      </c>
      <c r="Y2" s="3">
        <f t="shared" ref="Y2:AF16" si="3">LOG(C2*N19, 2)</f>
        <v>-1.5228407888133588</v>
      </c>
      <c r="Z2" s="3">
        <f t="shared" si="3"/>
        <v>-1.0291463456595165</v>
      </c>
      <c r="AA2" s="3">
        <f t="shared" si="3"/>
        <v>-0.40545145044964581</v>
      </c>
      <c r="AB2" s="3">
        <f t="shared" si="3"/>
        <v>0.80570518483851128</v>
      </c>
      <c r="AC2" s="3">
        <f t="shared" si="3"/>
        <v>1.6544355408453995</v>
      </c>
      <c r="AD2" s="3">
        <f t="shared" si="3"/>
        <v>3.8797057662822882</v>
      </c>
      <c r="AE2" s="3">
        <f t="shared" si="3"/>
        <v>5.2055489111730342</v>
      </c>
      <c r="AF2" s="3">
        <f t="shared" si="3"/>
        <v>6.1354527841851727</v>
      </c>
      <c r="AG2" s="11">
        <f>SLOPE(Z2:AF2, Z$1:AF$1)</f>
        <v>0.30836690353537127</v>
      </c>
      <c r="AH2" s="12">
        <f>1/AG2</f>
        <v>3.2428901692599927</v>
      </c>
      <c r="AI2" s="6" t="s">
        <v>9</v>
      </c>
      <c r="AJ2" s="6"/>
      <c r="AK2" s="6">
        <v>1</v>
      </c>
      <c r="AL2" s="6" t="s">
        <v>9</v>
      </c>
      <c r="AM2" s="13">
        <f t="shared" ref="AM2:AM16" si="4">AVERAGE(AG2,AG19, AG36)</f>
        <v>0.30701997345431992</v>
      </c>
      <c r="AN2" s="13">
        <f>STDEV(AG2,AG19, AG36)</f>
        <v>1.2442712072401568E-3</v>
      </c>
      <c r="AO2" s="14">
        <f>AVERAGE(AH2, AH19, AH36)</f>
        <v>3.2571527068172301</v>
      </c>
      <c r="AP2" s="14">
        <f>STDEV(AH2, AH19, AH36)</f>
        <v>1.3185557895418309E-2</v>
      </c>
      <c r="AQ2" s="11">
        <f t="shared" ref="AQ2:AQ16" si="5">AM2/$AM$2</f>
        <v>1</v>
      </c>
      <c r="AR2" s="11">
        <f>-(AQ2-1)/($AQ$16-1)</f>
        <v>0</v>
      </c>
    </row>
    <row r="3" spans="1:44" x14ac:dyDescent="0.25">
      <c r="A3" s="6">
        <v>2</v>
      </c>
      <c r="B3" s="6" t="s">
        <v>0</v>
      </c>
      <c r="C3" s="3">
        <v>0.33</v>
      </c>
      <c r="D3" s="3">
        <v>0.46899999999999997</v>
      </c>
      <c r="E3" s="3">
        <v>0.79</v>
      </c>
      <c r="F3" s="3">
        <v>0.54300000000000004</v>
      </c>
      <c r="G3" s="3">
        <v>0.92700000000000005</v>
      </c>
      <c r="H3" s="3">
        <v>0.80200000000000005</v>
      </c>
      <c r="I3" s="3">
        <v>0.41599999999999998</v>
      </c>
      <c r="J3" s="3">
        <v>0.78</v>
      </c>
      <c r="M3" s="6" t="str">
        <f t="shared" si="2"/>
        <v>I45A</v>
      </c>
      <c r="N3" s="6">
        <v>1</v>
      </c>
      <c r="O3" s="6">
        <v>1</v>
      </c>
      <c r="P3" s="6">
        <v>1</v>
      </c>
      <c r="Q3" s="6">
        <v>4</v>
      </c>
      <c r="R3" s="6">
        <v>1</v>
      </c>
      <c r="S3" s="6">
        <v>5</v>
      </c>
      <c r="T3" s="6">
        <v>5</v>
      </c>
      <c r="U3" s="6">
        <v>1</v>
      </c>
      <c r="W3" s="6">
        <v>2</v>
      </c>
      <c r="X3" s="6" t="s">
        <v>0</v>
      </c>
      <c r="Y3" s="3">
        <f t="shared" si="3"/>
        <v>-1.5994620704162712</v>
      </c>
      <c r="Z3" s="3">
        <f t="shared" si="3"/>
        <v>-1.0923401721467105</v>
      </c>
      <c r="AA3" s="3">
        <f t="shared" si="3"/>
        <v>-0.34007544159762171</v>
      </c>
      <c r="AB3" s="3">
        <f t="shared" si="3"/>
        <v>1.1190241031422745</v>
      </c>
      <c r="AC3" s="3">
        <f t="shared" si="3"/>
        <v>1.8906412439634437</v>
      </c>
      <c r="AD3" s="3">
        <f t="shared" si="3"/>
        <v>4.0036022366801953</v>
      </c>
      <c r="AE3" s="3">
        <f t="shared" si="3"/>
        <v>5.37851162325373</v>
      </c>
      <c r="AF3" s="3">
        <f t="shared" si="3"/>
        <v>6.2854022188622487</v>
      </c>
      <c r="AG3" s="11">
        <f t="shared" ref="AG3:AG16" si="6">SLOPE(Z3:AF3, Z$1:AF$1)</f>
        <v>0.31385266965602959</v>
      </c>
      <c r="AH3" s="12">
        <f t="shared" ref="AH3:AH16" si="7">1/AG3</f>
        <v>3.1862083604258054</v>
      </c>
      <c r="AI3" s="6" t="s">
        <v>0</v>
      </c>
      <c r="AJ3" s="6"/>
      <c r="AK3" s="6">
        <v>2</v>
      </c>
      <c r="AL3" s="6" t="s">
        <v>0</v>
      </c>
      <c r="AM3" s="13">
        <f t="shared" si="4"/>
        <v>0.31570974269793267</v>
      </c>
      <c r="AN3" s="13">
        <f t="shared" ref="AN3:AN16" si="8">STDEV(AG3,AG20, AG37)</f>
        <v>1.8596661497971368E-3</v>
      </c>
      <c r="AO3" s="14">
        <f t="shared" ref="AO3:AO16" si="9">AVERAGE(AH3, AH20, AH37)</f>
        <v>3.1675396620071723</v>
      </c>
      <c r="AP3" s="14">
        <f t="shared" ref="AP3:AP16" si="10">STDEV(AH3, AH20, AH37)</f>
        <v>1.8658035650654957E-2</v>
      </c>
      <c r="AQ3" s="11">
        <f t="shared" si="5"/>
        <v>1.028303595840502</v>
      </c>
      <c r="AR3" s="11">
        <f t="shared" ref="AR3:AR16" si="11">-(AQ3-1)/($AQ$16-1)</f>
        <v>3.005026621614253E-2</v>
      </c>
    </row>
    <row r="4" spans="1:44" x14ac:dyDescent="0.25">
      <c r="A4" s="6">
        <v>3</v>
      </c>
      <c r="B4" s="6" t="s">
        <v>1</v>
      </c>
      <c r="C4" s="3">
        <v>0.32</v>
      </c>
      <c r="D4" s="3">
        <v>0.499</v>
      </c>
      <c r="E4" s="3">
        <v>0.91200000000000003</v>
      </c>
      <c r="F4" s="3">
        <v>0.33600000000000002</v>
      </c>
      <c r="G4" s="3">
        <v>0.745</v>
      </c>
      <c r="H4" s="3">
        <v>0.77300000000000002</v>
      </c>
      <c r="I4" s="3">
        <v>0.40899999999999997</v>
      </c>
      <c r="J4" s="3">
        <v>0.80100000000000005</v>
      </c>
      <c r="M4" s="6" t="str">
        <f t="shared" si="2"/>
        <v>I45K</v>
      </c>
      <c r="N4" s="6">
        <v>1</v>
      </c>
      <c r="O4" s="6">
        <v>1</v>
      </c>
      <c r="P4" s="6">
        <v>1</v>
      </c>
      <c r="Q4" s="6">
        <v>9</v>
      </c>
      <c r="R4" s="6">
        <v>1</v>
      </c>
      <c r="S4" s="6">
        <v>5</v>
      </c>
      <c r="T4" s="6">
        <v>5</v>
      </c>
      <c r="U4" s="6">
        <v>1</v>
      </c>
      <c r="W4" s="6">
        <v>3</v>
      </c>
      <c r="X4" s="6" t="s">
        <v>1</v>
      </c>
      <c r="Y4" s="3">
        <f t="shared" si="3"/>
        <v>-1.6438561897747248</v>
      </c>
      <c r="Z4" s="3">
        <f t="shared" si="3"/>
        <v>-1.0028882793248266</v>
      </c>
      <c r="AA4" s="3">
        <f t="shared" si="3"/>
        <v>-0.13289427049734531</v>
      </c>
      <c r="AB4" s="3">
        <f t="shared" si="3"/>
        <v>1.5964581395589854</v>
      </c>
      <c r="AC4" s="3">
        <f t="shared" si="3"/>
        <v>2.7452373321297494</v>
      </c>
      <c r="AD4" s="3">
        <f t="shared" si="3"/>
        <v>5.1203934155924351</v>
      </c>
      <c r="AE4" s="3">
        <f t="shared" si="3"/>
        <v>6.5239539394966988</v>
      </c>
      <c r="AF4" s="3">
        <f t="shared" si="3"/>
        <v>7.4936553389636602</v>
      </c>
      <c r="AG4" s="11">
        <f t="shared" si="6"/>
        <v>0.36488032781212315</v>
      </c>
      <c r="AH4" s="12">
        <f t="shared" si="7"/>
        <v>2.7406245932636302</v>
      </c>
      <c r="AI4" s="6" t="s">
        <v>1</v>
      </c>
      <c r="AJ4" s="6"/>
      <c r="AK4" s="6">
        <v>3</v>
      </c>
      <c r="AL4" s="6" t="s">
        <v>1</v>
      </c>
      <c r="AM4" s="13">
        <f t="shared" si="4"/>
        <v>0.36520282634078066</v>
      </c>
      <c r="AN4" s="13">
        <f t="shared" si="8"/>
        <v>2.7929261394898594E-4</v>
      </c>
      <c r="AO4" s="14">
        <f t="shared" si="9"/>
        <v>2.7382055065060551</v>
      </c>
      <c r="AP4" s="14">
        <f t="shared" si="10"/>
        <v>2.0949957888277758E-3</v>
      </c>
      <c r="AQ4" s="11">
        <f t="shared" si="5"/>
        <v>1.1895083640058925</v>
      </c>
      <c r="AR4" s="11">
        <f t="shared" si="11"/>
        <v>0.2012032965936284</v>
      </c>
    </row>
    <row r="5" spans="1:44" x14ac:dyDescent="0.25">
      <c r="A5" s="6">
        <v>4</v>
      </c>
      <c r="B5" s="6" t="s">
        <v>2</v>
      </c>
      <c r="C5" s="3">
        <v>0.33</v>
      </c>
      <c r="D5" s="3">
        <v>0.48899999999999999</v>
      </c>
      <c r="E5" s="3">
        <v>0.78100000000000003</v>
      </c>
      <c r="F5" s="3">
        <v>0.5</v>
      </c>
      <c r="G5" s="3">
        <v>0.84399999999999997</v>
      </c>
      <c r="H5" s="3">
        <v>0.72699999999999998</v>
      </c>
      <c r="I5" s="3">
        <v>0.36199999999999999</v>
      </c>
      <c r="J5" s="3">
        <v>0.69599999999999995</v>
      </c>
      <c r="M5" s="6" t="str">
        <f t="shared" si="2"/>
        <v>S70A</v>
      </c>
      <c r="N5" s="6">
        <v>1</v>
      </c>
      <c r="O5" s="6">
        <v>1</v>
      </c>
      <c r="P5" s="6">
        <v>1</v>
      </c>
      <c r="Q5" s="6">
        <v>4</v>
      </c>
      <c r="R5" s="6">
        <v>1</v>
      </c>
      <c r="S5" s="6">
        <v>5</v>
      </c>
      <c r="T5" s="6">
        <v>5</v>
      </c>
      <c r="U5" s="6">
        <v>1</v>
      </c>
      <c r="W5" s="6">
        <v>4</v>
      </c>
      <c r="X5" s="6" t="s">
        <v>2</v>
      </c>
      <c r="Y5" s="3">
        <f t="shared" si="3"/>
        <v>-1.5994620704162712</v>
      </c>
      <c r="Z5" s="3">
        <f t="shared" si="3"/>
        <v>-1.0320936297098533</v>
      </c>
      <c r="AA5" s="3">
        <f t="shared" si="3"/>
        <v>-0.35660554652010767</v>
      </c>
      <c r="AB5" s="3">
        <f t="shared" si="3"/>
        <v>1</v>
      </c>
      <c r="AC5" s="3">
        <f t="shared" si="3"/>
        <v>1.7553149040450982</v>
      </c>
      <c r="AD5" s="3">
        <f t="shared" si="3"/>
        <v>3.8619553641448698</v>
      </c>
      <c r="AE5" s="3">
        <f t="shared" si="3"/>
        <v>5.177917792195843</v>
      </c>
      <c r="AF5" s="3">
        <f t="shared" si="3"/>
        <v>6.1210154009613662</v>
      </c>
      <c r="AG5" s="11">
        <f t="shared" si="6"/>
        <v>0.30468384599190185</v>
      </c>
      <c r="AH5" s="12">
        <f t="shared" si="7"/>
        <v>3.282090642989254</v>
      </c>
      <c r="AI5" s="6" t="s">
        <v>2</v>
      </c>
      <c r="AJ5" s="6"/>
      <c r="AK5" s="6">
        <v>4</v>
      </c>
      <c r="AL5" s="6" t="s">
        <v>2</v>
      </c>
      <c r="AM5" s="13">
        <f t="shared" si="4"/>
        <v>0.30781986101683551</v>
      </c>
      <c r="AN5" s="13">
        <f t="shared" si="8"/>
        <v>2.7851486754087856E-3</v>
      </c>
      <c r="AO5" s="14">
        <f t="shared" si="9"/>
        <v>3.2488313193793172</v>
      </c>
      <c r="AP5" s="14">
        <f t="shared" si="10"/>
        <v>2.9516638753098703E-2</v>
      </c>
      <c r="AQ5" s="11">
        <f t="shared" si="5"/>
        <v>1.0026053274434101</v>
      </c>
      <c r="AR5" s="11">
        <f t="shared" si="11"/>
        <v>2.7661073065021503E-3</v>
      </c>
    </row>
    <row r="6" spans="1:44" x14ac:dyDescent="0.25">
      <c r="A6" s="6">
        <v>5</v>
      </c>
      <c r="B6" s="6" t="s">
        <v>10</v>
      </c>
      <c r="C6" s="3">
        <v>0.318</v>
      </c>
      <c r="D6" s="3">
        <v>0.436</v>
      </c>
      <c r="E6" s="3">
        <v>0.65</v>
      </c>
      <c r="F6" s="3">
        <v>0.34300000000000003</v>
      </c>
      <c r="G6" s="3">
        <v>0.62</v>
      </c>
      <c r="H6" s="3">
        <v>0.51</v>
      </c>
      <c r="I6" s="3">
        <v>0.52</v>
      </c>
      <c r="J6" s="3">
        <v>0.82199999999999995</v>
      </c>
      <c r="M6" s="6" t="str">
        <f t="shared" si="2"/>
        <v>M73A</v>
      </c>
      <c r="N6" s="6">
        <v>1</v>
      </c>
      <c r="O6" s="6">
        <v>1</v>
      </c>
      <c r="P6" s="6">
        <v>1</v>
      </c>
      <c r="Q6" s="6">
        <v>4</v>
      </c>
      <c r="R6" s="6">
        <v>1</v>
      </c>
      <c r="S6" s="6">
        <v>5</v>
      </c>
      <c r="T6" s="6">
        <v>2</v>
      </c>
      <c r="U6" s="6">
        <v>1</v>
      </c>
      <c r="W6" s="6">
        <v>5</v>
      </c>
      <c r="X6" s="6" t="s">
        <v>10</v>
      </c>
      <c r="Y6" s="3">
        <f t="shared" si="3"/>
        <v>-1.6529013293777315</v>
      </c>
      <c r="Z6" s="3">
        <f t="shared" si="3"/>
        <v>-1.1975999598851605</v>
      </c>
      <c r="AA6" s="3">
        <f t="shared" si="3"/>
        <v>-0.62148837674627011</v>
      </c>
      <c r="AB6" s="3">
        <f t="shared" si="3"/>
        <v>0.45628048151072542</v>
      </c>
      <c r="AC6" s="3">
        <f t="shared" si="3"/>
        <v>1.3103401206121505</v>
      </c>
      <c r="AD6" s="3">
        <f t="shared" si="3"/>
        <v>3.350497247084133</v>
      </c>
      <c r="AE6" s="3">
        <f t="shared" si="3"/>
        <v>4.37851162325373</v>
      </c>
      <c r="AF6" s="3">
        <f t="shared" si="3"/>
        <v>5.0391383939069581</v>
      </c>
      <c r="AG6" s="11">
        <f t="shared" si="6"/>
        <v>0.27298688582024178</v>
      </c>
      <c r="AH6" s="12">
        <f t="shared" si="7"/>
        <v>3.6631796322204528</v>
      </c>
      <c r="AI6" s="6" t="s">
        <v>10</v>
      </c>
      <c r="AJ6" s="6"/>
      <c r="AK6" s="6">
        <v>5</v>
      </c>
      <c r="AL6" s="6" t="s">
        <v>10</v>
      </c>
      <c r="AM6" s="13">
        <f t="shared" si="4"/>
        <v>0.27281508073738864</v>
      </c>
      <c r="AN6" s="13">
        <f t="shared" si="8"/>
        <v>1.589319571620643E-3</v>
      </c>
      <c r="AO6" s="14">
        <f t="shared" si="9"/>
        <v>3.6655695297141349</v>
      </c>
      <c r="AP6" s="14">
        <f t="shared" si="10"/>
        <v>2.137453903610918E-2</v>
      </c>
      <c r="AQ6" s="11">
        <f t="shared" si="5"/>
        <v>0.88859065964963846</v>
      </c>
      <c r="AR6" s="11">
        <f t="shared" si="11"/>
        <v>-0.11828462911070925</v>
      </c>
    </row>
    <row r="7" spans="1:44" x14ac:dyDescent="0.25">
      <c r="A7" s="6">
        <v>6</v>
      </c>
      <c r="B7" s="6" t="s">
        <v>3</v>
      </c>
      <c r="C7" s="3">
        <v>0.316</v>
      </c>
      <c r="D7" s="3">
        <v>0.47199999999999998</v>
      </c>
      <c r="E7" s="3">
        <v>0.78400000000000003</v>
      </c>
      <c r="F7" s="3">
        <v>0.50800000000000001</v>
      </c>
      <c r="G7" s="3">
        <v>0.88600000000000001</v>
      </c>
      <c r="H7" s="3">
        <v>0.81299999999999994</v>
      </c>
      <c r="I7" s="3">
        <v>0.42599999999999999</v>
      </c>
      <c r="J7" s="3">
        <v>0.79800000000000004</v>
      </c>
      <c r="M7" s="6" t="str">
        <f t="shared" si="2"/>
        <v>I107A</v>
      </c>
      <c r="N7" s="6">
        <v>1</v>
      </c>
      <c r="O7" s="6">
        <v>1</v>
      </c>
      <c r="P7" s="6">
        <v>1</v>
      </c>
      <c r="Q7" s="6">
        <v>4</v>
      </c>
      <c r="R7" s="6">
        <v>1</v>
      </c>
      <c r="S7" s="6">
        <v>5</v>
      </c>
      <c r="T7" s="6">
        <v>5</v>
      </c>
      <c r="U7" s="6">
        <v>1</v>
      </c>
      <c r="W7" s="6">
        <v>6</v>
      </c>
      <c r="X7" s="6" t="s">
        <v>3</v>
      </c>
      <c r="Y7" s="3">
        <f t="shared" si="3"/>
        <v>-1.6620035364849841</v>
      </c>
      <c r="Z7" s="3">
        <f t="shared" si="3"/>
        <v>-1.0831412353002459</v>
      </c>
      <c r="AA7" s="3">
        <f t="shared" si="3"/>
        <v>-0.35107444054687881</v>
      </c>
      <c r="AB7" s="3">
        <f t="shared" si="3"/>
        <v>1.0229004021100789</v>
      </c>
      <c r="AC7" s="3">
        <f t="shared" si="3"/>
        <v>1.8253786038929314</v>
      </c>
      <c r="AD7" s="3">
        <f t="shared" si="3"/>
        <v>4.0232553523003034</v>
      </c>
      <c r="AE7" s="3">
        <f t="shared" si="3"/>
        <v>5.4127815253384766</v>
      </c>
      <c r="AF7" s="3">
        <f t="shared" si="3"/>
        <v>6.3183168413349842</v>
      </c>
      <c r="AG7" s="11">
        <f t="shared" si="6"/>
        <v>0.31636684748802424</v>
      </c>
      <c r="AH7" s="12">
        <f t="shared" si="7"/>
        <v>3.1608874568877008</v>
      </c>
      <c r="AI7" s="6" t="s">
        <v>3</v>
      </c>
      <c r="AJ7" s="6"/>
      <c r="AK7" s="6">
        <v>6</v>
      </c>
      <c r="AL7" s="6" t="s">
        <v>3</v>
      </c>
      <c r="AM7" s="13">
        <f t="shared" si="4"/>
        <v>0.31663197056629327</v>
      </c>
      <c r="AN7" s="13">
        <f t="shared" si="8"/>
        <v>6.2781874938644432E-4</v>
      </c>
      <c r="AO7" s="14">
        <f t="shared" si="9"/>
        <v>3.1582490439025008</v>
      </c>
      <c r="AP7" s="14">
        <f t="shared" si="10"/>
        <v>6.2557313365406569E-3</v>
      </c>
      <c r="AQ7" s="11">
        <f t="shared" si="5"/>
        <v>1.031307399983876</v>
      </c>
      <c r="AR7" s="11">
        <f t="shared" si="11"/>
        <v>3.323944100079558E-2</v>
      </c>
    </row>
    <row r="8" spans="1:44" x14ac:dyDescent="0.25">
      <c r="A8" s="6">
        <v>7</v>
      </c>
      <c r="B8" s="6" t="s">
        <v>4</v>
      </c>
      <c r="C8" s="3">
        <v>0.34200000000000003</v>
      </c>
      <c r="D8" s="3">
        <v>0.53300000000000003</v>
      </c>
      <c r="E8" s="3">
        <v>0.95499999999999996</v>
      </c>
      <c r="F8" s="3">
        <v>0.4</v>
      </c>
      <c r="G8" s="3">
        <v>0.84</v>
      </c>
      <c r="H8" s="3">
        <v>0.87</v>
      </c>
      <c r="I8" s="3">
        <v>0.47</v>
      </c>
      <c r="J8" s="3">
        <v>0.88</v>
      </c>
      <c r="M8" s="6" t="str">
        <f t="shared" si="2"/>
        <v>I107K</v>
      </c>
      <c r="N8" s="6">
        <v>1</v>
      </c>
      <c r="O8" s="6">
        <v>1</v>
      </c>
      <c r="P8" s="6">
        <v>1</v>
      </c>
      <c r="Q8" s="6">
        <v>9</v>
      </c>
      <c r="R8" s="6">
        <v>1</v>
      </c>
      <c r="S8" s="6">
        <v>5</v>
      </c>
      <c r="T8" s="6">
        <v>5</v>
      </c>
      <c r="U8" s="6">
        <v>1</v>
      </c>
      <c r="W8" s="6">
        <v>7</v>
      </c>
      <c r="X8" s="6" t="s">
        <v>4</v>
      </c>
      <c r="Y8" s="3">
        <f t="shared" si="3"/>
        <v>-1.5479317697761892</v>
      </c>
      <c r="Z8" s="3">
        <f t="shared" si="3"/>
        <v>-0.90779256190291113</v>
      </c>
      <c r="AA8" s="3">
        <f t="shared" si="3"/>
        <v>-6.6427361738976065E-2</v>
      </c>
      <c r="AB8" s="3">
        <f t="shared" si="3"/>
        <v>1.84799690655495</v>
      </c>
      <c r="AC8" s="3">
        <f t="shared" si="3"/>
        <v>2.918386234446348</v>
      </c>
      <c r="AD8" s="3">
        <f t="shared" si="3"/>
        <v>5.2909404024036784</v>
      </c>
      <c r="AE8" s="3">
        <f t="shared" si="3"/>
        <v>6.7245138531199506</v>
      </c>
      <c r="AF8" s="3">
        <f t="shared" si="3"/>
        <v>7.6293566200796095</v>
      </c>
      <c r="AG8" s="11">
        <f t="shared" si="6"/>
        <v>0.36758697505286453</v>
      </c>
      <c r="AH8" s="12">
        <f t="shared" si="7"/>
        <v>2.7204445964283281</v>
      </c>
      <c r="AI8" s="6" t="s">
        <v>4</v>
      </c>
      <c r="AJ8" s="6"/>
      <c r="AK8" s="6">
        <v>7</v>
      </c>
      <c r="AL8" s="6" t="s">
        <v>4</v>
      </c>
      <c r="AM8" s="13">
        <f t="shared" si="4"/>
        <v>0.36714072843770534</v>
      </c>
      <c r="AN8" s="13">
        <f t="shared" si="8"/>
        <v>6.5259395421118471E-4</v>
      </c>
      <c r="AO8" s="14">
        <f t="shared" si="9"/>
        <v>2.7237569436998741</v>
      </c>
      <c r="AP8" s="14">
        <f t="shared" si="10"/>
        <v>4.8461926434158623E-3</v>
      </c>
      <c r="AQ8" s="11">
        <f t="shared" si="5"/>
        <v>1.1958203380286936</v>
      </c>
      <c r="AR8" s="11">
        <f t="shared" si="11"/>
        <v>0.20790479490512997</v>
      </c>
    </row>
    <row r="9" spans="1:44" x14ac:dyDescent="0.25">
      <c r="A9" s="6">
        <v>8</v>
      </c>
      <c r="B9" s="6" t="s">
        <v>19</v>
      </c>
      <c r="C9" s="3">
        <v>0.34200000000000003</v>
      </c>
      <c r="D9" s="3">
        <v>0.48899999999999999</v>
      </c>
      <c r="E9" s="3">
        <v>0.82399999999999995</v>
      </c>
      <c r="F9" s="3">
        <v>0.27300000000000002</v>
      </c>
      <c r="G9" s="3">
        <v>0.626</v>
      </c>
      <c r="H9" s="3">
        <v>0.64800000000000002</v>
      </c>
      <c r="I9" s="3">
        <v>0.33700000000000002</v>
      </c>
      <c r="J9" s="3">
        <v>0.68899999999999995</v>
      </c>
      <c r="M9" s="6" t="str">
        <f t="shared" si="2"/>
        <v>I45A/S70A</v>
      </c>
      <c r="N9" s="6">
        <v>1</v>
      </c>
      <c r="O9" s="6">
        <v>1</v>
      </c>
      <c r="P9" s="6">
        <v>1</v>
      </c>
      <c r="Q9" s="6">
        <v>9</v>
      </c>
      <c r="R9" s="6">
        <v>1</v>
      </c>
      <c r="S9" s="6">
        <v>5</v>
      </c>
      <c r="T9" s="6">
        <v>5</v>
      </c>
      <c r="U9" s="6">
        <v>1</v>
      </c>
      <c r="W9" s="6">
        <v>8</v>
      </c>
      <c r="X9" s="6" t="s">
        <v>19</v>
      </c>
      <c r="Y9" s="3">
        <f t="shared" si="3"/>
        <v>-1.5479317697761892</v>
      </c>
      <c r="Z9" s="3">
        <f t="shared" si="3"/>
        <v>-1.0320936297098533</v>
      </c>
      <c r="AA9" s="3">
        <f t="shared" si="3"/>
        <v>-0.27928375747886874</v>
      </c>
      <c r="AB9" s="3">
        <f t="shared" si="3"/>
        <v>1.296897857700078</v>
      </c>
      <c r="AC9" s="3">
        <f t="shared" si="3"/>
        <v>2.4941595637128438</v>
      </c>
      <c r="AD9" s="3">
        <f t="shared" si="3"/>
        <v>4.8659188145522121</v>
      </c>
      <c r="AE9" s="3">
        <f t="shared" si="3"/>
        <v>6.2446016877368091</v>
      </c>
      <c r="AF9" s="3">
        <f t="shared" si="3"/>
        <v>7.2763570792592409</v>
      </c>
      <c r="AG9" s="11">
        <f t="shared" si="6"/>
        <v>0.35806716882690875</v>
      </c>
      <c r="AH9" s="12">
        <f t="shared" si="7"/>
        <v>2.792772102720773</v>
      </c>
      <c r="AI9" s="6" t="s">
        <v>19</v>
      </c>
      <c r="AJ9" s="6"/>
      <c r="AK9" s="6">
        <v>8</v>
      </c>
      <c r="AL9" s="6" t="s">
        <v>19</v>
      </c>
      <c r="AM9" s="13">
        <f t="shared" si="4"/>
        <v>0.36051500630218181</v>
      </c>
      <c r="AN9" s="13">
        <f t="shared" si="8"/>
        <v>2.3063908304975945E-3</v>
      </c>
      <c r="AO9" s="14">
        <f t="shared" si="9"/>
        <v>2.7738854250527929</v>
      </c>
      <c r="AP9" s="14">
        <f t="shared" si="10"/>
        <v>1.7769098830553932E-2</v>
      </c>
      <c r="AQ9" s="11">
        <f t="shared" si="5"/>
        <v>1.1742395852816434</v>
      </c>
      <c r="AR9" s="11">
        <f t="shared" si="11"/>
        <v>0.18499225160681157</v>
      </c>
    </row>
    <row r="10" spans="1:44" x14ac:dyDescent="0.25">
      <c r="A10" s="6">
        <v>9</v>
      </c>
      <c r="B10" s="6" t="s">
        <v>20</v>
      </c>
      <c r="C10" s="3">
        <v>0.33100000000000002</v>
      </c>
      <c r="D10" s="3">
        <v>0.45600000000000002</v>
      </c>
      <c r="E10" s="3">
        <v>0.72099999999999997</v>
      </c>
      <c r="F10" s="3">
        <v>0.443</v>
      </c>
      <c r="G10" s="3">
        <v>0.79</v>
      </c>
      <c r="H10" s="3">
        <v>0.71799999999999997</v>
      </c>
      <c r="I10" s="3">
        <v>0.34799999999999998</v>
      </c>
      <c r="J10" s="3">
        <v>0.66800000000000004</v>
      </c>
      <c r="M10" s="6" t="str">
        <f t="shared" si="2"/>
        <v>I45A/M73A</v>
      </c>
      <c r="N10" s="6">
        <v>1</v>
      </c>
      <c r="O10" s="6">
        <v>1</v>
      </c>
      <c r="P10" s="6">
        <v>1</v>
      </c>
      <c r="Q10" s="6">
        <v>4</v>
      </c>
      <c r="R10" s="6">
        <v>1</v>
      </c>
      <c r="S10" s="6">
        <v>5</v>
      </c>
      <c r="T10" s="6">
        <v>5</v>
      </c>
      <c r="U10" s="6">
        <v>1</v>
      </c>
      <c r="W10" s="6">
        <v>9</v>
      </c>
      <c r="X10" s="6" t="s">
        <v>20</v>
      </c>
      <c r="Y10" s="3">
        <f t="shared" si="3"/>
        <v>-1.5950968778548693</v>
      </c>
      <c r="Z10" s="3">
        <f t="shared" si="3"/>
        <v>-1.1328942704973453</v>
      </c>
      <c r="AA10" s="3">
        <f t="shared" si="3"/>
        <v>-0.47192883542126463</v>
      </c>
      <c r="AB10" s="3">
        <f t="shared" si="3"/>
        <v>0.82537860389293127</v>
      </c>
      <c r="AC10" s="3">
        <f t="shared" si="3"/>
        <v>1.6599245584023783</v>
      </c>
      <c r="AD10" s="3">
        <f t="shared" si="3"/>
        <v>3.8439838440483265</v>
      </c>
      <c r="AE10" s="3">
        <f t="shared" si="3"/>
        <v>5.1210154009613662</v>
      </c>
      <c r="AF10" s="3">
        <f t="shared" si="3"/>
        <v>6.0617761975866902</v>
      </c>
      <c r="AG10" s="11">
        <f t="shared" si="6"/>
        <v>0.30833409876176149</v>
      </c>
      <c r="AH10" s="12">
        <f t="shared" si="7"/>
        <v>3.2432351920073024</v>
      </c>
      <c r="AI10" s="6" t="s">
        <v>20</v>
      </c>
      <c r="AJ10" s="6"/>
      <c r="AK10" s="6">
        <v>9</v>
      </c>
      <c r="AL10" s="6" t="s">
        <v>20</v>
      </c>
      <c r="AM10" s="13">
        <f t="shared" si="4"/>
        <v>0.30481792219745235</v>
      </c>
      <c r="AN10" s="13">
        <f t="shared" si="8"/>
        <v>3.0699960482236444E-3</v>
      </c>
      <c r="AO10" s="14">
        <f t="shared" si="9"/>
        <v>3.2808676706073308</v>
      </c>
      <c r="AP10" s="14">
        <f t="shared" si="10"/>
        <v>3.2866419832241513E-2</v>
      </c>
      <c r="AQ10" s="11">
        <f t="shared" si="5"/>
        <v>0.99282766123619903</v>
      </c>
      <c r="AR10" s="11">
        <f t="shared" si="11"/>
        <v>-7.6149578470222695E-3</v>
      </c>
    </row>
    <row r="11" spans="1:44" x14ac:dyDescent="0.25">
      <c r="A11" s="6">
        <v>10</v>
      </c>
      <c r="B11" s="6" t="s">
        <v>28</v>
      </c>
      <c r="C11" s="3">
        <v>0.34200000000000003</v>
      </c>
      <c r="D11" s="3">
        <v>0.52500000000000002</v>
      </c>
      <c r="E11" s="3">
        <v>0.93700000000000006</v>
      </c>
      <c r="F11" s="3">
        <v>0.36</v>
      </c>
      <c r="G11" s="3">
        <v>0.78200000000000003</v>
      </c>
      <c r="H11" s="3">
        <v>0.81599999999999995</v>
      </c>
      <c r="I11" s="3">
        <v>0.437</v>
      </c>
      <c r="J11" s="3">
        <v>0.83499999999999996</v>
      </c>
      <c r="M11" s="6" t="str">
        <f t="shared" si="2"/>
        <v>I45K/S70A</v>
      </c>
      <c r="N11" s="6">
        <v>1</v>
      </c>
      <c r="O11" s="6">
        <v>1</v>
      </c>
      <c r="P11" s="6">
        <v>1</v>
      </c>
      <c r="Q11" s="6">
        <v>9</v>
      </c>
      <c r="R11" s="6">
        <v>1</v>
      </c>
      <c r="S11" s="6">
        <v>5</v>
      </c>
      <c r="T11" s="6">
        <v>5</v>
      </c>
      <c r="U11" s="6">
        <v>1</v>
      </c>
      <c r="W11" s="6">
        <v>10</v>
      </c>
      <c r="X11" s="6" t="s">
        <v>28</v>
      </c>
      <c r="Y11" s="3">
        <f t="shared" si="3"/>
        <v>-1.5479317697761892</v>
      </c>
      <c r="Z11" s="3">
        <f t="shared" si="3"/>
        <v>-0.92961067210860204</v>
      </c>
      <c r="AA11" s="3">
        <f t="shared" si="3"/>
        <v>-9.3879047002900132E-2</v>
      </c>
      <c r="AB11" s="3">
        <f t="shared" si="3"/>
        <v>1.6959938131098999</v>
      </c>
      <c r="AC11" s="3">
        <f t="shared" si="3"/>
        <v>2.8151655140875778</v>
      </c>
      <c r="AD11" s="3">
        <f t="shared" si="3"/>
        <v>5.198494153639083</v>
      </c>
      <c r="AE11" s="3">
        <f t="shared" si="3"/>
        <v>6.6194863760555487</v>
      </c>
      <c r="AF11" s="3">
        <f t="shared" si="3"/>
        <v>7.553629293916365</v>
      </c>
      <c r="AG11" s="11">
        <f t="shared" si="6"/>
        <v>0.36537156375086616</v>
      </c>
      <c r="AH11" s="12">
        <f t="shared" si="7"/>
        <v>2.7369398694690545</v>
      </c>
      <c r="AI11" s="6" t="s">
        <v>28</v>
      </c>
      <c r="AJ11" s="6"/>
      <c r="AK11" s="6">
        <v>10</v>
      </c>
      <c r="AL11" s="6" t="s">
        <v>28</v>
      </c>
      <c r="AM11" s="13">
        <f t="shared" si="4"/>
        <v>0.3657512582800031</v>
      </c>
      <c r="AN11" s="13">
        <f t="shared" si="8"/>
        <v>3.3610235363136265E-4</v>
      </c>
      <c r="AO11" s="14">
        <f t="shared" si="9"/>
        <v>2.734100131080075</v>
      </c>
      <c r="AP11" s="14">
        <f t="shared" si="10"/>
        <v>2.5135471981904012E-3</v>
      </c>
      <c r="AQ11" s="11">
        <f t="shared" si="5"/>
        <v>1.1912946710433532</v>
      </c>
      <c r="AR11" s="11">
        <f t="shared" si="11"/>
        <v>0.20309984013961299</v>
      </c>
    </row>
    <row r="12" spans="1:44" x14ac:dyDescent="0.25">
      <c r="A12" s="6">
        <v>11</v>
      </c>
      <c r="B12" s="6" t="s">
        <v>29</v>
      </c>
      <c r="C12" s="3">
        <v>0.33700000000000002</v>
      </c>
      <c r="D12" s="3">
        <v>0.52800000000000002</v>
      </c>
      <c r="E12" s="3">
        <v>0.96899999999999997</v>
      </c>
      <c r="F12" s="3">
        <v>0.36599999999999999</v>
      </c>
      <c r="G12" s="3">
        <v>0.82199999999999995</v>
      </c>
      <c r="H12" s="3">
        <v>0.88100000000000001</v>
      </c>
      <c r="I12" s="3">
        <v>0.47199999999999998</v>
      </c>
      <c r="J12" s="3">
        <v>0.89200000000000002</v>
      </c>
      <c r="M12" s="6" t="str">
        <f t="shared" si="2"/>
        <v>I45K/I107A</v>
      </c>
      <c r="N12" s="6">
        <v>1</v>
      </c>
      <c r="O12" s="6">
        <v>1</v>
      </c>
      <c r="P12" s="6">
        <v>1</v>
      </c>
      <c r="Q12" s="6">
        <v>9</v>
      </c>
      <c r="R12" s="6">
        <v>1</v>
      </c>
      <c r="S12" s="6">
        <v>5</v>
      </c>
      <c r="T12" s="6">
        <v>5</v>
      </c>
      <c r="U12" s="6">
        <v>1</v>
      </c>
      <c r="W12" s="6">
        <v>11</v>
      </c>
      <c r="X12" s="6" t="s">
        <v>29</v>
      </c>
      <c r="Y12" s="3">
        <f t="shared" si="3"/>
        <v>-1.5691795034802285</v>
      </c>
      <c r="Z12" s="3">
        <f t="shared" si="3"/>
        <v>-0.9213901653036336</v>
      </c>
      <c r="AA12" s="3">
        <f t="shared" si="3"/>
        <v>-4.5431429247006001E-2</v>
      </c>
      <c r="AB12" s="3">
        <f t="shared" si="3"/>
        <v>1.7198405550642679</v>
      </c>
      <c r="AC12" s="3">
        <f t="shared" si="3"/>
        <v>2.8871353004619085</v>
      </c>
      <c r="AD12" s="3">
        <f t="shared" si="3"/>
        <v>5.3090670205880013</v>
      </c>
      <c r="AE12" s="3">
        <f t="shared" si="3"/>
        <v>6.7306399559167911</v>
      </c>
      <c r="AF12" s="3">
        <f t="shared" si="3"/>
        <v>7.648896806475256</v>
      </c>
      <c r="AG12" s="11">
        <f t="shared" si="6"/>
        <v>0.36955628708831861</v>
      </c>
      <c r="AH12" s="12">
        <f t="shared" si="7"/>
        <v>2.705947740407443</v>
      </c>
      <c r="AI12" s="6" t="s">
        <v>29</v>
      </c>
      <c r="AJ12" s="6"/>
      <c r="AK12" s="6">
        <v>11</v>
      </c>
      <c r="AL12" s="6" t="s">
        <v>29</v>
      </c>
      <c r="AM12" s="13">
        <f t="shared" si="4"/>
        <v>0.36811762174264961</v>
      </c>
      <c r="AN12" s="13">
        <f t="shared" si="8"/>
        <v>1.5932866963622337E-3</v>
      </c>
      <c r="AO12" s="14">
        <f t="shared" si="9"/>
        <v>2.716557001258908</v>
      </c>
      <c r="AP12" s="14">
        <f t="shared" si="10"/>
        <v>1.1770634352110213E-2</v>
      </c>
      <c r="AQ12" s="11">
        <f t="shared" si="5"/>
        <v>1.1990021938993494</v>
      </c>
      <c r="AR12" s="11">
        <f t="shared" si="11"/>
        <v>0.21128300933814478</v>
      </c>
    </row>
    <row r="13" spans="1:44" x14ac:dyDescent="0.25">
      <c r="A13" s="6">
        <v>12</v>
      </c>
      <c r="B13" s="6" t="s">
        <v>30</v>
      </c>
      <c r="C13" s="3">
        <v>0.33400000000000002</v>
      </c>
      <c r="D13" s="3">
        <v>0.44500000000000001</v>
      </c>
      <c r="E13" s="3">
        <v>0.71099999999999997</v>
      </c>
      <c r="F13" s="3">
        <v>0.46600000000000003</v>
      </c>
      <c r="G13" s="3">
        <v>0.85799999999999998</v>
      </c>
      <c r="H13" s="3">
        <v>0.78</v>
      </c>
      <c r="I13" s="3">
        <v>0.38800000000000001</v>
      </c>
      <c r="J13" s="3">
        <v>0.73699999999999999</v>
      </c>
      <c r="M13" s="6" t="str">
        <f t="shared" si="2"/>
        <v>M73A/I107K</v>
      </c>
      <c r="N13" s="6">
        <v>1</v>
      </c>
      <c r="O13" s="6">
        <v>1</v>
      </c>
      <c r="P13" s="6">
        <v>1</v>
      </c>
      <c r="Q13" s="6">
        <v>4</v>
      </c>
      <c r="R13" s="6">
        <v>1</v>
      </c>
      <c r="S13" s="6">
        <v>5</v>
      </c>
      <c r="T13" s="6">
        <v>5</v>
      </c>
      <c r="U13" s="6">
        <v>1</v>
      </c>
      <c r="W13" s="6">
        <v>12</v>
      </c>
      <c r="X13" s="6" t="s">
        <v>30</v>
      </c>
      <c r="Y13" s="3">
        <f t="shared" si="3"/>
        <v>-1.5820799921880349</v>
      </c>
      <c r="Z13" s="3">
        <f t="shared" si="3"/>
        <v>-1.1681227588083269</v>
      </c>
      <c r="AA13" s="3">
        <f t="shared" si="3"/>
        <v>-0.49207853504267179</v>
      </c>
      <c r="AB13" s="3">
        <f t="shared" si="3"/>
        <v>0.89840185999219335</v>
      </c>
      <c r="AC13" s="3">
        <f t="shared" si="3"/>
        <v>1.7790495528374586</v>
      </c>
      <c r="AD13" s="3">
        <f t="shared" si="3"/>
        <v>3.9634741239748865</v>
      </c>
      <c r="AE13" s="3">
        <f t="shared" si="3"/>
        <v>5.2779847472997652</v>
      </c>
      <c r="AF13" s="3">
        <f t="shared" si="3"/>
        <v>6.2035927142077085</v>
      </c>
      <c r="AG13" s="11">
        <f t="shared" si="6"/>
        <v>0.31636659562593106</v>
      </c>
      <c r="AH13" s="12">
        <f t="shared" si="7"/>
        <v>3.160889973296646</v>
      </c>
      <c r="AI13" s="6" t="s">
        <v>30</v>
      </c>
      <c r="AJ13" s="6"/>
      <c r="AK13" s="6">
        <v>12</v>
      </c>
      <c r="AL13" s="6" t="s">
        <v>30</v>
      </c>
      <c r="AM13" s="13">
        <f t="shared" si="4"/>
        <v>0.31615281272841211</v>
      </c>
      <c r="AN13" s="13">
        <f t="shared" si="8"/>
        <v>2.721882401056807E-4</v>
      </c>
      <c r="AO13" s="14">
        <f t="shared" si="9"/>
        <v>3.1630289343502773</v>
      </c>
      <c r="AP13" s="14">
        <f t="shared" si="10"/>
        <v>2.7242335061104669E-3</v>
      </c>
      <c r="AQ13" s="11">
        <f t="shared" si="5"/>
        <v>1.0297467268052221</v>
      </c>
      <c r="AR13" s="11">
        <f t="shared" si="11"/>
        <v>3.1582455621297162E-2</v>
      </c>
    </row>
    <row r="14" spans="1:44" x14ac:dyDescent="0.25">
      <c r="A14" s="6">
        <v>13</v>
      </c>
      <c r="B14" s="6" t="s">
        <v>31</v>
      </c>
      <c r="C14" s="3">
        <v>0.34599999999999997</v>
      </c>
      <c r="D14" s="3">
        <v>0.54100000000000004</v>
      </c>
      <c r="E14" s="3">
        <v>0.94499999999999995</v>
      </c>
      <c r="F14" s="3">
        <v>0.371</v>
      </c>
      <c r="G14" s="3">
        <v>0.82</v>
      </c>
      <c r="H14" s="3">
        <v>0.84899999999999998</v>
      </c>
      <c r="I14" s="3">
        <v>0.47699999999999998</v>
      </c>
      <c r="J14" s="3">
        <v>0.88</v>
      </c>
      <c r="M14" s="6" t="str">
        <f t="shared" si="2"/>
        <v>I45K/I107K</v>
      </c>
      <c r="N14" s="6">
        <v>1</v>
      </c>
      <c r="O14" s="6">
        <v>1</v>
      </c>
      <c r="P14" s="6">
        <v>1</v>
      </c>
      <c r="Q14" s="6">
        <v>9</v>
      </c>
      <c r="R14" s="6">
        <v>1</v>
      </c>
      <c r="S14" s="6">
        <v>5</v>
      </c>
      <c r="T14" s="6">
        <v>5</v>
      </c>
      <c r="U14" s="6">
        <v>1</v>
      </c>
      <c r="W14" s="6">
        <v>13</v>
      </c>
      <c r="X14" s="6" t="s">
        <v>31</v>
      </c>
      <c r="Y14" s="3">
        <f t="shared" si="3"/>
        <v>-1.5311560570253624</v>
      </c>
      <c r="Z14" s="3">
        <f t="shared" si="3"/>
        <v>-0.88629950083527176</v>
      </c>
      <c r="AA14" s="3">
        <f t="shared" si="3"/>
        <v>-8.1613765553652129E-2</v>
      </c>
      <c r="AB14" s="3">
        <f t="shared" si="3"/>
        <v>1.7394160934010288</v>
      </c>
      <c r="AC14" s="3">
        <f t="shared" si="3"/>
        <v>2.8836208162856716</v>
      </c>
      <c r="AD14" s="3">
        <f t="shared" si="3"/>
        <v>5.2556895552206262</v>
      </c>
      <c r="AE14" s="3">
        <f t="shared" si="3"/>
        <v>6.7458423625604613</v>
      </c>
      <c r="AF14" s="3">
        <f t="shared" si="3"/>
        <v>7.6293566200796095</v>
      </c>
      <c r="AG14" s="11">
        <f t="shared" si="6"/>
        <v>0.36829616893967099</v>
      </c>
      <c r="AH14" s="12">
        <f t="shared" si="7"/>
        <v>2.7152060877500079</v>
      </c>
      <c r="AI14" s="6" t="s">
        <v>31</v>
      </c>
      <c r="AJ14" s="6"/>
      <c r="AK14" s="6">
        <v>13</v>
      </c>
      <c r="AL14" s="6" t="s">
        <v>31</v>
      </c>
      <c r="AM14" s="13">
        <f t="shared" si="4"/>
        <v>0.3695578717476608</v>
      </c>
      <c r="AN14" s="13">
        <f t="shared" si="8"/>
        <v>1.2007488906673068E-3</v>
      </c>
      <c r="AO14" s="14">
        <f t="shared" si="9"/>
        <v>2.7059551920256202</v>
      </c>
      <c r="AP14" s="14">
        <f t="shared" si="10"/>
        <v>8.7967862631241431E-3</v>
      </c>
      <c r="AQ14" s="11">
        <f t="shared" si="5"/>
        <v>1.2036932567927723</v>
      </c>
      <c r="AR14" s="11">
        <f t="shared" si="11"/>
        <v>0.21626356691741547</v>
      </c>
    </row>
    <row r="15" spans="1:44" x14ac:dyDescent="0.25">
      <c r="A15" s="6">
        <v>14</v>
      </c>
      <c r="B15" s="6" t="s">
        <v>32</v>
      </c>
      <c r="C15" s="3">
        <v>0.35</v>
      </c>
      <c r="D15" s="3">
        <v>0.55900000000000005</v>
      </c>
      <c r="E15" s="3">
        <v>0.98399999999999999</v>
      </c>
      <c r="F15" s="3">
        <v>0.38500000000000001</v>
      </c>
      <c r="G15" s="3">
        <v>0.82899999999999996</v>
      </c>
      <c r="H15" s="3">
        <v>0.84</v>
      </c>
      <c r="I15" s="3">
        <v>0.46899999999999997</v>
      </c>
      <c r="J15" s="3">
        <v>0.84399999999999997</v>
      </c>
      <c r="M15" s="6" t="str">
        <f t="shared" si="2"/>
        <v>S70A/I107K</v>
      </c>
      <c r="N15" s="6">
        <v>1</v>
      </c>
      <c r="O15" s="6">
        <v>1</v>
      </c>
      <c r="P15" s="6">
        <v>1</v>
      </c>
      <c r="Q15" s="6">
        <v>9</v>
      </c>
      <c r="R15" s="6">
        <v>1</v>
      </c>
      <c r="S15" s="6">
        <v>5</v>
      </c>
      <c r="T15" s="6">
        <v>5</v>
      </c>
      <c r="U15" s="6">
        <v>1</v>
      </c>
      <c r="W15" s="6">
        <v>14</v>
      </c>
      <c r="X15" s="6" t="s">
        <v>32</v>
      </c>
      <c r="Y15" s="3">
        <f t="shared" si="3"/>
        <v>-1.5145731728297585</v>
      </c>
      <c r="Z15" s="3">
        <f t="shared" si="3"/>
        <v>-0.83907981181889679</v>
      </c>
      <c r="AA15" s="3">
        <f t="shared" si="3"/>
        <v>-2.3269779322847191E-2</v>
      </c>
      <c r="AB15" s="3">
        <f t="shared" si="3"/>
        <v>1.7928553523624891</v>
      </c>
      <c r="AC15" s="3">
        <f t="shared" si="3"/>
        <v>2.899369008275976</v>
      </c>
      <c r="AD15" s="3">
        <f t="shared" si="3"/>
        <v>5.2403143293337102</v>
      </c>
      <c r="AE15" s="3">
        <f t="shared" si="3"/>
        <v>6.7214410190703271</v>
      </c>
      <c r="AF15" s="3">
        <f t="shared" si="3"/>
        <v>7.5690960952621351</v>
      </c>
      <c r="AG15" s="11">
        <f t="shared" si="6"/>
        <v>0.3635120322990828</v>
      </c>
      <c r="AH15" s="12">
        <f t="shared" si="7"/>
        <v>2.7509405773320896</v>
      </c>
      <c r="AI15" s="6" t="s">
        <v>32</v>
      </c>
      <c r="AJ15" s="6"/>
      <c r="AK15" s="6">
        <v>14</v>
      </c>
      <c r="AL15" s="6" t="s">
        <v>32</v>
      </c>
      <c r="AM15" s="13">
        <f t="shared" si="4"/>
        <v>0.36465698807343278</v>
      </c>
      <c r="AN15" s="13">
        <f t="shared" si="8"/>
        <v>1.1379402012667368E-3</v>
      </c>
      <c r="AO15" s="14">
        <f t="shared" si="9"/>
        <v>2.7423209348739008</v>
      </c>
      <c r="AP15" s="14">
        <f t="shared" si="10"/>
        <v>8.5581637176957073E-3</v>
      </c>
      <c r="AQ15" s="11">
        <f t="shared" si="5"/>
        <v>1.1877305048613993</v>
      </c>
      <c r="AR15" s="11">
        <f t="shared" si="11"/>
        <v>0.19931572227664443</v>
      </c>
    </row>
    <row r="16" spans="1:44" x14ac:dyDescent="0.25">
      <c r="A16" s="6">
        <v>15</v>
      </c>
      <c r="B16" s="6" t="s">
        <v>7</v>
      </c>
      <c r="C16" s="3">
        <v>0.35799999999999998</v>
      </c>
      <c r="D16" s="3">
        <v>0.4</v>
      </c>
      <c r="E16" s="3">
        <v>0.44900000000000001</v>
      </c>
      <c r="F16" s="3">
        <v>0.495</v>
      </c>
      <c r="G16" s="3">
        <v>0.52</v>
      </c>
      <c r="H16" s="3">
        <v>0.55200000000000005</v>
      </c>
      <c r="I16" s="3">
        <v>0.54600000000000004</v>
      </c>
      <c r="J16" s="3">
        <v>0.53100000000000003</v>
      </c>
      <c r="M16" s="6" t="str">
        <f t="shared" si="2"/>
        <v>Vector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W16" s="6">
        <v>15</v>
      </c>
      <c r="X16" s="6" t="s">
        <v>7</v>
      </c>
      <c r="Y16" s="3">
        <f t="shared" si="3"/>
        <v>-1.4819685073978306</v>
      </c>
      <c r="Z16" s="3">
        <f t="shared" si="3"/>
        <v>-1.3219280948873622</v>
      </c>
      <c r="AA16" s="3">
        <f t="shared" si="3"/>
        <v>-1.1552126499209401</v>
      </c>
      <c r="AB16" s="3">
        <f t="shared" si="3"/>
        <v>-1.0144995696951151</v>
      </c>
      <c r="AC16" s="3">
        <f t="shared" si="3"/>
        <v>-0.9434164716336324</v>
      </c>
      <c r="AD16" s="3">
        <f t="shared" si="3"/>
        <v>-0.85725982788391786</v>
      </c>
      <c r="AE16" s="3">
        <f t="shared" si="3"/>
        <v>-0.87302714374223445</v>
      </c>
      <c r="AF16" s="3">
        <f t="shared" si="3"/>
        <v>-0.91321623385793349</v>
      </c>
      <c r="AG16" s="11">
        <f t="shared" si="6"/>
        <v>1.7028868819103947E-2</v>
      </c>
      <c r="AH16" s="12">
        <f t="shared" si="7"/>
        <v>58.723806649925187</v>
      </c>
      <c r="AI16" s="6" t="s">
        <v>7</v>
      </c>
      <c r="AJ16" s="6"/>
      <c r="AK16" s="6">
        <v>15</v>
      </c>
      <c r="AL16" s="6" t="s">
        <v>7</v>
      </c>
      <c r="AM16" s="13">
        <f t="shared" si="4"/>
        <v>1.7845522182912511E-2</v>
      </c>
      <c r="AN16" s="13">
        <f t="shared" si="8"/>
        <v>1.8840610085967052E-3</v>
      </c>
      <c r="AO16" s="14">
        <f t="shared" si="9"/>
        <v>56.43391889650141</v>
      </c>
      <c r="AP16" s="14">
        <f t="shared" si="10"/>
        <v>5.6488365315964932</v>
      </c>
      <c r="AQ16" s="11">
        <f t="shared" si="5"/>
        <v>5.8124955136079001E-2</v>
      </c>
      <c r="AR16" s="11">
        <f t="shared" si="11"/>
        <v>-1</v>
      </c>
    </row>
    <row r="17" spans="1:37" x14ac:dyDescent="0.25">
      <c r="AH17" s="15"/>
      <c r="AK17" s="15"/>
    </row>
    <row r="18" spans="1:37" ht="30" x14ac:dyDescent="0.25">
      <c r="A18" t="s">
        <v>52</v>
      </c>
      <c r="B18" t="s">
        <v>44</v>
      </c>
      <c r="C18">
        <f>C1</f>
        <v>0</v>
      </c>
      <c r="D18">
        <f t="shared" ref="D18:J18" si="12">D1</f>
        <v>4</v>
      </c>
      <c r="E18">
        <f t="shared" si="12"/>
        <v>8</v>
      </c>
      <c r="F18">
        <f t="shared" si="12"/>
        <v>12</v>
      </c>
      <c r="G18">
        <f t="shared" si="12"/>
        <v>16</v>
      </c>
      <c r="H18">
        <f t="shared" si="12"/>
        <v>22</v>
      </c>
      <c r="I18">
        <f t="shared" si="12"/>
        <v>25</v>
      </c>
      <c r="J18">
        <f t="shared" si="12"/>
        <v>28</v>
      </c>
      <c r="L18" t="s">
        <v>53</v>
      </c>
      <c r="M18" t="str">
        <f t="shared" ref="M18:M33" si="13">B1</f>
        <v xml:space="preserve">Protein </v>
      </c>
      <c r="N18">
        <f t="shared" ref="N18:U18" si="14">N1</f>
        <v>0</v>
      </c>
      <c r="O18">
        <f t="shared" si="14"/>
        <v>4</v>
      </c>
      <c r="P18">
        <f t="shared" si="14"/>
        <v>8</v>
      </c>
      <c r="Q18">
        <f t="shared" si="14"/>
        <v>12</v>
      </c>
      <c r="R18">
        <f t="shared" si="14"/>
        <v>16</v>
      </c>
      <c r="S18">
        <f t="shared" si="14"/>
        <v>22</v>
      </c>
      <c r="T18">
        <f t="shared" si="14"/>
        <v>25</v>
      </c>
      <c r="U18">
        <f t="shared" si="14"/>
        <v>28</v>
      </c>
      <c r="W18" t="s">
        <v>52</v>
      </c>
      <c r="X18" t="s">
        <v>44</v>
      </c>
      <c r="Y18">
        <f>Y1</f>
        <v>0</v>
      </c>
      <c r="Z18">
        <f t="shared" ref="Z18:AF18" si="15">Z1</f>
        <v>4</v>
      </c>
      <c r="AA18">
        <f t="shared" si="15"/>
        <v>8</v>
      </c>
      <c r="AB18">
        <f t="shared" si="15"/>
        <v>12</v>
      </c>
      <c r="AC18">
        <f t="shared" si="15"/>
        <v>16</v>
      </c>
      <c r="AD18">
        <f t="shared" si="15"/>
        <v>22</v>
      </c>
      <c r="AE18">
        <f t="shared" si="15"/>
        <v>25</v>
      </c>
      <c r="AF18">
        <f t="shared" si="15"/>
        <v>28</v>
      </c>
      <c r="AG18" s="2" t="s">
        <v>5</v>
      </c>
      <c r="AH18" s="9" t="s">
        <v>45</v>
      </c>
      <c r="AI18" t="s">
        <v>44</v>
      </c>
    </row>
    <row r="19" spans="1:37" x14ac:dyDescent="0.25">
      <c r="A19" s="6">
        <v>1</v>
      </c>
      <c r="B19" s="6" t="s">
        <v>9</v>
      </c>
      <c r="C19" s="3">
        <v>0.32200000000000001</v>
      </c>
      <c r="D19" s="3">
        <v>0.45200000000000001</v>
      </c>
      <c r="E19" s="3">
        <v>0.754</v>
      </c>
      <c r="F19" s="3">
        <v>0.45400000000000001</v>
      </c>
      <c r="G19" s="3">
        <v>0.79200000000000004</v>
      </c>
      <c r="H19" s="3">
        <v>0.72199999999999998</v>
      </c>
      <c r="I19" s="3">
        <v>0.34200000000000003</v>
      </c>
      <c r="J19" s="3">
        <v>0.65</v>
      </c>
      <c r="M19" s="6" t="str">
        <f t="shared" si="13"/>
        <v>SsWT</v>
      </c>
      <c r="N19" s="6">
        <v>1</v>
      </c>
      <c r="O19" s="6">
        <f>N19*O2</f>
        <v>1</v>
      </c>
      <c r="P19" s="6">
        <f t="shared" ref="P19:U33" si="16">O19*P2</f>
        <v>1</v>
      </c>
      <c r="Q19" s="6">
        <f t="shared" si="16"/>
        <v>4</v>
      </c>
      <c r="R19" s="6">
        <f t="shared" si="16"/>
        <v>4</v>
      </c>
      <c r="S19" s="6">
        <f t="shared" si="16"/>
        <v>20</v>
      </c>
      <c r="T19" s="6">
        <f t="shared" si="16"/>
        <v>100</v>
      </c>
      <c r="U19" s="6">
        <f t="shared" si="16"/>
        <v>100</v>
      </c>
      <c r="W19" s="6">
        <v>1</v>
      </c>
      <c r="X19" s="6" t="s">
        <v>9</v>
      </c>
      <c r="Y19" s="3">
        <f t="shared" ref="Y19:AF33" si="17">LOG(C19*N19, 2)</f>
        <v>-1.6348674065474702</v>
      </c>
      <c r="Z19" s="3">
        <f t="shared" si="17"/>
        <v>-1.1456053222468994</v>
      </c>
      <c r="AA19" s="3">
        <f t="shared" si="17"/>
        <v>-0.40736357139342277</v>
      </c>
      <c r="AB19" s="3">
        <f t="shared" si="17"/>
        <v>0.86076420262882791</v>
      </c>
      <c r="AC19" s="3">
        <f t="shared" si="17"/>
        <v>1.6635723354175227</v>
      </c>
      <c r="AD19" s="3">
        <f t="shared" si="17"/>
        <v>3.8519988371124461</v>
      </c>
      <c r="AE19" s="3">
        <f t="shared" si="17"/>
        <v>5.0959244199985365</v>
      </c>
      <c r="AF19" s="3">
        <f t="shared" si="17"/>
        <v>6.0223678130284544</v>
      </c>
      <c r="AG19" s="11">
        <f>SLOPE(Z19:AF19, Z$1:AF$1)</f>
        <v>0.30591344334393045</v>
      </c>
      <c r="AH19" s="12">
        <f t="shared" ref="AH19:AH33" si="18">1/AG19</f>
        <v>3.2688985128245127</v>
      </c>
      <c r="AI19" s="6" t="s">
        <v>9</v>
      </c>
    </row>
    <row r="20" spans="1:37" x14ac:dyDescent="0.25">
      <c r="A20" s="6">
        <v>2</v>
      </c>
      <c r="B20" s="6" t="s">
        <v>0</v>
      </c>
      <c r="C20" s="3">
        <v>0.32500000000000001</v>
      </c>
      <c r="D20" s="3">
        <v>0.45800000000000002</v>
      </c>
      <c r="E20" s="3">
        <v>0.77</v>
      </c>
      <c r="F20" s="3">
        <v>0.505</v>
      </c>
      <c r="G20" s="3">
        <v>0.89300000000000002</v>
      </c>
      <c r="H20" s="3">
        <v>0.79500000000000004</v>
      </c>
      <c r="I20" s="3">
        <v>0.42499999999999999</v>
      </c>
      <c r="J20" s="3">
        <v>0.79800000000000004</v>
      </c>
      <c r="M20" s="6" t="str">
        <f t="shared" si="13"/>
        <v>I45A</v>
      </c>
      <c r="N20" s="6">
        <v>1</v>
      </c>
      <c r="O20" s="6">
        <f t="shared" ref="O20:T33" si="19">N20*O3</f>
        <v>1</v>
      </c>
      <c r="P20" s="6">
        <f t="shared" si="19"/>
        <v>1</v>
      </c>
      <c r="Q20" s="6">
        <f t="shared" si="19"/>
        <v>4</v>
      </c>
      <c r="R20" s="6">
        <f t="shared" si="19"/>
        <v>4</v>
      </c>
      <c r="S20" s="6">
        <f t="shared" si="19"/>
        <v>20</v>
      </c>
      <c r="T20" s="6">
        <f t="shared" si="19"/>
        <v>100</v>
      </c>
      <c r="U20" s="6">
        <f t="shared" si="16"/>
        <v>100</v>
      </c>
      <c r="W20" s="6">
        <v>2</v>
      </c>
      <c r="X20" s="6" t="s">
        <v>0</v>
      </c>
      <c r="Y20" s="3">
        <f t="shared" si="17"/>
        <v>-1.6214883767462702</v>
      </c>
      <c r="Z20" s="3">
        <f t="shared" si="17"/>
        <v>-1.1265804965651431</v>
      </c>
      <c r="AA20" s="3">
        <f t="shared" si="17"/>
        <v>-0.37706964907982332</v>
      </c>
      <c r="AB20" s="3">
        <f t="shared" si="17"/>
        <v>1.0143552929770701</v>
      </c>
      <c r="AC20" s="3">
        <f t="shared" si="17"/>
        <v>1.8367320804591361</v>
      </c>
      <c r="AD20" s="3">
        <f t="shared" si="17"/>
        <v>3.9909548603969935</v>
      </c>
      <c r="AE20" s="3">
        <f t="shared" si="17"/>
        <v>5.4093909361377017</v>
      </c>
      <c r="AF20" s="3">
        <f t="shared" si="17"/>
        <v>6.3183168413349842</v>
      </c>
      <c r="AG20" s="11">
        <f t="shared" ref="AG20:AG33" si="20">SLOPE(Z20:AF20, Z$1:AF$1)</f>
        <v>0.31757199115330453</v>
      </c>
      <c r="AH20" s="12">
        <f t="shared" si="18"/>
        <v>3.1488923074367112</v>
      </c>
      <c r="AI20" s="6" t="s">
        <v>0</v>
      </c>
    </row>
    <row r="21" spans="1:37" x14ac:dyDescent="0.25">
      <c r="A21" s="6">
        <v>3</v>
      </c>
      <c r="B21" s="6" t="s">
        <v>1</v>
      </c>
      <c r="C21" s="3">
        <v>0.32200000000000001</v>
      </c>
      <c r="D21" s="3">
        <v>0.504</v>
      </c>
      <c r="E21" s="3">
        <v>0.91400000000000003</v>
      </c>
      <c r="F21" s="3">
        <v>0.34</v>
      </c>
      <c r="G21" s="3">
        <v>0.76200000000000001</v>
      </c>
      <c r="H21" s="3">
        <v>0.78500000000000003</v>
      </c>
      <c r="I21" s="3">
        <v>0.41699999999999998</v>
      </c>
      <c r="J21" s="3">
        <v>0.80900000000000005</v>
      </c>
      <c r="M21" s="6" t="str">
        <f t="shared" si="13"/>
        <v>I45K</v>
      </c>
      <c r="N21" s="6">
        <v>1</v>
      </c>
      <c r="O21" s="6">
        <f t="shared" si="19"/>
        <v>1</v>
      </c>
      <c r="P21" s="6">
        <f t="shared" si="19"/>
        <v>1</v>
      </c>
      <c r="Q21" s="6">
        <f t="shared" si="19"/>
        <v>9</v>
      </c>
      <c r="R21" s="6">
        <f t="shared" si="19"/>
        <v>9</v>
      </c>
      <c r="S21" s="6">
        <f t="shared" si="19"/>
        <v>45</v>
      </c>
      <c r="T21" s="6">
        <f t="shared" si="19"/>
        <v>225</v>
      </c>
      <c r="U21" s="6">
        <f t="shared" si="16"/>
        <v>225</v>
      </c>
      <c r="W21" s="6">
        <v>3</v>
      </c>
      <c r="X21" s="6" t="s">
        <v>1</v>
      </c>
      <c r="Y21" s="3">
        <f t="shared" si="17"/>
        <v>-1.6348674065474702</v>
      </c>
      <c r="Z21" s="3">
        <f t="shared" si="17"/>
        <v>-0.98850436116217055</v>
      </c>
      <c r="AA21" s="3">
        <f t="shared" si="17"/>
        <v>-0.12973392960401731</v>
      </c>
      <c r="AB21" s="3">
        <f t="shared" si="17"/>
        <v>1.6135316529179271</v>
      </c>
      <c r="AC21" s="3">
        <f t="shared" si="17"/>
        <v>2.7777879042735476</v>
      </c>
      <c r="AD21" s="3">
        <f t="shared" si="17"/>
        <v>5.1426176554465775</v>
      </c>
      <c r="AE21" s="3">
        <f t="shared" si="17"/>
        <v>6.5519004799996141</v>
      </c>
      <c r="AF21" s="3">
        <f t="shared" si="17"/>
        <v>7.5079927989849278</v>
      </c>
      <c r="AG21" s="11">
        <f t="shared" si="20"/>
        <v>0.36536469887614953</v>
      </c>
      <c r="AH21" s="12">
        <f t="shared" si="18"/>
        <v>2.7369912941123458</v>
      </c>
      <c r="AI21" s="6" t="s">
        <v>1</v>
      </c>
    </row>
    <row r="22" spans="1:37" x14ac:dyDescent="0.25">
      <c r="A22" s="6">
        <v>4</v>
      </c>
      <c r="B22" s="6" t="s">
        <v>2</v>
      </c>
      <c r="C22" s="3">
        <v>0.315</v>
      </c>
      <c r="D22" s="3">
        <v>0.46899999999999997</v>
      </c>
      <c r="E22" s="3">
        <v>0.77900000000000003</v>
      </c>
      <c r="F22" s="3">
        <v>0.48</v>
      </c>
      <c r="G22" s="3">
        <v>0.84699999999999998</v>
      </c>
      <c r="H22" s="3">
        <v>0.75900000000000001</v>
      </c>
      <c r="I22" s="3">
        <v>0.38</v>
      </c>
      <c r="J22" s="3">
        <v>0.72099999999999997</v>
      </c>
      <c r="M22" s="6" t="str">
        <f t="shared" si="13"/>
        <v>S70A</v>
      </c>
      <c r="N22" s="6">
        <v>1</v>
      </c>
      <c r="O22" s="6">
        <f t="shared" si="19"/>
        <v>1</v>
      </c>
      <c r="P22" s="6">
        <f t="shared" si="19"/>
        <v>1</v>
      </c>
      <c r="Q22" s="6">
        <f t="shared" si="19"/>
        <v>4</v>
      </c>
      <c r="R22" s="6">
        <f t="shared" si="19"/>
        <v>4</v>
      </c>
      <c r="S22" s="6">
        <f t="shared" si="19"/>
        <v>20</v>
      </c>
      <c r="T22" s="6">
        <f t="shared" si="19"/>
        <v>100</v>
      </c>
      <c r="U22" s="6">
        <f t="shared" si="16"/>
        <v>100</v>
      </c>
      <c r="W22" s="6">
        <v>4</v>
      </c>
      <c r="X22" s="6" t="s">
        <v>2</v>
      </c>
      <c r="Y22" s="3">
        <f t="shared" si="17"/>
        <v>-1.6665762662748083</v>
      </c>
      <c r="Z22" s="3">
        <f t="shared" si="17"/>
        <v>-1.0923401721467105</v>
      </c>
      <c r="AA22" s="3">
        <f t="shared" si="17"/>
        <v>-0.36030476660041783</v>
      </c>
      <c r="AB22" s="3">
        <f t="shared" si="17"/>
        <v>0.94110631094643149</v>
      </c>
      <c r="AC22" s="3">
        <f t="shared" si="17"/>
        <v>1.7604338746701116</v>
      </c>
      <c r="AD22" s="3">
        <f t="shared" si="17"/>
        <v>3.9240998856407416</v>
      </c>
      <c r="AE22" s="3">
        <f t="shared" si="17"/>
        <v>5.2479275134435852</v>
      </c>
      <c r="AF22" s="3">
        <f t="shared" si="17"/>
        <v>6.1719273543534605</v>
      </c>
      <c r="AG22" s="11">
        <f t="shared" si="20"/>
        <v>0.31000520997993891</v>
      </c>
      <c r="AH22" s="12">
        <f t="shared" si="18"/>
        <v>3.2257522383727424</v>
      </c>
      <c r="AI22" s="6" t="s">
        <v>2</v>
      </c>
    </row>
    <row r="23" spans="1:37" x14ac:dyDescent="0.25">
      <c r="A23" s="6">
        <v>5</v>
      </c>
      <c r="B23" s="6" t="s">
        <v>10</v>
      </c>
      <c r="C23" s="3">
        <v>0.317</v>
      </c>
      <c r="D23" s="3">
        <v>0.437</v>
      </c>
      <c r="E23" s="3">
        <v>0.65500000000000003</v>
      </c>
      <c r="F23" s="3">
        <v>0.35499999999999998</v>
      </c>
      <c r="G23" s="3">
        <v>0.61699999999999999</v>
      </c>
      <c r="H23" s="3">
        <v>0.51100000000000001</v>
      </c>
      <c r="I23" s="3">
        <v>0.50800000000000001</v>
      </c>
      <c r="J23" s="3">
        <v>0.80900000000000005</v>
      </c>
      <c r="M23" s="6" t="str">
        <f t="shared" si="13"/>
        <v>M73A</v>
      </c>
      <c r="N23" s="6">
        <v>1</v>
      </c>
      <c r="O23" s="6">
        <f t="shared" si="19"/>
        <v>1</v>
      </c>
      <c r="P23" s="6">
        <f t="shared" si="19"/>
        <v>1</v>
      </c>
      <c r="Q23" s="6">
        <f t="shared" si="19"/>
        <v>4</v>
      </c>
      <c r="R23" s="6">
        <f t="shared" si="19"/>
        <v>4</v>
      </c>
      <c r="S23" s="6">
        <f t="shared" si="19"/>
        <v>20</v>
      </c>
      <c r="T23" s="6">
        <f t="shared" si="19"/>
        <v>40</v>
      </c>
      <c r="U23" s="6">
        <f t="shared" si="16"/>
        <v>40</v>
      </c>
      <c r="W23" s="6">
        <v>5</v>
      </c>
      <c r="X23" s="6" t="s">
        <v>10</v>
      </c>
      <c r="Y23" s="3">
        <f t="shared" si="17"/>
        <v>-1.6574452545226799</v>
      </c>
      <c r="Z23" s="3">
        <f t="shared" si="17"/>
        <v>-1.1942948151614887</v>
      </c>
      <c r="AA23" s="3">
        <f t="shared" si="17"/>
        <v>-0.61043318823727433</v>
      </c>
      <c r="AB23" s="3">
        <f t="shared" si="17"/>
        <v>0.50589092972995731</v>
      </c>
      <c r="AC23" s="3">
        <f t="shared" si="17"/>
        <v>1.3033423944873308</v>
      </c>
      <c r="AD23" s="3">
        <f t="shared" si="17"/>
        <v>3.353323291162897</v>
      </c>
      <c r="AE23" s="3">
        <f t="shared" si="17"/>
        <v>4.3448284969974411</v>
      </c>
      <c r="AF23" s="3">
        <f t="shared" si="17"/>
        <v>5.016139702655253</v>
      </c>
      <c r="AG23" s="11">
        <f t="shared" si="20"/>
        <v>0.27114683848500681</v>
      </c>
      <c r="AH23" s="12">
        <f t="shared" si="18"/>
        <v>3.688038575656472</v>
      </c>
      <c r="AI23" s="6" t="s">
        <v>10</v>
      </c>
    </row>
    <row r="24" spans="1:37" x14ac:dyDescent="0.25">
      <c r="A24" s="6">
        <v>6</v>
      </c>
      <c r="B24" s="6" t="s">
        <v>3</v>
      </c>
      <c r="C24" s="3">
        <v>0.31900000000000001</v>
      </c>
      <c r="D24" s="3">
        <v>0.45900000000000002</v>
      </c>
      <c r="E24" s="3">
        <v>0.75600000000000001</v>
      </c>
      <c r="F24" s="3">
        <v>0.502</v>
      </c>
      <c r="G24" s="3">
        <v>0.89200000000000002</v>
      </c>
      <c r="H24" s="3">
        <v>0.79800000000000004</v>
      </c>
      <c r="I24" s="3">
        <v>0.41699999999999998</v>
      </c>
      <c r="J24" s="3">
        <v>0.79200000000000004</v>
      </c>
      <c r="M24" s="6" t="str">
        <f t="shared" si="13"/>
        <v>I107A</v>
      </c>
      <c r="N24" s="6">
        <v>1</v>
      </c>
      <c r="O24" s="6">
        <f t="shared" si="19"/>
        <v>1</v>
      </c>
      <c r="P24" s="6">
        <f t="shared" si="19"/>
        <v>1</v>
      </c>
      <c r="Q24" s="6">
        <f t="shared" si="19"/>
        <v>4</v>
      </c>
      <c r="R24" s="6">
        <f t="shared" si="19"/>
        <v>4</v>
      </c>
      <c r="S24" s="6">
        <f t="shared" si="19"/>
        <v>20</v>
      </c>
      <c r="T24" s="6">
        <f t="shared" si="19"/>
        <v>100</v>
      </c>
      <c r="U24" s="6">
        <f t="shared" si="16"/>
        <v>100</v>
      </c>
      <c r="W24" s="6">
        <v>6</v>
      </c>
      <c r="X24" s="6" t="s">
        <v>3</v>
      </c>
      <c r="Y24" s="3">
        <f t="shared" si="17"/>
        <v>-1.6483716708972176</v>
      </c>
      <c r="Z24" s="3">
        <f t="shared" si="17"/>
        <v>-1.123433941248279</v>
      </c>
      <c r="AA24" s="3">
        <f t="shared" si="17"/>
        <v>-0.40354186044101442</v>
      </c>
      <c r="AB24" s="3">
        <f t="shared" si="17"/>
        <v>1.005759269288685</v>
      </c>
      <c r="AC24" s="3">
        <f t="shared" si="17"/>
        <v>1.8351156152582178</v>
      </c>
      <c r="AD24" s="3">
        <f t="shared" si="17"/>
        <v>3.9963887464476211</v>
      </c>
      <c r="AE24" s="3">
        <f t="shared" si="17"/>
        <v>5.3819754785573011</v>
      </c>
      <c r="AF24" s="3">
        <f t="shared" si="17"/>
        <v>6.3074285251922477</v>
      </c>
      <c r="AG24" s="11">
        <f t="shared" si="20"/>
        <v>0.31734885966519893</v>
      </c>
      <c r="AH24" s="12">
        <f t="shared" si="18"/>
        <v>3.1511063283951728</v>
      </c>
      <c r="AI24" s="6" t="s">
        <v>3</v>
      </c>
    </row>
    <row r="25" spans="1:37" x14ac:dyDescent="0.25">
      <c r="A25" s="6">
        <v>7</v>
      </c>
      <c r="B25" s="6" t="s">
        <v>4</v>
      </c>
      <c r="C25" s="3">
        <v>0.32700000000000001</v>
      </c>
      <c r="D25" s="3">
        <v>0.53700000000000003</v>
      </c>
      <c r="E25" s="3">
        <v>0.96299999999999997</v>
      </c>
      <c r="F25" s="3">
        <v>0.378</v>
      </c>
      <c r="G25" s="3">
        <v>0.81599999999999995</v>
      </c>
      <c r="H25" s="3">
        <v>0.86499999999999999</v>
      </c>
      <c r="I25" s="3">
        <v>0.46800000000000003</v>
      </c>
      <c r="J25" s="3">
        <v>0.874</v>
      </c>
      <c r="M25" s="6" t="str">
        <f t="shared" si="13"/>
        <v>I107K</v>
      </c>
      <c r="N25" s="6">
        <v>1</v>
      </c>
      <c r="O25" s="6">
        <f t="shared" si="19"/>
        <v>1</v>
      </c>
      <c r="P25" s="6">
        <f t="shared" si="19"/>
        <v>1</v>
      </c>
      <c r="Q25" s="6">
        <f t="shared" si="19"/>
        <v>9</v>
      </c>
      <c r="R25" s="6">
        <f t="shared" si="19"/>
        <v>9</v>
      </c>
      <c r="S25" s="6">
        <f t="shared" si="19"/>
        <v>45</v>
      </c>
      <c r="T25" s="6">
        <f t="shared" si="19"/>
        <v>225</v>
      </c>
      <c r="U25" s="6">
        <f t="shared" si="16"/>
        <v>225</v>
      </c>
      <c r="W25" s="6">
        <v>7</v>
      </c>
      <c r="X25" s="6" t="s">
        <v>4</v>
      </c>
      <c r="Y25" s="3">
        <f t="shared" si="17"/>
        <v>-1.6126374591640045</v>
      </c>
      <c r="Z25" s="3">
        <f t="shared" si="17"/>
        <v>-0.89700600667667441</v>
      </c>
      <c r="AA25" s="3">
        <f t="shared" si="17"/>
        <v>-5.4392296818627783E-2</v>
      </c>
      <c r="AB25" s="3">
        <f t="shared" si="17"/>
        <v>1.766383141001298</v>
      </c>
      <c r="AC25" s="3">
        <f t="shared" si="17"/>
        <v>2.8765660587517208</v>
      </c>
      <c r="AD25" s="3">
        <f t="shared" si="17"/>
        <v>5.282625134191675</v>
      </c>
      <c r="AE25" s="3">
        <f t="shared" si="17"/>
        <v>6.7183616261383543</v>
      </c>
      <c r="AF25" s="3">
        <f t="shared" si="17"/>
        <v>7.6194863760555487</v>
      </c>
      <c r="AG25" s="11">
        <f t="shared" si="20"/>
        <v>0.36744346332195821</v>
      </c>
      <c r="AH25" s="12">
        <f t="shared" si="18"/>
        <v>2.721507115568929</v>
      </c>
      <c r="AI25" s="6" t="s">
        <v>4</v>
      </c>
    </row>
    <row r="26" spans="1:37" x14ac:dyDescent="0.25">
      <c r="A26" s="6">
        <v>8</v>
      </c>
      <c r="B26" s="6" t="s">
        <v>19</v>
      </c>
      <c r="C26" s="3">
        <v>0.33700000000000002</v>
      </c>
      <c r="D26" s="3">
        <v>0.502</v>
      </c>
      <c r="E26" s="3">
        <v>0.86799999999999999</v>
      </c>
      <c r="F26" s="3">
        <v>0.30499999999999999</v>
      </c>
      <c r="G26" s="3">
        <v>0.68400000000000005</v>
      </c>
      <c r="H26" s="3">
        <v>0.71199999999999997</v>
      </c>
      <c r="I26" s="3">
        <v>0.375</v>
      </c>
      <c r="J26" s="3">
        <v>0.73699999999999999</v>
      </c>
      <c r="M26" s="6" t="str">
        <f t="shared" si="13"/>
        <v>I45A/S70A</v>
      </c>
      <c r="N26" s="6">
        <v>1</v>
      </c>
      <c r="O26" s="6">
        <f t="shared" si="19"/>
        <v>1</v>
      </c>
      <c r="P26" s="6">
        <f t="shared" si="19"/>
        <v>1</v>
      </c>
      <c r="Q26" s="6">
        <f t="shared" si="19"/>
        <v>9</v>
      </c>
      <c r="R26" s="6">
        <f t="shared" si="19"/>
        <v>9</v>
      </c>
      <c r="S26" s="6">
        <f t="shared" si="19"/>
        <v>45</v>
      </c>
      <c r="T26" s="6">
        <f t="shared" si="19"/>
        <v>225</v>
      </c>
      <c r="U26" s="6">
        <f t="shared" si="16"/>
        <v>225</v>
      </c>
      <c r="W26" s="6">
        <v>8</v>
      </c>
      <c r="X26" s="6" t="s">
        <v>19</v>
      </c>
      <c r="Y26" s="3">
        <f t="shared" si="17"/>
        <v>-1.5691795034802285</v>
      </c>
      <c r="Z26" s="3">
        <f t="shared" si="17"/>
        <v>-0.99424073071131502</v>
      </c>
      <c r="AA26" s="3">
        <f t="shared" si="17"/>
        <v>-0.20423305221760774</v>
      </c>
      <c r="AB26" s="3">
        <f t="shared" si="17"/>
        <v>1.456806149230474</v>
      </c>
      <c r="AC26" s="3">
        <f t="shared" si="17"/>
        <v>2.6219932316661234</v>
      </c>
      <c r="AD26" s="3">
        <f t="shared" si="17"/>
        <v>5.0018022426339854</v>
      </c>
      <c r="AE26" s="3">
        <f t="shared" si="17"/>
        <v>6.3987436919381935</v>
      </c>
      <c r="AF26" s="3">
        <f t="shared" si="17"/>
        <v>7.3735177156500198</v>
      </c>
      <c r="AG26" s="11">
        <f t="shared" si="20"/>
        <v>0.36083035064331032</v>
      </c>
      <c r="AH26" s="12">
        <f t="shared" si="18"/>
        <v>2.7713854951977823</v>
      </c>
      <c r="AI26" s="6" t="s">
        <v>19</v>
      </c>
    </row>
    <row r="27" spans="1:37" x14ac:dyDescent="0.25">
      <c r="A27" s="6">
        <v>9</v>
      </c>
      <c r="B27" s="6" t="s">
        <v>20</v>
      </c>
      <c r="C27" s="3">
        <v>0.33700000000000002</v>
      </c>
      <c r="D27" s="3">
        <v>0.46100000000000002</v>
      </c>
      <c r="E27" s="3">
        <v>0.70899999999999996</v>
      </c>
      <c r="F27" s="3">
        <v>0.40799999999999997</v>
      </c>
      <c r="G27" s="3">
        <v>0.72899999999999998</v>
      </c>
      <c r="H27" s="3">
        <v>0.65600000000000003</v>
      </c>
      <c r="I27" s="3">
        <v>0.32300000000000001</v>
      </c>
      <c r="J27" s="3">
        <v>0.61799999999999999</v>
      </c>
      <c r="M27" s="6" t="str">
        <f t="shared" si="13"/>
        <v>I45A/M73A</v>
      </c>
      <c r="N27" s="6">
        <v>1</v>
      </c>
      <c r="O27" s="6">
        <f t="shared" si="19"/>
        <v>1</v>
      </c>
      <c r="P27" s="6">
        <f t="shared" si="19"/>
        <v>1</v>
      </c>
      <c r="Q27" s="6">
        <f t="shared" si="19"/>
        <v>4</v>
      </c>
      <c r="R27" s="6">
        <f t="shared" si="19"/>
        <v>4</v>
      </c>
      <c r="S27" s="6">
        <f t="shared" si="19"/>
        <v>20</v>
      </c>
      <c r="T27" s="6">
        <f t="shared" si="19"/>
        <v>100</v>
      </c>
      <c r="U27" s="6">
        <f t="shared" si="16"/>
        <v>100</v>
      </c>
      <c r="W27" s="6">
        <v>9</v>
      </c>
      <c r="X27" s="6" t="s">
        <v>20</v>
      </c>
      <c r="Y27" s="3">
        <f t="shared" si="17"/>
        <v>-1.5691795034802285</v>
      </c>
      <c r="Z27" s="3">
        <f t="shared" si="17"/>
        <v>-1.117161344232749</v>
      </c>
      <c r="AA27" s="3">
        <f t="shared" si="17"/>
        <v>-0.49614246742257101</v>
      </c>
      <c r="AB27" s="3">
        <f t="shared" si="17"/>
        <v>0.7066410573094084</v>
      </c>
      <c r="AC27" s="3">
        <f t="shared" si="17"/>
        <v>1.5439907196648501</v>
      </c>
      <c r="AD27" s="3">
        <f t="shared" si="17"/>
        <v>3.7136958148433594</v>
      </c>
      <c r="AE27" s="3">
        <f t="shared" si="17"/>
        <v>5.0134622598065626</v>
      </c>
      <c r="AF27" s="3">
        <f t="shared" si="17"/>
        <v>5.9495349330170129</v>
      </c>
      <c r="AG27" s="11">
        <f t="shared" si="20"/>
        <v>0.30345002939523258</v>
      </c>
      <c r="AH27" s="12">
        <f t="shared" si="18"/>
        <v>3.2954355021582038</v>
      </c>
      <c r="AI27" s="6" t="s">
        <v>20</v>
      </c>
    </row>
    <row r="28" spans="1:37" x14ac:dyDescent="0.25">
      <c r="A28" s="6">
        <v>10</v>
      </c>
      <c r="B28" s="6" t="s">
        <v>28</v>
      </c>
      <c r="C28" s="3">
        <v>0.34799999999999998</v>
      </c>
      <c r="D28" s="3">
        <v>0.51200000000000001</v>
      </c>
      <c r="E28" s="3">
        <v>0.90200000000000002</v>
      </c>
      <c r="F28" s="3">
        <v>0.313</v>
      </c>
      <c r="G28" s="3">
        <v>0.73299999999999998</v>
      </c>
      <c r="H28" s="3">
        <v>0.77500000000000002</v>
      </c>
      <c r="I28" s="3">
        <v>0.41699999999999998</v>
      </c>
      <c r="J28" s="3">
        <v>0.80500000000000005</v>
      </c>
      <c r="M28" s="6" t="str">
        <f t="shared" si="13"/>
        <v>I45K/S70A</v>
      </c>
      <c r="N28" s="6">
        <v>1</v>
      </c>
      <c r="O28" s="6">
        <f t="shared" si="19"/>
        <v>1</v>
      </c>
      <c r="P28" s="6">
        <f t="shared" si="19"/>
        <v>1</v>
      </c>
      <c r="Q28" s="6">
        <f t="shared" si="19"/>
        <v>9</v>
      </c>
      <c r="R28" s="6">
        <f t="shared" si="19"/>
        <v>9</v>
      </c>
      <c r="S28" s="6">
        <f t="shared" si="19"/>
        <v>45</v>
      </c>
      <c r="T28" s="6">
        <f t="shared" si="19"/>
        <v>225</v>
      </c>
      <c r="U28" s="6">
        <f t="shared" si="16"/>
        <v>225</v>
      </c>
      <c r="W28" s="6">
        <v>10</v>
      </c>
      <c r="X28" s="6" t="s">
        <v>28</v>
      </c>
      <c r="Y28" s="3">
        <f t="shared" si="17"/>
        <v>-1.5228407888133588</v>
      </c>
      <c r="Z28" s="3">
        <f t="shared" si="17"/>
        <v>-0.96578428466208699</v>
      </c>
      <c r="AA28" s="3">
        <f t="shared" si="17"/>
        <v>-0.14880066140670606</v>
      </c>
      <c r="AB28" s="3">
        <f t="shared" si="17"/>
        <v>1.494159563712844</v>
      </c>
      <c r="AC28" s="3">
        <f t="shared" si="17"/>
        <v>2.7218101049140371</v>
      </c>
      <c r="AD28" s="3">
        <f t="shared" si="17"/>
        <v>5.124121311829188</v>
      </c>
      <c r="AE28" s="3">
        <f t="shared" si="17"/>
        <v>6.5519004799996141</v>
      </c>
      <c r="AF28" s="3">
        <f t="shared" si="17"/>
        <v>7.5008418795569289</v>
      </c>
      <c r="AG28" s="11">
        <f t="shared" si="20"/>
        <v>0.36587154376969389</v>
      </c>
      <c r="AH28" s="12">
        <f t="shared" si="18"/>
        <v>2.7331997173015252</v>
      </c>
      <c r="AI28" s="6" t="s">
        <v>28</v>
      </c>
    </row>
    <row r="29" spans="1:37" x14ac:dyDescent="0.25">
      <c r="A29" s="6">
        <v>11</v>
      </c>
      <c r="B29" s="6" t="s">
        <v>29</v>
      </c>
      <c r="C29" s="3">
        <v>0.34300000000000003</v>
      </c>
      <c r="D29" s="3">
        <v>0.55300000000000005</v>
      </c>
      <c r="E29" s="3">
        <v>1.004</v>
      </c>
      <c r="F29" s="3">
        <v>0.379</v>
      </c>
      <c r="G29" s="3">
        <v>0.82499999999999996</v>
      </c>
      <c r="H29" s="3">
        <v>0.88300000000000001</v>
      </c>
      <c r="I29" s="3">
        <v>0.47199999999999998</v>
      </c>
      <c r="J29" s="3">
        <v>0.88900000000000001</v>
      </c>
      <c r="M29" s="6" t="str">
        <f t="shared" si="13"/>
        <v>I45K/I107A</v>
      </c>
      <c r="N29" s="6">
        <v>1</v>
      </c>
      <c r="O29" s="6">
        <f t="shared" si="19"/>
        <v>1</v>
      </c>
      <c r="P29" s="6">
        <f t="shared" si="19"/>
        <v>1</v>
      </c>
      <c r="Q29" s="6">
        <f t="shared" si="19"/>
        <v>9</v>
      </c>
      <c r="R29" s="6">
        <f t="shared" si="19"/>
        <v>9</v>
      </c>
      <c r="S29" s="6">
        <f t="shared" si="19"/>
        <v>45</v>
      </c>
      <c r="T29" s="6">
        <f t="shared" si="19"/>
        <v>225</v>
      </c>
      <c r="U29" s="6">
        <f t="shared" si="16"/>
        <v>225</v>
      </c>
      <c r="W29" s="6">
        <v>11</v>
      </c>
      <c r="X29" s="6" t="s">
        <v>29</v>
      </c>
      <c r="Y29" s="3">
        <f t="shared" si="17"/>
        <v>-1.5437195184892747</v>
      </c>
      <c r="Z29" s="3">
        <f t="shared" si="17"/>
        <v>-0.85464861442737994</v>
      </c>
      <c r="AA29" s="3">
        <f t="shared" si="17"/>
        <v>5.7592692886849527E-3</v>
      </c>
      <c r="AB29" s="3">
        <f t="shared" si="17"/>
        <v>1.7701947549513171</v>
      </c>
      <c r="AC29" s="3">
        <f t="shared" si="17"/>
        <v>2.8923910259134034</v>
      </c>
      <c r="AD29" s="3">
        <f t="shared" si="17"/>
        <v>5.3123384393160533</v>
      </c>
      <c r="AE29" s="3">
        <f t="shared" si="17"/>
        <v>6.7306399559167911</v>
      </c>
      <c r="AF29" s="3">
        <f t="shared" si="17"/>
        <v>7.6440365153847205</v>
      </c>
      <c r="AG29" s="11">
        <f t="shared" si="20"/>
        <v>0.36640519088021695</v>
      </c>
      <c r="AH29" s="12">
        <f t="shared" si="18"/>
        <v>2.7292189763952175</v>
      </c>
      <c r="AI29" s="6" t="s">
        <v>29</v>
      </c>
    </row>
    <row r="30" spans="1:37" x14ac:dyDescent="0.25">
      <c r="A30" s="6">
        <v>12</v>
      </c>
      <c r="B30" s="6" t="s">
        <v>30</v>
      </c>
      <c r="C30" s="16">
        <v>0.35199999999999998</v>
      </c>
      <c r="D30" s="16">
        <v>0.45800000000000002</v>
      </c>
      <c r="E30" s="3">
        <v>0.72299999999999998</v>
      </c>
      <c r="F30" s="3">
        <v>0.45500000000000002</v>
      </c>
      <c r="G30" s="3">
        <v>0.84399999999999997</v>
      </c>
      <c r="H30" s="3">
        <v>0.78600000000000003</v>
      </c>
      <c r="I30" s="3">
        <v>0.39</v>
      </c>
      <c r="J30" s="3">
        <v>0.745</v>
      </c>
      <c r="M30" s="6" t="str">
        <f t="shared" si="13"/>
        <v>M73A/I107K</v>
      </c>
      <c r="N30" s="6">
        <v>1</v>
      </c>
      <c r="O30" s="6">
        <f t="shared" si="19"/>
        <v>1</v>
      </c>
      <c r="P30" s="6">
        <f t="shared" si="19"/>
        <v>1</v>
      </c>
      <c r="Q30" s="6">
        <f t="shared" si="19"/>
        <v>4</v>
      </c>
      <c r="R30" s="6">
        <f t="shared" si="19"/>
        <v>4</v>
      </c>
      <c r="S30" s="6">
        <f t="shared" si="19"/>
        <v>20</v>
      </c>
      <c r="T30" s="6">
        <f t="shared" si="19"/>
        <v>100</v>
      </c>
      <c r="U30" s="6">
        <f t="shared" si="16"/>
        <v>100</v>
      </c>
      <c r="W30" s="6">
        <v>12</v>
      </c>
      <c r="X30" s="6" t="s">
        <v>30</v>
      </c>
      <c r="Y30" s="3">
        <f t="shared" si="17"/>
        <v>-1.5063526660247899</v>
      </c>
      <c r="Z30" s="3">
        <f t="shared" si="17"/>
        <v>-1.1265804965651431</v>
      </c>
      <c r="AA30" s="3">
        <f t="shared" si="17"/>
        <v>-0.46793244771096931</v>
      </c>
      <c r="AB30" s="3">
        <f t="shared" si="17"/>
        <v>0.86393845042397166</v>
      </c>
      <c r="AC30" s="3">
        <f t="shared" si="17"/>
        <v>1.7553149040450982</v>
      </c>
      <c r="AD30" s="3">
        <f t="shared" si="17"/>
        <v>3.9745293124838823</v>
      </c>
      <c r="AE30" s="3">
        <f t="shared" si="17"/>
        <v>5.2854022188622487</v>
      </c>
      <c r="AF30" s="3">
        <f t="shared" si="17"/>
        <v>6.2191685204621621</v>
      </c>
      <c r="AG30" s="11">
        <f t="shared" si="20"/>
        <v>0.31584639911898338</v>
      </c>
      <c r="AH30" s="12">
        <f t="shared" si="18"/>
        <v>3.1660959339393551</v>
      </c>
      <c r="AI30" s="6" t="s">
        <v>30</v>
      </c>
    </row>
    <row r="31" spans="1:37" x14ac:dyDescent="0.25">
      <c r="A31" s="6">
        <v>13</v>
      </c>
      <c r="B31" s="6" t="s">
        <v>31</v>
      </c>
      <c r="C31" s="3">
        <v>0.32700000000000001</v>
      </c>
      <c r="D31" s="3">
        <v>0.52100000000000002</v>
      </c>
      <c r="E31" s="3">
        <v>0.92600000000000005</v>
      </c>
      <c r="F31" s="3">
        <v>0.36899999999999999</v>
      </c>
      <c r="G31" s="3">
        <v>0.80100000000000005</v>
      </c>
      <c r="H31" s="3">
        <v>0.86899999999999999</v>
      </c>
      <c r="I31" s="3">
        <v>0.47399999999999998</v>
      </c>
      <c r="J31" s="3">
        <v>0.88400000000000001</v>
      </c>
      <c r="M31" s="6" t="str">
        <f t="shared" si="13"/>
        <v>I45K/I107K</v>
      </c>
      <c r="N31" s="6">
        <v>1</v>
      </c>
      <c r="O31" s="6">
        <f t="shared" si="19"/>
        <v>1</v>
      </c>
      <c r="P31" s="6">
        <f t="shared" si="19"/>
        <v>1</v>
      </c>
      <c r="Q31" s="6">
        <f t="shared" si="19"/>
        <v>9</v>
      </c>
      <c r="R31" s="6">
        <f t="shared" si="19"/>
        <v>9</v>
      </c>
      <c r="S31" s="6">
        <f t="shared" si="19"/>
        <v>45</v>
      </c>
      <c r="T31" s="6">
        <f t="shared" si="19"/>
        <v>225</v>
      </c>
      <c r="U31" s="6">
        <f t="shared" si="16"/>
        <v>225</v>
      </c>
      <c r="W31" s="6">
        <v>13</v>
      </c>
      <c r="X31" s="6" t="s">
        <v>31</v>
      </c>
      <c r="Y31" s="3">
        <f t="shared" si="17"/>
        <v>-1.6126374591640045</v>
      </c>
      <c r="Z31" s="3">
        <f t="shared" si="17"/>
        <v>-0.94064472238357888</v>
      </c>
      <c r="AA31" s="3">
        <f t="shared" si="17"/>
        <v>-0.11091590140185059</v>
      </c>
      <c r="AB31" s="3">
        <f t="shared" si="17"/>
        <v>1.7316177228406213</v>
      </c>
      <c r="AC31" s="3">
        <f t="shared" si="17"/>
        <v>2.8497991491889358</v>
      </c>
      <c r="AD31" s="3">
        <f t="shared" si="17"/>
        <v>5.2892811784819873</v>
      </c>
      <c r="AE31" s="3">
        <f t="shared" si="17"/>
        <v>6.7367401554532087</v>
      </c>
      <c r="AF31" s="3">
        <f t="shared" si="17"/>
        <v>7.6358994659463821</v>
      </c>
      <c r="AG31" s="11">
        <f t="shared" si="20"/>
        <v>0.37068659604373938</v>
      </c>
      <c r="AH31" s="12">
        <f t="shared" si="18"/>
        <v>2.6976966814359926</v>
      </c>
      <c r="AI31" s="6" t="s">
        <v>31</v>
      </c>
    </row>
    <row r="32" spans="1:37" x14ac:dyDescent="0.25">
      <c r="A32" s="6">
        <v>14</v>
      </c>
      <c r="B32" s="6" t="s">
        <v>32</v>
      </c>
      <c r="C32" s="3">
        <v>0.34799999999999998</v>
      </c>
      <c r="D32" s="3">
        <v>0.55800000000000005</v>
      </c>
      <c r="E32" s="3">
        <v>1.01</v>
      </c>
      <c r="F32" s="3">
        <v>0.40600000000000003</v>
      </c>
      <c r="G32" s="3">
        <v>0.85599999999999998</v>
      </c>
      <c r="H32" s="3">
        <v>0.88500000000000001</v>
      </c>
      <c r="I32" s="3">
        <v>0.47599999999999998</v>
      </c>
      <c r="J32" s="3">
        <v>0.875</v>
      </c>
      <c r="M32" s="6" t="str">
        <f t="shared" si="13"/>
        <v>S70A/I107K</v>
      </c>
      <c r="N32" s="6">
        <v>1</v>
      </c>
      <c r="O32" s="6">
        <f t="shared" si="19"/>
        <v>1</v>
      </c>
      <c r="P32" s="6">
        <f t="shared" si="19"/>
        <v>1</v>
      </c>
      <c r="Q32" s="6">
        <f t="shared" si="19"/>
        <v>9</v>
      </c>
      <c r="R32" s="6">
        <f t="shared" si="19"/>
        <v>9</v>
      </c>
      <c r="S32" s="6">
        <f t="shared" si="19"/>
        <v>45</v>
      </c>
      <c r="T32" s="6">
        <f t="shared" si="19"/>
        <v>225</v>
      </c>
      <c r="U32" s="6">
        <f t="shared" si="16"/>
        <v>225</v>
      </c>
      <c r="W32" s="6">
        <v>14</v>
      </c>
      <c r="X32" s="6" t="s">
        <v>32</v>
      </c>
      <c r="Y32" s="3">
        <f t="shared" si="17"/>
        <v>-1.5228407888133588</v>
      </c>
      <c r="Z32" s="3">
        <f t="shared" si="17"/>
        <v>-0.84166297283289937</v>
      </c>
      <c r="AA32" s="3">
        <f t="shared" si="17"/>
        <v>1.4355292977070055E-2</v>
      </c>
      <c r="AB32" s="3">
        <f t="shared" si="17"/>
        <v>1.8694766339654019</v>
      </c>
      <c r="AC32" s="3">
        <f t="shared" si="17"/>
        <v>2.9456077031813721</v>
      </c>
      <c r="AD32" s="3">
        <f t="shared" si="17"/>
        <v>5.3156024566379472</v>
      </c>
      <c r="AE32" s="3">
        <f t="shared" si="17"/>
        <v>6.7428146698628932</v>
      </c>
      <c r="AF32" s="3">
        <f t="shared" si="17"/>
        <v>7.6211361132746411</v>
      </c>
      <c r="AG32" s="11">
        <f t="shared" si="20"/>
        <v>0.36467115143657508</v>
      </c>
      <c r="AH32" s="12">
        <f t="shared" si="18"/>
        <v>2.742196623068835</v>
      </c>
      <c r="AI32" s="6" t="s">
        <v>32</v>
      </c>
    </row>
    <row r="33" spans="1:35" x14ac:dyDescent="0.25">
      <c r="A33" s="6">
        <v>15</v>
      </c>
      <c r="B33" s="6" t="s">
        <v>7</v>
      </c>
      <c r="C33" s="3">
        <v>0.33500000000000002</v>
      </c>
      <c r="D33" s="3">
        <v>0.39100000000000001</v>
      </c>
      <c r="E33" s="3">
        <v>0.434</v>
      </c>
      <c r="F33" s="3">
        <v>0.47199999999999998</v>
      </c>
      <c r="G33" s="3">
        <v>0.501</v>
      </c>
      <c r="H33" s="3">
        <v>0.52</v>
      </c>
      <c r="I33" s="3">
        <v>0.51600000000000001</v>
      </c>
      <c r="J33" s="3">
        <v>0.52400000000000002</v>
      </c>
      <c r="M33" s="6" t="str">
        <f t="shared" si="13"/>
        <v>Vector</v>
      </c>
      <c r="N33" s="6">
        <v>1</v>
      </c>
      <c r="O33" s="6">
        <f t="shared" si="19"/>
        <v>1</v>
      </c>
      <c r="P33" s="6">
        <f t="shared" si="19"/>
        <v>1</v>
      </c>
      <c r="Q33" s="6">
        <f t="shared" si="19"/>
        <v>1</v>
      </c>
      <c r="R33" s="6">
        <f t="shared" si="19"/>
        <v>1</v>
      </c>
      <c r="S33" s="6">
        <f t="shared" si="19"/>
        <v>1</v>
      </c>
      <c r="T33" s="6">
        <f t="shared" si="19"/>
        <v>1</v>
      </c>
      <c r="U33" s="6">
        <f t="shared" si="16"/>
        <v>1</v>
      </c>
      <c r="W33" s="6">
        <v>15</v>
      </c>
      <c r="X33" s="6" t="s">
        <v>7</v>
      </c>
      <c r="Y33" s="3">
        <f t="shared" si="17"/>
        <v>-1.5777669993169523</v>
      </c>
      <c r="Z33" s="3">
        <f t="shared" si="17"/>
        <v>-1.3547594873547346</v>
      </c>
      <c r="AA33" s="3">
        <f t="shared" si="17"/>
        <v>-1.2042330522176079</v>
      </c>
      <c r="AB33" s="3">
        <f t="shared" si="17"/>
        <v>-1.0831412353002459</v>
      </c>
      <c r="AC33" s="3">
        <f t="shared" si="17"/>
        <v>-0.99711749146687867</v>
      </c>
      <c r="AD33" s="3">
        <f t="shared" si="17"/>
        <v>-0.9434164716336324</v>
      </c>
      <c r="AE33" s="3">
        <f t="shared" si="17"/>
        <v>-0.9545570292388329</v>
      </c>
      <c r="AF33" s="3">
        <f t="shared" si="17"/>
        <v>-0.93236128312463673</v>
      </c>
      <c r="AG33" s="11">
        <f t="shared" si="20"/>
        <v>1.6507568862454761E-2</v>
      </c>
      <c r="AH33" s="12">
        <f t="shared" si="18"/>
        <v>60.578272205450297</v>
      </c>
      <c r="AI33" s="6" t="s">
        <v>7</v>
      </c>
    </row>
    <row r="34" spans="1:35" x14ac:dyDescent="0.25">
      <c r="AH34" s="15"/>
    </row>
    <row r="35" spans="1:35" ht="30" x14ac:dyDescent="0.25">
      <c r="A35" t="s">
        <v>54</v>
      </c>
      <c r="B35" t="s">
        <v>44</v>
      </c>
      <c r="C35">
        <f>C1</f>
        <v>0</v>
      </c>
      <c r="D35">
        <f t="shared" ref="D35:J35" si="21">D1</f>
        <v>4</v>
      </c>
      <c r="E35">
        <f t="shared" si="21"/>
        <v>8</v>
      </c>
      <c r="F35">
        <f t="shared" si="21"/>
        <v>12</v>
      </c>
      <c r="G35">
        <f t="shared" si="21"/>
        <v>16</v>
      </c>
      <c r="H35">
        <f t="shared" si="21"/>
        <v>22</v>
      </c>
      <c r="I35">
        <f t="shared" si="21"/>
        <v>25</v>
      </c>
      <c r="J35">
        <f t="shared" si="21"/>
        <v>28</v>
      </c>
      <c r="W35" t="s">
        <v>54</v>
      </c>
      <c r="X35" t="s">
        <v>44</v>
      </c>
      <c r="Y35">
        <f>Y1</f>
        <v>0</v>
      </c>
      <c r="Z35">
        <f t="shared" ref="Z35:AF35" si="22">Z1</f>
        <v>4</v>
      </c>
      <c r="AA35">
        <f t="shared" si="22"/>
        <v>8</v>
      </c>
      <c r="AB35">
        <f t="shared" si="22"/>
        <v>12</v>
      </c>
      <c r="AC35">
        <f t="shared" si="22"/>
        <v>16</v>
      </c>
      <c r="AD35">
        <f t="shared" si="22"/>
        <v>22</v>
      </c>
      <c r="AE35">
        <f t="shared" si="22"/>
        <v>25</v>
      </c>
      <c r="AF35">
        <f t="shared" si="22"/>
        <v>28</v>
      </c>
      <c r="AG35" s="2" t="s">
        <v>5</v>
      </c>
      <c r="AH35" s="9" t="s">
        <v>45</v>
      </c>
      <c r="AI35" t="s">
        <v>44</v>
      </c>
    </row>
    <row r="36" spans="1:35" x14ac:dyDescent="0.25">
      <c r="A36" s="6">
        <v>1</v>
      </c>
      <c r="B36" s="6" t="s">
        <v>9</v>
      </c>
      <c r="C36" s="3">
        <v>0.312</v>
      </c>
      <c r="D36" s="3">
        <v>0.46500000000000002</v>
      </c>
      <c r="E36" s="3">
        <v>0.755</v>
      </c>
      <c r="F36" s="3">
        <v>0.47299999999999998</v>
      </c>
      <c r="G36" s="3">
        <v>0.83</v>
      </c>
      <c r="H36" s="3">
        <v>0.72599999999999998</v>
      </c>
      <c r="I36" s="3">
        <v>0.35499999999999998</v>
      </c>
      <c r="J36" s="3">
        <v>0.67900000000000005</v>
      </c>
      <c r="W36" s="6">
        <v>1</v>
      </c>
      <c r="X36" s="6" t="s">
        <v>9</v>
      </c>
      <c r="Y36" s="3">
        <f t="shared" ref="Y36:AF50" si="23">LOG(C36*N19, 2)</f>
        <v>-1.680382065799839</v>
      </c>
      <c r="Z36" s="3">
        <f t="shared" si="23"/>
        <v>-1.1046973786666934</v>
      </c>
      <c r="AA36" s="3">
        <f t="shared" si="23"/>
        <v>-0.40545145044964581</v>
      </c>
      <c r="AB36" s="3">
        <f t="shared" si="23"/>
        <v>0.91991208867730812</v>
      </c>
      <c r="AC36" s="3">
        <f t="shared" si="23"/>
        <v>1.7311832415721999</v>
      </c>
      <c r="AD36" s="3">
        <f t="shared" si="23"/>
        <v>3.8599695482210259</v>
      </c>
      <c r="AE36" s="3">
        <f t="shared" si="23"/>
        <v>5.1497471195046822</v>
      </c>
      <c r="AF36" s="3">
        <f t="shared" si="23"/>
        <v>6.0853396693573698</v>
      </c>
      <c r="AG36" s="11">
        <f>SLOPE(Z36:AF36, Z$1:AF$1)</f>
        <v>0.30677957348365809</v>
      </c>
      <c r="AH36" s="12">
        <f t="shared" ref="AH36:AH50" si="24">1/AG36</f>
        <v>3.259669438367184</v>
      </c>
      <c r="AI36" s="6" t="s">
        <v>9</v>
      </c>
    </row>
    <row r="37" spans="1:35" x14ac:dyDescent="0.25">
      <c r="A37" s="6">
        <v>2</v>
      </c>
      <c r="B37" s="6" t="s">
        <v>0</v>
      </c>
      <c r="C37" s="3">
        <v>0.32400000000000001</v>
      </c>
      <c r="D37" s="3">
        <v>0.46400000000000002</v>
      </c>
      <c r="E37" s="3">
        <v>0.78400000000000003</v>
      </c>
      <c r="F37" s="3">
        <v>0.51200000000000001</v>
      </c>
      <c r="G37" s="3">
        <v>0.89700000000000002</v>
      </c>
      <c r="H37" s="3">
        <v>0.80100000000000005</v>
      </c>
      <c r="I37" s="3">
        <v>0.42</v>
      </c>
      <c r="J37" s="3">
        <v>0.78500000000000003</v>
      </c>
      <c r="W37" s="6">
        <v>2</v>
      </c>
      <c r="X37" s="6" t="s">
        <v>0</v>
      </c>
      <c r="Y37" s="3">
        <f t="shared" si="23"/>
        <v>-1.6259342817774622</v>
      </c>
      <c r="Z37" s="3">
        <f t="shared" si="23"/>
        <v>-1.1078032895345149</v>
      </c>
      <c r="AA37" s="3">
        <f t="shared" si="23"/>
        <v>-0.35107444054687881</v>
      </c>
      <c r="AB37" s="3">
        <f t="shared" si="23"/>
        <v>1.034215715337913</v>
      </c>
      <c r="AC37" s="3">
        <f t="shared" si="23"/>
        <v>1.8431798902571743</v>
      </c>
      <c r="AD37" s="3">
        <f t="shared" si="23"/>
        <v>4.0018022426339854</v>
      </c>
      <c r="AE37" s="3">
        <f t="shared" si="23"/>
        <v>5.3923174227787607</v>
      </c>
      <c r="AF37" s="3">
        <f t="shared" si="23"/>
        <v>6.2946207488916279</v>
      </c>
      <c r="AG37" s="11">
        <f t="shared" ref="AG37:AG50" si="25">SLOPE(Z37:AF37, Z$1:AF$1)</f>
        <v>0.31570456728446394</v>
      </c>
      <c r="AH37" s="12">
        <f t="shared" si="24"/>
        <v>3.1675183181589999</v>
      </c>
      <c r="AI37" s="6" t="s">
        <v>0</v>
      </c>
    </row>
    <row r="38" spans="1:35" x14ac:dyDescent="0.25">
      <c r="A38" s="6">
        <v>3</v>
      </c>
      <c r="B38" s="6" t="s">
        <v>1</v>
      </c>
      <c r="C38" s="3">
        <v>0.32100000000000001</v>
      </c>
      <c r="D38" s="3">
        <v>0.50900000000000001</v>
      </c>
      <c r="E38" s="3">
        <v>0.94</v>
      </c>
      <c r="F38" s="3">
        <v>0.35899999999999999</v>
      </c>
      <c r="G38" s="3">
        <v>0.79200000000000004</v>
      </c>
      <c r="H38" s="3">
        <v>0.81200000000000006</v>
      </c>
      <c r="I38" s="3">
        <v>0.42899999999999999</v>
      </c>
      <c r="J38" s="3">
        <v>0.82199999999999995</v>
      </c>
      <c r="W38" s="6">
        <v>3</v>
      </c>
      <c r="X38" s="6" t="s">
        <v>1</v>
      </c>
      <c r="Y38" s="3">
        <f t="shared" si="23"/>
        <v>-1.639354797539784</v>
      </c>
      <c r="Z38" s="3">
        <f t="shared" si="23"/>
        <v>-0.97426243858639183</v>
      </c>
      <c r="AA38" s="3">
        <f t="shared" si="23"/>
        <v>-8.9267338097087409E-2</v>
      </c>
      <c r="AB38" s="3">
        <f t="shared" si="23"/>
        <v>1.6919807506032767</v>
      </c>
      <c r="AC38" s="3">
        <f t="shared" si="23"/>
        <v>2.8334973368598351</v>
      </c>
      <c r="AD38" s="3">
        <f t="shared" si="23"/>
        <v>5.1914047288527643</v>
      </c>
      <c r="AE38" s="3">
        <f t="shared" si="23"/>
        <v>6.5928307440544964</v>
      </c>
      <c r="AF38" s="3">
        <f t="shared" si="23"/>
        <v>7.5309914902366328</v>
      </c>
      <c r="AG38" s="11">
        <f t="shared" si="25"/>
        <v>0.36536345233406914</v>
      </c>
      <c r="AH38" s="12">
        <f t="shared" si="24"/>
        <v>2.7370006321421898</v>
      </c>
      <c r="AI38" s="6" t="s">
        <v>1</v>
      </c>
    </row>
    <row r="39" spans="1:35" x14ac:dyDescent="0.25">
      <c r="A39" s="6">
        <v>4</v>
      </c>
      <c r="B39" s="6" t="s">
        <v>2</v>
      </c>
      <c r="C39" s="3">
        <v>0.33500000000000002</v>
      </c>
      <c r="D39" s="3">
        <v>0.48</v>
      </c>
      <c r="E39" s="3">
        <v>0.81100000000000005</v>
      </c>
      <c r="F39" s="3">
        <v>0.52</v>
      </c>
      <c r="G39" s="3">
        <v>0.873</v>
      </c>
      <c r="H39" s="3">
        <v>0.77600000000000002</v>
      </c>
      <c r="I39" s="3">
        <v>0.39200000000000002</v>
      </c>
      <c r="J39" s="3">
        <v>0.73299999999999998</v>
      </c>
      <c r="W39" s="6">
        <v>4</v>
      </c>
      <c r="X39" s="6" t="s">
        <v>2</v>
      </c>
      <c r="Y39" s="3">
        <f t="shared" si="23"/>
        <v>-1.5777669993169523</v>
      </c>
      <c r="Z39" s="3">
        <f t="shared" si="23"/>
        <v>-1.0588936890535685</v>
      </c>
      <c r="AA39" s="3">
        <f t="shared" si="23"/>
        <v>-0.30222618044481392</v>
      </c>
      <c r="AB39" s="3">
        <f t="shared" si="23"/>
        <v>1.0565835283663676</v>
      </c>
      <c r="AC39" s="3">
        <f t="shared" si="23"/>
        <v>1.804053558967353</v>
      </c>
      <c r="AD39" s="3">
        <f t="shared" si="23"/>
        <v>3.956056652412403</v>
      </c>
      <c r="AE39" s="3">
        <f t="shared" si="23"/>
        <v>5.2927817492278457</v>
      </c>
      <c r="AF39" s="3">
        <f t="shared" si="23"/>
        <v>6.1957412932464493</v>
      </c>
      <c r="AG39" s="11">
        <f t="shared" si="25"/>
        <v>0.30877052707866576</v>
      </c>
      <c r="AH39" s="12">
        <f t="shared" si="24"/>
        <v>3.2386510767759549</v>
      </c>
      <c r="AI39" s="6" t="s">
        <v>2</v>
      </c>
    </row>
    <row r="40" spans="1:35" x14ac:dyDescent="0.25">
      <c r="A40" s="6">
        <v>5</v>
      </c>
      <c r="B40" s="6" t="s">
        <v>10</v>
      </c>
      <c r="C40" s="3">
        <v>0.33700000000000002</v>
      </c>
      <c r="D40" s="3">
        <v>0.44600000000000001</v>
      </c>
      <c r="E40" s="3">
        <v>0.67200000000000004</v>
      </c>
      <c r="F40" s="3">
        <v>0.35399999999999998</v>
      </c>
      <c r="G40" s="3">
        <v>0.65400000000000003</v>
      </c>
      <c r="H40" s="3">
        <v>0.54</v>
      </c>
      <c r="I40" s="3">
        <v>0.54800000000000004</v>
      </c>
      <c r="J40" s="3">
        <v>0.85099999999999998</v>
      </c>
      <c r="W40" s="6">
        <v>5</v>
      </c>
      <c r="X40" s="6" t="s">
        <v>10</v>
      </c>
      <c r="Y40" s="3">
        <f t="shared" si="23"/>
        <v>-1.5691795034802285</v>
      </c>
      <c r="Z40" s="3">
        <f t="shared" si="23"/>
        <v>-1.1648843847417825</v>
      </c>
      <c r="AA40" s="3">
        <f t="shared" si="23"/>
        <v>-0.57346686188332663</v>
      </c>
      <c r="AB40" s="3">
        <f t="shared" si="23"/>
        <v>0.50182126542091032</v>
      </c>
      <c r="AC40" s="3">
        <f t="shared" si="23"/>
        <v>1.3873625408359955</v>
      </c>
      <c r="AD40" s="3">
        <f t="shared" si="23"/>
        <v>3.4329594072761065</v>
      </c>
      <c r="AE40" s="3">
        <f t="shared" si="23"/>
        <v>4.454175893185802</v>
      </c>
      <c r="AF40" s="3">
        <f t="shared" si="23"/>
        <v>5.0891591319112379</v>
      </c>
      <c r="AG40" s="11">
        <f t="shared" si="25"/>
        <v>0.27431151790691721</v>
      </c>
      <c r="AH40" s="12">
        <f t="shared" si="24"/>
        <v>3.6454903812654793</v>
      </c>
      <c r="AI40" s="6" t="s">
        <v>10</v>
      </c>
    </row>
    <row r="41" spans="1:35" x14ac:dyDescent="0.25">
      <c r="A41" s="6">
        <v>6</v>
      </c>
      <c r="B41" s="6" t="s">
        <v>3</v>
      </c>
      <c r="C41" s="3">
        <v>0.313</v>
      </c>
      <c r="D41" s="3">
        <v>0.46200000000000002</v>
      </c>
      <c r="E41" s="3">
        <v>0.76500000000000001</v>
      </c>
      <c r="F41" s="3">
        <v>0.50900000000000001</v>
      </c>
      <c r="G41" s="3">
        <v>0.872</v>
      </c>
      <c r="H41" s="3">
        <v>0.8</v>
      </c>
      <c r="I41" s="3">
        <v>0.41499999999999998</v>
      </c>
      <c r="J41" s="3">
        <v>0.78300000000000003</v>
      </c>
      <c r="W41" s="6">
        <v>6</v>
      </c>
      <c r="X41" s="6" t="s">
        <v>3</v>
      </c>
      <c r="Y41" s="3">
        <f t="shared" si="23"/>
        <v>-1.6757654377294688</v>
      </c>
      <c r="Z41" s="3">
        <f t="shared" si="23"/>
        <v>-1.1140352432460294</v>
      </c>
      <c r="AA41" s="3">
        <f t="shared" si="23"/>
        <v>-0.38646834708207289</v>
      </c>
      <c r="AB41" s="3">
        <f t="shared" si="23"/>
        <v>1.0257375614136084</v>
      </c>
      <c r="AC41" s="3">
        <f t="shared" si="23"/>
        <v>1.8024000401148395</v>
      </c>
      <c r="AD41" s="3">
        <f t="shared" si="23"/>
        <v>4</v>
      </c>
      <c r="AE41" s="3">
        <f t="shared" si="23"/>
        <v>5.3750394313469245</v>
      </c>
      <c r="AF41" s="3">
        <f t="shared" si="23"/>
        <v>6.2909404024036792</v>
      </c>
      <c r="AG41" s="11">
        <f t="shared" si="25"/>
        <v>0.31618020454565682</v>
      </c>
      <c r="AH41" s="12">
        <f t="shared" si="24"/>
        <v>3.1627533464246298</v>
      </c>
      <c r="AI41" s="6" t="s">
        <v>3</v>
      </c>
    </row>
    <row r="42" spans="1:35" x14ac:dyDescent="0.25">
      <c r="A42" s="6">
        <v>7</v>
      </c>
      <c r="B42" s="6" t="s">
        <v>4</v>
      </c>
      <c r="C42" s="3">
        <v>0.35199999999999998</v>
      </c>
      <c r="D42" s="3">
        <v>0.54500000000000004</v>
      </c>
      <c r="E42" s="3">
        <v>0.94699999999999995</v>
      </c>
      <c r="F42" s="3">
        <v>0.38</v>
      </c>
      <c r="G42" s="3">
        <v>0.82899999999999996</v>
      </c>
      <c r="H42" s="3">
        <v>0.84199999999999997</v>
      </c>
      <c r="I42" s="3">
        <v>0.46600000000000003</v>
      </c>
      <c r="J42" s="3">
        <v>0.86699999999999999</v>
      </c>
      <c r="W42" s="6">
        <v>7</v>
      </c>
      <c r="X42" s="6" t="s">
        <v>4</v>
      </c>
      <c r="Y42" s="3">
        <f t="shared" si="23"/>
        <v>-1.5063526660247899</v>
      </c>
      <c r="Z42" s="3">
        <f t="shared" si="23"/>
        <v>-0.87567186499779814</v>
      </c>
      <c r="AA42" s="3">
        <f t="shared" si="23"/>
        <v>-7.8563669193702126E-2</v>
      </c>
      <c r="AB42" s="3">
        <f t="shared" si="23"/>
        <v>1.7739963251111734</v>
      </c>
      <c r="AC42" s="3">
        <f t="shared" si="23"/>
        <v>2.899369008275976</v>
      </c>
      <c r="AD42" s="3">
        <f t="shared" si="23"/>
        <v>5.2437452347339839</v>
      </c>
      <c r="AE42" s="3">
        <f t="shared" si="23"/>
        <v>6.7121830512092302</v>
      </c>
      <c r="AF42" s="3">
        <f t="shared" si="23"/>
        <v>7.6078850897767847</v>
      </c>
      <c r="AG42" s="11">
        <f t="shared" si="25"/>
        <v>0.36639174693829341</v>
      </c>
      <c r="AH42" s="12">
        <f t="shared" si="24"/>
        <v>2.729319119102366</v>
      </c>
      <c r="AI42" s="6" t="s">
        <v>4</v>
      </c>
    </row>
    <row r="43" spans="1:35" x14ac:dyDescent="0.25">
      <c r="A43" s="6">
        <v>8</v>
      </c>
      <c r="B43" s="6" t="s">
        <v>19</v>
      </c>
      <c r="C43" s="3">
        <v>0.32700000000000001</v>
      </c>
      <c r="D43" s="3">
        <v>0.51500000000000001</v>
      </c>
      <c r="E43" s="3">
        <v>0.91</v>
      </c>
      <c r="F43" s="3">
        <v>0.32800000000000001</v>
      </c>
      <c r="G43" s="3">
        <v>0.73399999999999999</v>
      </c>
      <c r="H43" s="3">
        <v>0.76500000000000001</v>
      </c>
      <c r="I43" s="3">
        <v>0.40600000000000003</v>
      </c>
      <c r="J43" s="3">
        <v>0.77600000000000002</v>
      </c>
      <c r="W43" s="6">
        <v>8</v>
      </c>
      <c r="X43" s="6" t="s">
        <v>19</v>
      </c>
      <c r="Y43" s="3">
        <f t="shared" si="23"/>
        <v>-1.6126374591640045</v>
      </c>
      <c r="Z43" s="3">
        <f t="shared" si="23"/>
        <v>-0.95735566259150628</v>
      </c>
      <c r="AA43" s="3">
        <f t="shared" si="23"/>
        <v>-0.13606154957602837</v>
      </c>
      <c r="AB43" s="3">
        <f t="shared" si="23"/>
        <v>1.5616927213983089</v>
      </c>
      <c r="AC43" s="3">
        <f t="shared" si="23"/>
        <v>2.723776969623438</v>
      </c>
      <c r="AD43" s="3">
        <f t="shared" si="23"/>
        <v>5.1053847492476017</v>
      </c>
      <c r="AE43" s="3">
        <f t="shared" si="23"/>
        <v>6.5133328237401269</v>
      </c>
      <c r="AF43" s="3">
        <f t="shared" si="23"/>
        <v>7.4479097487420773</v>
      </c>
      <c r="AG43" s="11">
        <f t="shared" si="25"/>
        <v>0.3626474994363264</v>
      </c>
      <c r="AH43" s="12">
        <f t="shared" si="24"/>
        <v>2.7574986772398242</v>
      </c>
      <c r="AI43" s="6" t="s">
        <v>19</v>
      </c>
    </row>
    <row r="44" spans="1:35" x14ac:dyDescent="0.25">
      <c r="A44" s="6">
        <v>9</v>
      </c>
      <c r="B44" s="6" t="s">
        <v>20</v>
      </c>
      <c r="C44" s="3">
        <v>0.33600000000000002</v>
      </c>
      <c r="D44" s="3">
        <v>0.46200000000000002</v>
      </c>
      <c r="E44" s="3">
        <v>0.72</v>
      </c>
      <c r="F44" s="3">
        <v>0.40200000000000002</v>
      </c>
      <c r="G44" s="3">
        <v>0.74</v>
      </c>
      <c r="H44" s="3">
        <v>0.67</v>
      </c>
      <c r="I44" s="3">
        <v>0.316</v>
      </c>
      <c r="J44" s="3">
        <v>0.61299999999999999</v>
      </c>
      <c r="W44" s="6">
        <v>9</v>
      </c>
      <c r="X44" s="6" t="s">
        <v>20</v>
      </c>
      <c r="Y44" s="3">
        <f t="shared" si="23"/>
        <v>-1.5734668618833265</v>
      </c>
      <c r="Z44" s="3">
        <f t="shared" si="23"/>
        <v>-1.1140352432460294</v>
      </c>
      <c r="AA44" s="3">
        <f t="shared" si="23"/>
        <v>-0.47393118833241243</v>
      </c>
      <c r="AB44" s="3">
        <f t="shared" si="23"/>
        <v>0.68526740651684159</v>
      </c>
      <c r="AC44" s="3">
        <f t="shared" si="23"/>
        <v>1.5655971758542251</v>
      </c>
      <c r="AD44" s="3">
        <f t="shared" si="23"/>
        <v>3.7441610955704103</v>
      </c>
      <c r="AE44" s="3">
        <f t="shared" si="23"/>
        <v>4.9818526532897405</v>
      </c>
      <c r="AF44" s="3">
        <f t="shared" si="23"/>
        <v>5.9378151688034198</v>
      </c>
      <c r="AG44" s="11">
        <f t="shared" si="25"/>
        <v>0.30266963843536315</v>
      </c>
      <c r="AH44" s="12">
        <f t="shared" si="24"/>
        <v>3.3039323176564861</v>
      </c>
      <c r="AI44" s="6" t="s">
        <v>20</v>
      </c>
    </row>
    <row r="45" spans="1:35" x14ac:dyDescent="0.25">
      <c r="A45" s="6">
        <v>10</v>
      </c>
      <c r="B45" s="6" t="s">
        <v>28</v>
      </c>
      <c r="C45" s="3">
        <v>0.32200000000000001</v>
      </c>
      <c r="D45" s="3">
        <v>0.50800000000000001</v>
      </c>
      <c r="E45" s="3">
        <v>0.93400000000000005</v>
      </c>
      <c r="F45" s="3">
        <v>0.35199999999999998</v>
      </c>
      <c r="G45" s="3">
        <v>0.77100000000000002</v>
      </c>
      <c r="H45" s="3">
        <v>0.81200000000000006</v>
      </c>
      <c r="I45" s="3">
        <v>0.43099999999999999</v>
      </c>
      <c r="J45" s="3">
        <v>0.82199999999999995</v>
      </c>
      <c r="W45" s="6">
        <v>10</v>
      </c>
      <c r="X45" s="6" t="s">
        <v>28</v>
      </c>
      <c r="Y45" s="3">
        <f t="shared" si="23"/>
        <v>-1.6348674065474702</v>
      </c>
      <c r="Z45" s="3">
        <f t="shared" si="23"/>
        <v>-0.97709959788992118</v>
      </c>
      <c r="AA45" s="3">
        <f t="shared" si="23"/>
        <v>-9.8505544952425056E-2</v>
      </c>
      <c r="AB45" s="3">
        <f t="shared" si="23"/>
        <v>1.6635723354175225</v>
      </c>
      <c r="AC45" s="3">
        <f t="shared" si="23"/>
        <v>2.7947277666952597</v>
      </c>
      <c r="AD45" s="3">
        <f t="shared" si="23"/>
        <v>5.1914047288527643</v>
      </c>
      <c r="AE45" s="3">
        <f t="shared" si="23"/>
        <v>6.5995409656440485</v>
      </c>
      <c r="AF45" s="3">
        <f t="shared" si="23"/>
        <v>7.5309914902366328</v>
      </c>
      <c r="AG45" s="11">
        <f t="shared" si="25"/>
        <v>0.36601066731944931</v>
      </c>
      <c r="AH45" s="12">
        <f t="shared" si="24"/>
        <v>2.7321608064696461</v>
      </c>
      <c r="AI45" s="6" t="s">
        <v>28</v>
      </c>
    </row>
    <row r="46" spans="1:35" x14ac:dyDescent="0.25">
      <c r="A46" s="6">
        <v>11</v>
      </c>
      <c r="B46" s="6" t="s">
        <v>29</v>
      </c>
      <c r="C46" s="3">
        <v>0.32800000000000001</v>
      </c>
      <c r="D46" s="3">
        <v>0.53200000000000003</v>
      </c>
      <c r="E46" s="3">
        <v>0.98199999999999998</v>
      </c>
      <c r="F46" s="3">
        <v>0.38200000000000001</v>
      </c>
      <c r="G46" s="3">
        <v>0.83199999999999996</v>
      </c>
      <c r="H46" s="3">
        <v>0.87</v>
      </c>
      <c r="I46" s="3">
        <v>0.47499999999999998</v>
      </c>
      <c r="J46" s="3">
        <v>0.89400000000000002</v>
      </c>
      <c r="W46" s="6">
        <v>11</v>
      </c>
      <c r="X46" s="6" t="s">
        <v>29</v>
      </c>
      <c r="Y46" s="3">
        <f t="shared" si="23"/>
        <v>-1.6082322800440034</v>
      </c>
      <c r="Z46" s="3">
        <f t="shared" si="23"/>
        <v>-0.91050184916089738</v>
      </c>
      <c r="AA46" s="3">
        <f t="shared" si="23"/>
        <v>-2.6205070347394006E-2</v>
      </c>
      <c r="AB46" s="3">
        <f t="shared" si="23"/>
        <v>1.7815695448159741</v>
      </c>
      <c r="AC46" s="3">
        <f t="shared" si="23"/>
        <v>2.9045804349213178</v>
      </c>
      <c r="AD46" s="3">
        <f t="shared" si="23"/>
        <v>5.2909404024036784</v>
      </c>
      <c r="AE46" s="3">
        <f t="shared" si="23"/>
        <v>6.7397806097732609</v>
      </c>
      <c r="AF46" s="3">
        <f t="shared" si="23"/>
        <v>7.6521279277382677</v>
      </c>
      <c r="AG46" s="11">
        <f t="shared" si="25"/>
        <v>0.36839138725941345</v>
      </c>
      <c r="AH46" s="12">
        <f t="shared" si="24"/>
        <v>2.714504286974063</v>
      </c>
      <c r="AI46" s="6" t="s">
        <v>29</v>
      </c>
    </row>
    <row r="47" spans="1:35" x14ac:dyDescent="0.25">
      <c r="A47" s="6">
        <v>12</v>
      </c>
      <c r="B47" s="6" t="s">
        <v>30</v>
      </c>
      <c r="C47" s="3">
        <v>0.33300000000000002</v>
      </c>
      <c r="D47" s="3">
        <v>0.435</v>
      </c>
      <c r="E47" s="3">
        <v>0.69399999999999995</v>
      </c>
      <c r="F47" s="3">
        <v>0.44500000000000001</v>
      </c>
      <c r="G47" s="3">
        <v>0.83099999999999996</v>
      </c>
      <c r="H47" s="3">
        <v>0.75700000000000001</v>
      </c>
      <c r="I47" s="3">
        <v>0.375</v>
      </c>
      <c r="J47" s="3">
        <v>0.71899999999999997</v>
      </c>
      <c r="W47" s="6">
        <v>12</v>
      </c>
      <c r="X47" s="6" t="s">
        <v>30</v>
      </c>
      <c r="Y47" s="3">
        <f t="shared" si="23"/>
        <v>-1.5864059175908247</v>
      </c>
      <c r="Z47" s="3">
        <f t="shared" si="23"/>
        <v>-1.2009126939259964</v>
      </c>
      <c r="AA47" s="3">
        <f t="shared" si="23"/>
        <v>-0.52699243208382629</v>
      </c>
      <c r="AB47" s="3">
        <f t="shared" si="23"/>
        <v>0.83187724119167306</v>
      </c>
      <c r="AC47" s="3">
        <f t="shared" si="23"/>
        <v>1.7329203821082573</v>
      </c>
      <c r="AD47" s="3">
        <f t="shared" si="23"/>
        <v>3.9202933002110076</v>
      </c>
      <c r="AE47" s="3">
        <f t="shared" si="23"/>
        <v>5.2288186904958813</v>
      </c>
      <c r="AF47" s="3">
        <f t="shared" si="23"/>
        <v>6.1679198655519354</v>
      </c>
      <c r="AG47" s="11">
        <f t="shared" si="25"/>
        <v>0.31624544344032191</v>
      </c>
      <c r="AH47" s="12">
        <f t="shared" si="24"/>
        <v>3.16210089581483</v>
      </c>
      <c r="AI47" s="6" t="s">
        <v>30</v>
      </c>
    </row>
    <row r="48" spans="1:35" x14ac:dyDescent="0.25">
      <c r="A48" s="6">
        <v>13</v>
      </c>
      <c r="B48" s="6" t="s">
        <v>31</v>
      </c>
      <c r="C48" s="3">
        <v>0.35</v>
      </c>
      <c r="D48" s="3">
        <v>0.51</v>
      </c>
      <c r="E48" s="3">
        <v>0.91900000000000004</v>
      </c>
      <c r="F48" s="3">
        <v>0.35099999999999998</v>
      </c>
      <c r="G48" s="3">
        <v>0.78700000000000003</v>
      </c>
      <c r="H48" s="3">
        <v>0.84099999999999997</v>
      </c>
      <c r="I48" s="3">
        <v>0.45500000000000002</v>
      </c>
      <c r="J48" s="3">
        <v>0.85699999999999998</v>
      </c>
      <c r="W48" s="6">
        <v>13</v>
      </c>
      <c r="X48" s="6" t="s">
        <v>31</v>
      </c>
      <c r="Y48" s="3">
        <f t="shared" si="23"/>
        <v>-1.5145731728297585</v>
      </c>
      <c r="Z48" s="3">
        <f t="shared" si="23"/>
        <v>-0.97143084780322919</v>
      </c>
      <c r="AA48" s="3">
        <f t="shared" si="23"/>
        <v>-0.12186323337305249</v>
      </c>
      <c r="AB48" s="3">
        <f t="shared" si="23"/>
        <v>1.659467937084786</v>
      </c>
      <c r="AC48" s="3">
        <f t="shared" si="23"/>
        <v>2.8243605422877121</v>
      </c>
      <c r="AD48" s="3">
        <f t="shared" si="23"/>
        <v>5.2420308019227315</v>
      </c>
      <c r="AE48" s="3">
        <f t="shared" si="23"/>
        <v>6.6777196416410094</v>
      </c>
      <c r="AF48" s="3">
        <f t="shared" si="23"/>
        <v>7.5911483006674496</v>
      </c>
      <c r="AG48" s="11">
        <f t="shared" si="25"/>
        <v>0.36969085025957182</v>
      </c>
      <c r="AH48" s="12">
        <f t="shared" si="24"/>
        <v>2.70496280689086</v>
      </c>
      <c r="AI48" s="6" t="s">
        <v>31</v>
      </c>
    </row>
    <row r="49" spans="1:35" x14ac:dyDescent="0.25">
      <c r="A49" s="6">
        <v>14</v>
      </c>
      <c r="B49" s="6" t="s">
        <v>32</v>
      </c>
      <c r="C49" s="3">
        <v>0.35599999999999998</v>
      </c>
      <c r="D49" s="3">
        <v>0.54100000000000004</v>
      </c>
      <c r="E49" s="3">
        <v>0.96</v>
      </c>
      <c r="F49" s="3">
        <v>0.36</v>
      </c>
      <c r="G49" s="3">
        <v>0.79200000000000004</v>
      </c>
      <c r="H49" s="3">
        <v>0.82299999999999995</v>
      </c>
      <c r="I49" s="3">
        <v>0.44800000000000001</v>
      </c>
      <c r="J49" s="3">
        <v>0.86899999999999999</v>
      </c>
      <c r="W49" s="6">
        <v>14</v>
      </c>
      <c r="X49" s="6" t="s">
        <v>32</v>
      </c>
      <c r="Y49" s="3">
        <f t="shared" si="23"/>
        <v>-1.4900508536956893</v>
      </c>
      <c r="Z49" s="3">
        <f t="shared" si="23"/>
        <v>-0.88629950083527176</v>
      </c>
      <c r="AA49" s="3">
        <f t="shared" si="23"/>
        <v>-5.8893689053568565E-2</v>
      </c>
      <c r="AB49" s="3">
        <f t="shared" si="23"/>
        <v>1.6959938131098999</v>
      </c>
      <c r="AC49" s="3">
        <f t="shared" si="23"/>
        <v>2.8334973368598351</v>
      </c>
      <c r="AD49" s="3">
        <f t="shared" si="23"/>
        <v>5.2108174320892138</v>
      </c>
      <c r="AE49" s="3">
        <f t="shared" si="23"/>
        <v>6.6553518286125541</v>
      </c>
      <c r="AF49" s="3">
        <f t="shared" si="23"/>
        <v>7.6112092733693508</v>
      </c>
      <c r="AG49" s="11">
        <f t="shared" si="25"/>
        <v>0.36578778048464056</v>
      </c>
      <c r="AH49" s="12">
        <f t="shared" si="24"/>
        <v>2.7338256042207787</v>
      </c>
      <c r="AI49" s="6" t="s">
        <v>32</v>
      </c>
    </row>
    <row r="50" spans="1:35" x14ac:dyDescent="0.25">
      <c r="A50" s="6">
        <v>15</v>
      </c>
      <c r="B50" s="6" t="s">
        <v>7</v>
      </c>
      <c r="C50" s="3">
        <v>0.33100000000000002</v>
      </c>
      <c r="D50" s="3">
        <v>0.39</v>
      </c>
      <c r="E50" s="3">
        <v>0.435</v>
      </c>
      <c r="F50" s="3">
        <v>0.47099999999999997</v>
      </c>
      <c r="G50" s="3">
        <v>0.501</v>
      </c>
      <c r="H50" s="3">
        <v>0.56200000000000006</v>
      </c>
      <c r="I50" s="3">
        <v>0.53200000000000003</v>
      </c>
      <c r="J50" s="3">
        <v>0.54500000000000004</v>
      </c>
      <c r="W50" s="6">
        <v>15</v>
      </c>
      <c r="X50" s="6" t="s">
        <v>7</v>
      </c>
      <c r="Y50" s="3">
        <f t="shared" si="23"/>
        <v>-1.5950968778548693</v>
      </c>
      <c r="Z50" s="3">
        <f t="shared" si="23"/>
        <v>-1.3584539709124763</v>
      </c>
      <c r="AA50" s="3">
        <f t="shared" si="23"/>
        <v>-1.2009126939259964</v>
      </c>
      <c r="AB50" s="3">
        <f t="shared" si="23"/>
        <v>-1.0862010350493039</v>
      </c>
      <c r="AC50" s="3">
        <f t="shared" si="23"/>
        <v>-0.99711749146687867</v>
      </c>
      <c r="AD50" s="3">
        <f t="shared" si="23"/>
        <v>-0.83135796444116083</v>
      </c>
      <c r="AE50" s="3">
        <f t="shared" si="23"/>
        <v>-0.91050184916089738</v>
      </c>
      <c r="AF50" s="3">
        <f t="shared" si="23"/>
        <v>-0.87567186499779814</v>
      </c>
      <c r="AG50" s="11">
        <f t="shared" si="25"/>
        <v>2.0000128867178831E-2</v>
      </c>
      <c r="AH50" s="12">
        <f t="shared" si="24"/>
        <v>49.999677834128754</v>
      </c>
      <c r="AI50" s="6" t="s">
        <v>7</v>
      </c>
    </row>
  </sheetData>
  <conditionalFormatting sqref="C12:C15 C8:C9 B7:B8 B16 B11:B12 D2:D16 D19:D33 D36:D50 AL2:AP2 AM3:AP16">
    <cfRule type="expression" dxfId="375" priority="154">
      <formula>MOD(ROW(), 2)</formula>
    </cfRule>
  </conditionalFormatting>
  <conditionalFormatting sqref="C2:C7">
    <cfRule type="expression" dxfId="374" priority="153">
      <formula>MOD(ROW(), 2)</formula>
    </cfRule>
  </conditionalFormatting>
  <conditionalFormatting sqref="B2:B6">
    <cfRule type="expression" dxfId="373" priority="152">
      <formula>MOD(ROW(), 2)</formula>
    </cfRule>
  </conditionalFormatting>
  <conditionalFormatting sqref="B14">
    <cfRule type="expression" dxfId="372" priority="151">
      <formula>MOD(ROW(), 2)</formula>
    </cfRule>
  </conditionalFormatting>
  <conditionalFormatting sqref="B15">
    <cfRule type="expression" dxfId="371" priority="150">
      <formula>MOD(ROW(), 2)</formula>
    </cfRule>
  </conditionalFormatting>
  <conditionalFormatting sqref="B13">
    <cfRule type="expression" dxfId="370" priority="149">
      <formula>MOD(ROW(), 2)</formula>
    </cfRule>
  </conditionalFormatting>
  <conditionalFormatting sqref="A2:A16">
    <cfRule type="expression" dxfId="369" priority="148">
      <formula>MOD(ROW(), 2)</formula>
    </cfRule>
  </conditionalFormatting>
  <conditionalFormatting sqref="B13">
    <cfRule type="expression" dxfId="368" priority="147">
      <formula>MOD(ROW(), 2)</formula>
    </cfRule>
  </conditionalFormatting>
  <conditionalFormatting sqref="C10:C11">
    <cfRule type="expression" dxfId="367" priority="146">
      <formula>MOD(ROW(), 2)</formula>
    </cfRule>
  </conditionalFormatting>
  <conditionalFormatting sqref="B9:B10">
    <cfRule type="expression" dxfId="366" priority="145">
      <formula>MOD(ROW(), 2)</formula>
    </cfRule>
  </conditionalFormatting>
  <conditionalFormatting sqref="C16">
    <cfRule type="expression" dxfId="365" priority="144">
      <formula>MOD(ROW(), 2)</formula>
    </cfRule>
  </conditionalFormatting>
  <conditionalFormatting sqref="D16 D10">
    <cfRule type="expression" dxfId="364" priority="143">
      <formula>MOD(ROW(), 2)</formula>
    </cfRule>
  </conditionalFormatting>
  <conditionalFormatting sqref="D12">
    <cfRule type="expression" dxfId="363" priority="142">
      <formula>MOD(ROW(), 2)</formula>
    </cfRule>
  </conditionalFormatting>
  <conditionalFormatting sqref="D8">
    <cfRule type="expression" dxfId="362" priority="141">
      <formula>MOD(ROW(), 2)</formula>
    </cfRule>
  </conditionalFormatting>
  <conditionalFormatting sqref="N19:O33">
    <cfRule type="expression" dxfId="361" priority="133">
      <formula>MOD(ROW(), 2)</formula>
    </cfRule>
  </conditionalFormatting>
  <conditionalFormatting sqref="M2:M16">
    <cfRule type="expression" dxfId="360" priority="132">
      <formula>MOD(ROW(), 2)</formula>
    </cfRule>
  </conditionalFormatting>
  <conditionalFormatting sqref="M19:M33">
    <cfRule type="expression" dxfId="359" priority="131">
      <formula>MOD(ROW(), 2)</formula>
    </cfRule>
  </conditionalFormatting>
  <conditionalFormatting sqref="E12:J15 E8:J9">
    <cfRule type="expression" dxfId="358" priority="130">
      <formula>MOD(ROW(), 2)</formula>
    </cfRule>
  </conditionalFormatting>
  <conditionalFormatting sqref="E2:J7">
    <cfRule type="expression" dxfId="357" priority="129">
      <formula>MOD(ROW(), 2)</formula>
    </cfRule>
  </conditionalFormatting>
  <conditionalFormatting sqref="E10:J11">
    <cfRule type="expression" dxfId="356" priority="128">
      <formula>MOD(ROW(), 2)</formula>
    </cfRule>
  </conditionalFormatting>
  <conditionalFormatting sqref="E16:J16">
    <cfRule type="expression" dxfId="355" priority="127">
      <formula>MOD(ROW(), 2)</formula>
    </cfRule>
  </conditionalFormatting>
  <conditionalFormatting sqref="N7:O8 N16:O16 N11:O12">
    <cfRule type="expression" dxfId="354" priority="140">
      <formula>MOD(ROW(), 2)</formula>
    </cfRule>
  </conditionalFormatting>
  <conditionalFormatting sqref="N2:O16">
    <cfRule type="expression" dxfId="353" priority="139">
      <formula>MOD(ROW(), 2)</formula>
    </cfRule>
  </conditionalFormatting>
  <conditionalFormatting sqref="N14:O14">
    <cfRule type="expression" dxfId="352" priority="138">
      <formula>MOD(ROW(), 2)</formula>
    </cfRule>
  </conditionalFormatting>
  <conditionalFormatting sqref="N15:O15">
    <cfRule type="expression" dxfId="351" priority="137">
      <formula>MOD(ROW(), 2)</formula>
    </cfRule>
  </conditionalFormatting>
  <conditionalFormatting sqref="N13:O13">
    <cfRule type="expression" dxfId="350" priority="136">
      <formula>MOD(ROW(), 2)</formula>
    </cfRule>
  </conditionalFormatting>
  <conditionalFormatting sqref="N13:O13">
    <cfRule type="expression" dxfId="349" priority="135">
      <formula>MOD(ROW(), 2)</formula>
    </cfRule>
  </conditionalFormatting>
  <conditionalFormatting sqref="N9:O10">
    <cfRule type="expression" dxfId="348" priority="134">
      <formula>MOD(ROW(), 2)</formula>
    </cfRule>
  </conditionalFormatting>
  <conditionalFormatting sqref="B32">
    <cfRule type="expression" dxfId="347" priority="102">
      <formula>MOD(ROW(), 2)</formula>
    </cfRule>
  </conditionalFormatting>
  <conditionalFormatting sqref="A19:A33">
    <cfRule type="expression" dxfId="346" priority="100">
      <formula>MOD(ROW(), 2)</formula>
    </cfRule>
  </conditionalFormatting>
  <conditionalFormatting sqref="B30">
    <cfRule type="expression" dxfId="345" priority="99">
      <formula>MOD(ROW(), 2)</formula>
    </cfRule>
  </conditionalFormatting>
  <conditionalFormatting sqref="B26:B27">
    <cfRule type="expression" dxfId="344" priority="98">
      <formula>MOD(ROW(), 2)</formula>
    </cfRule>
  </conditionalFormatting>
  <conditionalFormatting sqref="B41:B42 B50 B45:B46">
    <cfRule type="expression" dxfId="343" priority="97">
      <formula>MOD(ROW(), 2)</formula>
    </cfRule>
  </conditionalFormatting>
  <conditionalFormatting sqref="B36:B40">
    <cfRule type="expression" dxfId="342" priority="96">
      <formula>MOD(ROW(), 2)</formula>
    </cfRule>
  </conditionalFormatting>
  <conditionalFormatting sqref="P7:U8 P16:U16 P11:U12 U2:U6 U9:U10 U13:U15">
    <cfRule type="expression" dxfId="341" priority="126">
      <formula>MOD(ROW(), 2)</formula>
    </cfRule>
  </conditionalFormatting>
  <conditionalFormatting sqref="P2:U16">
    <cfRule type="expression" dxfId="340" priority="125">
      <formula>MOD(ROW(), 2)</formula>
    </cfRule>
  </conditionalFormatting>
  <conditionalFormatting sqref="P14:U14">
    <cfRule type="expression" dxfId="339" priority="124">
      <formula>MOD(ROW(), 2)</formula>
    </cfRule>
  </conditionalFormatting>
  <conditionalFormatting sqref="P15:U15">
    <cfRule type="expression" dxfId="338" priority="123">
      <formula>MOD(ROW(), 2)</formula>
    </cfRule>
  </conditionalFormatting>
  <conditionalFormatting sqref="P13:U13">
    <cfRule type="expression" dxfId="337" priority="122">
      <formula>MOD(ROW(), 2)</formula>
    </cfRule>
  </conditionalFormatting>
  <conditionalFormatting sqref="Q24:U25 Q33:U33 Q28:U29">
    <cfRule type="expression" dxfId="336" priority="112">
      <formula>MOD(ROW(), 2)</formula>
    </cfRule>
  </conditionalFormatting>
  <conditionalFormatting sqref="Q19:U33">
    <cfRule type="expression" dxfId="335" priority="111">
      <formula>MOD(ROW(), 2)</formula>
    </cfRule>
  </conditionalFormatting>
  <conditionalFormatting sqref="Q31:U31">
    <cfRule type="expression" dxfId="334" priority="110">
      <formula>MOD(ROW(), 2)</formula>
    </cfRule>
  </conditionalFormatting>
  <conditionalFormatting sqref="Q30:U30">
    <cfRule type="expression" dxfId="333" priority="108">
      <formula>MOD(ROW(), 2)</formula>
    </cfRule>
  </conditionalFormatting>
  <conditionalFormatting sqref="Q32:U32">
    <cfRule type="expression" dxfId="332" priority="109">
      <formula>MOD(ROW(), 2)</formula>
    </cfRule>
  </conditionalFormatting>
  <conditionalFormatting sqref="Q30:U30">
    <cfRule type="expression" dxfId="331" priority="107">
      <formula>MOD(ROW(), 2)</formula>
    </cfRule>
  </conditionalFormatting>
  <conditionalFormatting sqref="Q26:U27">
    <cfRule type="expression" dxfId="330" priority="106">
      <formula>MOD(ROW(), 2)</formula>
    </cfRule>
  </conditionalFormatting>
  <conditionalFormatting sqref="P13:U13">
    <cfRule type="expression" dxfId="329" priority="121">
      <formula>MOD(ROW(), 2)</formula>
    </cfRule>
  </conditionalFormatting>
  <conditionalFormatting sqref="P9:U10">
    <cfRule type="expression" dxfId="328" priority="120">
      <formula>MOD(ROW(), 2)</formula>
    </cfRule>
  </conditionalFormatting>
  <conditionalFormatting sqref="P24:P25 P33 P28:P29">
    <cfRule type="expression" dxfId="327" priority="119">
      <formula>MOD(ROW(), 2)</formula>
    </cfRule>
  </conditionalFormatting>
  <conditionalFormatting sqref="P19:P33">
    <cfRule type="expression" dxfId="326" priority="118">
      <formula>MOD(ROW(), 2)</formula>
    </cfRule>
  </conditionalFormatting>
  <conditionalFormatting sqref="P31">
    <cfRule type="expression" dxfId="325" priority="117">
      <formula>MOD(ROW(), 2)</formula>
    </cfRule>
  </conditionalFormatting>
  <conditionalFormatting sqref="P32">
    <cfRule type="expression" dxfId="324" priority="116">
      <formula>MOD(ROW(), 2)</formula>
    </cfRule>
  </conditionalFormatting>
  <conditionalFormatting sqref="P30">
    <cfRule type="expression" dxfId="323" priority="115">
      <formula>MOD(ROW(), 2)</formula>
    </cfRule>
  </conditionalFormatting>
  <conditionalFormatting sqref="P30">
    <cfRule type="expression" dxfId="322" priority="114">
      <formula>MOD(ROW(), 2)</formula>
    </cfRule>
  </conditionalFormatting>
  <conditionalFormatting sqref="P26:P27">
    <cfRule type="expression" dxfId="321" priority="113">
      <formula>MOD(ROW(), 2)</formula>
    </cfRule>
  </conditionalFormatting>
  <conditionalFormatting sqref="B48">
    <cfRule type="expression" dxfId="320" priority="95">
      <formula>MOD(ROW(), 2)</formula>
    </cfRule>
  </conditionalFormatting>
  <conditionalFormatting sqref="B49">
    <cfRule type="expression" dxfId="319" priority="94">
      <formula>MOD(ROW(), 2)</formula>
    </cfRule>
  </conditionalFormatting>
  <conditionalFormatting sqref="B47">
    <cfRule type="expression" dxfId="318" priority="93">
      <formula>MOD(ROW(), 2)</formula>
    </cfRule>
  </conditionalFormatting>
  <conditionalFormatting sqref="A36:A50">
    <cfRule type="expression" dxfId="317" priority="92">
      <formula>MOD(ROW(), 2)</formula>
    </cfRule>
  </conditionalFormatting>
  <conditionalFormatting sqref="B47">
    <cfRule type="expression" dxfId="316" priority="91">
      <formula>MOD(ROW(), 2)</formula>
    </cfRule>
  </conditionalFormatting>
  <conditionalFormatting sqref="B43:B44">
    <cfRule type="expression" dxfId="315" priority="90">
      <formula>MOD(ROW(), 2)</formula>
    </cfRule>
  </conditionalFormatting>
  <conditionalFormatting sqref="C29:C32 C25:C26">
    <cfRule type="expression" dxfId="314" priority="89">
      <formula>MOD(ROW(), 2)</formula>
    </cfRule>
  </conditionalFormatting>
  <conditionalFormatting sqref="C19:C24">
    <cfRule type="expression" dxfId="313" priority="88">
      <formula>MOD(ROW(), 2)</formula>
    </cfRule>
  </conditionalFormatting>
  <conditionalFormatting sqref="C27:C28">
    <cfRule type="expression" dxfId="312" priority="87">
      <formula>MOD(ROW(), 2)</formula>
    </cfRule>
  </conditionalFormatting>
  <conditionalFormatting sqref="C33">
    <cfRule type="expression" dxfId="311" priority="86">
      <formula>MOD(ROW(), 2)</formula>
    </cfRule>
  </conditionalFormatting>
  <conditionalFormatting sqref="C46:C49 C42:C43">
    <cfRule type="expression" dxfId="310" priority="85">
      <formula>MOD(ROW(), 2)</formula>
    </cfRule>
  </conditionalFormatting>
  <conditionalFormatting sqref="C36:C41">
    <cfRule type="expression" dxfId="309" priority="84">
      <formula>MOD(ROW(), 2)</formula>
    </cfRule>
  </conditionalFormatting>
  <conditionalFormatting sqref="C44:C45">
    <cfRule type="expression" dxfId="308" priority="83">
      <formula>MOD(ROW(), 2)</formula>
    </cfRule>
  </conditionalFormatting>
  <conditionalFormatting sqref="C50">
    <cfRule type="expression" dxfId="307" priority="82">
      <formula>MOD(ROW(), 2)</formula>
    </cfRule>
  </conditionalFormatting>
  <conditionalFormatting sqref="B24:B25 B33 B28:B29">
    <cfRule type="expression" dxfId="306" priority="105">
      <formula>MOD(ROW(), 2)</formula>
    </cfRule>
  </conditionalFormatting>
  <conditionalFormatting sqref="B19:B23">
    <cfRule type="expression" dxfId="305" priority="104">
      <formula>MOD(ROW(), 2)</formula>
    </cfRule>
  </conditionalFormatting>
  <conditionalFormatting sqref="B31">
    <cfRule type="expression" dxfId="304" priority="103">
      <formula>MOD(ROW(), 2)</formula>
    </cfRule>
  </conditionalFormatting>
  <conditionalFormatting sqref="B30">
    <cfRule type="expression" dxfId="303" priority="101">
      <formula>MOD(ROW(), 2)</formula>
    </cfRule>
  </conditionalFormatting>
  <conditionalFormatting sqref="E46:J49 E42:J43">
    <cfRule type="expression" dxfId="302" priority="77">
      <formula>MOD(ROW(), 2)</formula>
    </cfRule>
  </conditionalFormatting>
  <conditionalFormatting sqref="E36:J41">
    <cfRule type="expression" dxfId="301" priority="76">
      <formula>MOD(ROW(), 2)</formula>
    </cfRule>
  </conditionalFormatting>
  <conditionalFormatting sqref="E44:J45">
    <cfRule type="expression" dxfId="300" priority="75">
      <formula>MOD(ROW(), 2)</formula>
    </cfRule>
  </conditionalFormatting>
  <conditionalFormatting sqref="E50:J50">
    <cfRule type="expression" dxfId="299" priority="74">
      <formula>MOD(ROW(), 2)</formula>
    </cfRule>
  </conditionalFormatting>
  <conditionalFormatting sqref="E29:J32 E25:J26">
    <cfRule type="expression" dxfId="298" priority="81">
      <formula>MOD(ROW(), 2)</formula>
    </cfRule>
  </conditionalFormatting>
  <conditionalFormatting sqref="E19:J24">
    <cfRule type="expression" dxfId="297" priority="80">
      <formula>MOD(ROW(), 2)</formula>
    </cfRule>
  </conditionalFormatting>
  <conditionalFormatting sqref="E27:J28">
    <cfRule type="expression" dxfId="296" priority="79">
      <formula>MOD(ROW(), 2)</formula>
    </cfRule>
  </conditionalFormatting>
  <conditionalFormatting sqref="E33:J33">
    <cfRule type="expression" dxfId="295" priority="78">
      <formula>MOD(ROW(), 2)</formula>
    </cfRule>
  </conditionalFormatting>
  <conditionalFormatting sqref="X7:X8 X16 X11:X12 Y12:AF15 Y8:AF9">
    <cfRule type="expression" dxfId="294" priority="73">
      <formula>MOD(ROW(), 2)</formula>
    </cfRule>
  </conditionalFormatting>
  <conditionalFormatting sqref="Y2:AF7">
    <cfRule type="expression" dxfId="293" priority="72">
      <formula>MOD(ROW(), 2)</formula>
    </cfRule>
  </conditionalFormatting>
  <conditionalFormatting sqref="X2:X6">
    <cfRule type="expression" dxfId="292" priority="71">
      <formula>MOD(ROW(), 2)</formula>
    </cfRule>
  </conditionalFormatting>
  <conditionalFormatting sqref="X14">
    <cfRule type="expression" dxfId="291" priority="70">
      <formula>MOD(ROW(), 2)</formula>
    </cfRule>
  </conditionalFormatting>
  <conditionalFormatting sqref="X15">
    <cfRule type="expression" dxfId="290" priority="69">
      <formula>MOD(ROW(), 2)</formula>
    </cfRule>
  </conditionalFormatting>
  <conditionalFormatting sqref="X13">
    <cfRule type="expression" dxfId="289" priority="68">
      <formula>MOD(ROW(), 2)</formula>
    </cfRule>
  </conditionalFormatting>
  <conditionalFormatting sqref="W2:W16">
    <cfRule type="expression" dxfId="288" priority="67">
      <formula>MOD(ROW(), 2)</formula>
    </cfRule>
  </conditionalFormatting>
  <conditionalFormatting sqref="X13">
    <cfRule type="expression" dxfId="287" priority="66">
      <formula>MOD(ROW(), 2)</formula>
    </cfRule>
  </conditionalFormatting>
  <conditionalFormatting sqref="Y10:AF11">
    <cfRule type="expression" dxfId="286" priority="65">
      <formula>MOD(ROW(), 2)</formula>
    </cfRule>
  </conditionalFormatting>
  <conditionalFormatting sqref="X9:X10">
    <cfRule type="expression" dxfId="285" priority="64">
      <formula>MOD(ROW(), 2)</formula>
    </cfRule>
  </conditionalFormatting>
  <conditionalFormatting sqref="Y16:AF16">
    <cfRule type="expression" dxfId="284" priority="63">
      <formula>MOD(ROW(), 2)</formula>
    </cfRule>
  </conditionalFormatting>
  <conditionalFormatting sqref="X19:X23">
    <cfRule type="expression" dxfId="283" priority="60">
      <formula>MOD(ROW(), 2)</formula>
    </cfRule>
  </conditionalFormatting>
  <conditionalFormatting sqref="X31">
    <cfRule type="expression" dxfId="282" priority="59">
      <formula>MOD(ROW(), 2)</formula>
    </cfRule>
  </conditionalFormatting>
  <conditionalFormatting sqref="X32">
    <cfRule type="expression" dxfId="281" priority="58">
      <formula>MOD(ROW(), 2)</formula>
    </cfRule>
  </conditionalFormatting>
  <conditionalFormatting sqref="AG2:AG16">
    <cfRule type="expression" dxfId="280" priority="62">
      <formula>MOD(ROW(), 2)</formula>
    </cfRule>
  </conditionalFormatting>
  <conditionalFormatting sqref="X30">
    <cfRule type="expression" dxfId="279" priority="57">
      <formula>MOD(ROW(), 2)</formula>
    </cfRule>
  </conditionalFormatting>
  <conditionalFormatting sqref="X43:X44">
    <cfRule type="expression" dxfId="278" priority="46">
      <formula>MOD(ROW(), 2)</formula>
    </cfRule>
  </conditionalFormatting>
  <conditionalFormatting sqref="W19:W33">
    <cfRule type="expression" dxfId="277" priority="56">
      <formula>MOD(ROW(), 2)</formula>
    </cfRule>
  </conditionalFormatting>
  <conditionalFormatting sqref="X30">
    <cfRule type="expression" dxfId="276" priority="55">
      <formula>MOD(ROW(), 2)</formula>
    </cfRule>
  </conditionalFormatting>
  <conditionalFormatting sqref="X26:X27">
    <cfRule type="expression" dxfId="275" priority="54">
      <formula>MOD(ROW(), 2)</formula>
    </cfRule>
  </conditionalFormatting>
  <conditionalFormatting sqref="X41:X42 X50 X45:X46">
    <cfRule type="expression" dxfId="274" priority="53">
      <formula>MOD(ROW(), 2)</formula>
    </cfRule>
  </conditionalFormatting>
  <conditionalFormatting sqref="X36:X40">
    <cfRule type="expression" dxfId="273" priority="52">
      <formula>MOD(ROW(), 2)</formula>
    </cfRule>
  </conditionalFormatting>
  <conditionalFormatting sqref="X48">
    <cfRule type="expression" dxfId="272" priority="51">
      <formula>MOD(ROW(), 2)</formula>
    </cfRule>
  </conditionalFormatting>
  <conditionalFormatting sqref="X49">
    <cfRule type="expression" dxfId="271" priority="50">
      <formula>MOD(ROW(), 2)</formula>
    </cfRule>
  </conditionalFormatting>
  <conditionalFormatting sqref="X47">
    <cfRule type="expression" dxfId="270" priority="49">
      <formula>MOD(ROW(), 2)</formula>
    </cfRule>
  </conditionalFormatting>
  <conditionalFormatting sqref="W36:W50">
    <cfRule type="expression" dxfId="269" priority="48">
      <formula>MOD(ROW(), 2)</formula>
    </cfRule>
  </conditionalFormatting>
  <conditionalFormatting sqref="X47">
    <cfRule type="expression" dxfId="268" priority="47">
      <formula>MOD(ROW(), 2)</formula>
    </cfRule>
  </conditionalFormatting>
  <conditionalFormatting sqref="Y19:AF24">
    <cfRule type="expression" dxfId="267" priority="44">
      <formula>MOD(ROW(), 2)</formula>
    </cfRule>
  </conditionalFormatting>
  <conditionalFormatting sqref="Y29:AF32 Y25:AF26">
    <cfRule type="expression" dxfId="266" priority="45">
      <formula>MOD(ROW(), 2)</formula>
    </cfRule>
  </conditionalFormatting>
  <conditionalFormatting sqref="Y46:AF49 Y42:AF43">
    <cfRule type="expression" dxfId="265" priority="41">
      <formula>MOD(ROW(), 2)</formula>
    </cfRule>
  </conditionalFormatting>
  <conditionalFormatting sqref="Y36:AF41">
    <cfRule type="expression" dxfId="264" priority="40">
      <formula>MOD(ROW(), 2)</formula>
    </cfRule>
  </conditionalFormatting>
  <conditionalFormatting sqref="Y44:AF45">
    <cfRule type="expression" dxfId="263" priority="39">
      <formula>MOD(ROW(), 2)</formula>
    </cfRule>
  </conditionalFormatting>
  <conditionalFormatting sqref="Y50:AF50">
    <cfRule type="expression" dxfId="262" priority="38">
      <formula>MOD(ROW(), 2)</formula>
    </cfRule>
  </conditionalFormatting>
  <conditionalFormatting sqref="X24:X25 X33 X28:X29">
    <cfRule type="expression" dxfId="261" priority="61">
      <formula>MOD(ROW(), 2)</formula>
    </cfRule>
  </conditionalFormatting>
  <conditionalFormatting sqref="Y27:AF28">
    <cfRule type="expression" dxfId="260" priority="43">
      <formula>MOD(ROW(), 2)</formula>
    </cfRule>
  </conditionalFormatting>
  <conditionalFormatting sqref="Y33:AF33">
    <cfRule type="expression" dxfId="259" priority="42">
      <formula>MOD(ROW(), 2)</formula>
    </cfRule>
  </conditionalFormatting>
  <conditionalFormatting sqref="AI13:AJ13">
    <cfRule type="expression" dxfId="258" priority="20">
      <formula>MOD(ROW(), 2)</formula>
    </cfRule>
  </conditionalFormatting>
  <conditionalFormatting sqref="AH3:AH16">
    <cfRule type="expression" dxfId="257" priority="36">
      <formula>MOD(ROW(), 2)</formula>
    </cfRule>
  </conditionalFormatting>
  <conditionalFormatting sqref="AL14">
    <cfRule type="expression" dxfId="256" priority="31">
      <formula>MOD(ROW(), 2)</formula>
    </cfRule>
  </conditionalFormatting>
  <conditionalFormatting sqref="AL15">
    <cfRule type="expression" dxfId="255" priority="30">
      <formula>MOD(ROW(), 2)</formula>
    </cfRule>
  </conditionalFormatting>
  <conditionalFormatting sqref="AL13">
    <cfRule type="expression" dxfId="254" priority="29">
      <formula>MOD(ROW(), 2)</formula>
    </cfRule>
  </conditionalFormatting>
  <conditionalFormatting sqref="AH2 AQ2:AR16">
    <cfRule type="expression" dxfId="253" priority="37">
      <formula>MOD(ROW(), 2)</formula>
    </cfRule>
  </conditionalFormatting>
  <conditionalFormatting sqref="AI9:AJ10">
    <cfRule type="expression" dxfId="252" priority="19">
      <formula>MOD(ROW(), 2)</formula>
    </cfRule>
  </conditionalFormatting>
  <conditionalFormatting sqref="AL7:AL8 AL16 AL11:AL12">
    <cfRule type="expression" dxfId="251" priority="33">
      <formula>MOD(ROW(), 2)</formula>
    </cfRule>
  </conditionalFormatting>
  <conditionalFormatting sqref="AL3:AL6">
    <cfRule type="expression" dxfId="250" priority="32">
      <formula>MOD(ROW(), 2)</formula>
    </cfRule>
  </conditionalFormatting>
  <conditionalFormatting sqref="AI19:AI23">
    <cfRule type="expression" dxfId="249" priority="17">
      <formula>MOD(ROW(), 2)</formula>
    </cfRule>
  </conditionalFormatting>
  <conditionalFormatting sqref="AH19:AH33">
    <cfRule type="expression" dxfId="248" priority="35">
      <formula>MOD(ROW(), 2)</formula>
    </cfRule>
  </conditionalFormatting>
  <conditionalFormatting sqref="AH36:AH50">
    <cfRule type="expression" dxfId="247" priority="34">
      <formula>MOD(ROW(), 2)</formula>
    </cfRule>
  </conditionalFormatting>
  <conditionalFormatting sqref="AL13">
    <cfRule type="expression" dxfId="246" priority="27">
      <formula>MOD(ROW(), 2)</formula>
    </cfRule>
  </conditionalFormatting>
  <conditionalFormatting sqref="AL9:AL10">
    <cfRule type="expression" dxfId="245" priority="26">
      <formula>MOD(ROW(), 2)</formula>
    </cfRule>
  </conditionalFormatting>
  <conditionalFormatting sqref="AI24:AI25 AI33 AI28:AI29">
    <cfRule type="expression" dxfId="244" priority="18">
      <formula>MOD(ROW(), 2)</formula>
    </cfRule>
  </conditionalFormatting>
  <conditionalFormatting sqref="AI31">
    <cfRule type="expression" dxfId="243" priority="16">
      <formula>MOD(ROW(), 2)</formula>
    </cfRule>
  </conditionalFormatting>
  <conditionalFormatting sqref="AI32">
    <cfRule type="expression" dxfId="242" priority="15">
      <formula>MOD(ROW(), 2)</formula>
    </cfRule>
  </conditionalFormatting>
  <conditionalFormatting sqref="AI30">
    <cfRule type="expression" dxfId="241" priority="14">
      <formula>MOD(ROW(), 2)</formula>
    </cfRule>
  </conditionalFormatting>
  <conditionalFormatting sqref="AK2:AK16">
    <cfRule type="expression" dxfId="240" priority="28">
      <formula>MOD(ROW(), 2)</formula>
    </cfRule>
  </conditionalFormatting>
  <conditionalFormatting sqref="AI14:AJ14">
    <cfRule type="expression" dxfId="239" priority="23">
      <formula>MOD(ROW(), 2)</formula>
    </cfRule>
  </conditionalFormatting>
  <conditionalFormatting sqref="AI7:AJ8 AI16:AJ16 AI11:AJ12">
    <cfRule type="expression" dxfId="238" priority="25">
      <formula>MOD(ROW(), 2)</formula>
    </cfRule>
  </conditionalFormatting>
  <conditionalFormatting sqref="AI2:AJ6">
    <cfRule type="expression" dxfId="237" priority="24">
      <formula>MOD(ROW(), 2)</formula>
    </cfRule>
  </conditionalFormatting>
  <conditionalFormatting sqref="AI15:AJ15">
    <cfRule type="expression" dxfId="236" priority="22">
      <formula>MOD(ROW(), 2)</formula>
    </cfRule>
  </conditionalFormatting>
  <conditionalFormatting sqref="AI13:AJ13">
    <cfRule type="expression" dxfId="235" priority="21">
      <formula>MOD(ROW(), 2)</formula>
    </cfRule>
  </conditionalFormatting>
  <conditionalFormatting sqref="AI30">
    <cfRule type="expression" dxfId="234" priority="13">
      <formula>MOD(ROW(), 2)</formula>
    </cfRule>
  </conditionalFormatting>
  <conditionalFormatting sqref="AI26:AI27">
    <cfRule type="expression" dxfId="233" priority="12">
      <formula>MOD(ROW(), 2)</formula>
    </cfRule>
  </conditionalFormatting>
  <conditionalFormatting sqref="AI47">
    <cfRule type="expression" dxfId="232" priority="6">
      <formula>MOD(ROW(), 2)</formula>
    </cfRule>
  </conditionalFormatting>
  <conditionalFormatting sqref="AI41:AI42 AI50 AI45:AI46">
    <cfRule type="expression" dxfId="231" priority="11">
      <formula>MOD(ROW(), 2)</formula>
    </cfRule>
  </conditionalFormatting>
  <conditionalFormatting sqref="AI36:AI40">
    <cfRule type="expression" dxfId="230" priority="10">
      <formula>MOD(ROW(), 2)</formula>
    </cfRule>
  </conditionalFormatting>
  <conditionalFormatting sqref="AI48">
    <cfRule type="expression" dxfId="229" priority="9">
      <formula>MOD(ROW(), 2)</formula>
    </cfRule>
  </conditionalFormatting>
  <conditionalFormatting sqref="AI49">
    <cfRule type="expression" dxfId="228" priority="8">
      <formula>MOD(ROW(), 2)</formula>
    </cfRule>
  </conditionalFormatting>
  <conditionalFormatting sqref="AI47">
    <cfRule type="expression" dxfId="227" priority="7">
      <formula>MOD(ROW(), 2)</formula>
    </cfRule>
  </conditionalFormatting>
  <conditionalFormatting sqref="AI43:AI44">
    <cfRule type="expression" dxfId="226" priority="5">
      <formula>MOD(ROW(), 2)</formula>
    </cfRule>
  </conditionalFormatting>
  <conditionalFormatting sqref="AG19:AG33">
    <cfRule type="expression" dxfId="225" priority="2">
      <formula>MOD(ROW(), 2)</formula>
    </cfRule>
  </conditionalFormatting>
  <conditionalFormatting sqref="AG36:AG50">
    <cfRule type="expression" dxfId="224" priority="1">
      <formula>MOD(ROW(), 2)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16" sqref="B16:I16"/>
    </sheetView>
  </sheetViews>
  <sheetFormatPr defaultRowHeight="15" x14ac:dyDescent="0.25"/>
  <cols>
    <col min="1" max="1" width="13.42578125" customWidth="1"/>
  </cols>
  <sheetData>
    <row r="1" spans="1:9" x14ac:dyDescent="0.25">
      <c r="A1" t="s">
        <v>44</v>
      </c>
      <c r="B1">
        <v>0</v>
      </c>
      <c r="C1">
        <v>4</v>
      </c>
      <c r="D1">
        <v>8</v>
      </c>
      <c r="E1">
        <v>12</v>
      </c>
      <c r="F1">
        <v>16</v>
      </c>
      <c r="G1">
        <v>22</v>
      </c>
      <c r="H1">
        <v>25</v>
      </c>
      <c r="I1">
        <v>28</v>
      </c>
    </row>
    <row r="2" spans="1:9" x14ac:dyDescent="0.25">
      <c r="A2" s="6" t="s">
        <v>9</v>
      </c>
      <c r="B2" s="3">
        <v>-1.5228407888133588</v>
      </c>
      <c r="C2" s="3">
        <v>-1.0291463456595165</v>
      </c>
      <c r="D2" s="3">
        <v>-0.40545145044964581</v>
      </c>
      <c r="E2" s="3">
        <v>0.80570518483851128</v>
      </c>
      <c r="F2" s="3">
        <v>1.6544355408453995</v>
      </c>
      <c r="G2" s="3">
        <v>3.8797057662822882</v>
      </c>
      <c r="H2" s="3">
        <v>5.2055489111730342</v>
      </c>
      <c r="I2" s="3">
        <v>6.1354527841851727</v>
      </c>
    </row>
    <row r="3" spans="1:9" x14ac:dyDescent="0.25">
      <c r="A3" s="6" t="s">
        <v>0</v>
      </c>
      <c r="B3" s="3">
        <v>-1.5994620704162712</v>
      </c>
      <c r="C3" s="3">
        <v>-1.0923401721467105</v>
      </c>
      <c r="D3" s="3">
        <v>-0.34007544159762171</v>
      </c>
      <c r="E3" s="3">
        <v>1.1190241031422745</v>
      </c>
      <c r="F3" s="3">
        <v>1.8906412439634437</v>
      </c>
      <c r="G3" s="3">
        <v>4.0036022366801953</v>
      </c>
      <c r="H3" s="3">
        <v>5.37851162325373</v>
      </c>
      <c r="I3" s="3">
        <v>6.2854022188622487</v>
      </c>
    </row>
    <row r="4" spans="1:9" x14ac:dyDescent="0.25">
      <c r="A4" s="6" t="s">
        <v>1</v>
      </c>
      <c r="B4" s="3">
        <v>-1.6438561897747248</v>
      </c>
      <c r="C4" s="3">
        <v>-1.0028882793248266</v>
      </c>
      <c r="D4" s="3">
        <v>-0.13289427049734531</v>
      </c>
      <c r="E4" s="3">
        <v>1.5964581395589854</v>
      </c>
      <c r="F4" s="3">
        <v>2.7452373321297494</v>
      </c>
      <c r="G4" s="3">
        <v>5.1203934155924351</v>
      </c>
      <c r="H4" s="3">
        <v>6.5239539394966988</v>
      </c>
      <c r="I4" s="3">
        <v>7.4936553389636602</v>
      </c>
    </row>
    <row r="5" spans="1:9" x14ac:dyDescent="0.25">
      <c r="A5" s="6" t="s">
        <v>2</v>
      </c>
      <c r="B5" s="3">
        <v>-1.5994620704162712</v>
      </c>
      <c r="C5" s="3">
        <v>-1.0320936297098533</v>
      </c>
      <c r="D5" s="3">
        <v>-0.35660554652010767</v>
      </c>
      <c r="E5" s="3">
        <v>1</v>
      </c>
      <c r="F5" s="3">
        <v>1.7553149040450982</v>
      </c>
      <c r="G5" s="3">
        <v>3.8619553641448698</v>
      </c>
      <c r="H5" s="3">
        <v>5.177917792195843</v>
      </c>
      <c r="I5" s="3">
        <v>6.1210154009613662</v>
      </c>
    </row>
    <row r="6" spans="1:9" x14ac:dyDescent="0.25">
      <c r="A6" s="6" t="s">
        <v>10</v>
      </c>
      <c r="B6" s="3">
        <v>-1.6529013293777315</v>
      </c>
      <c r="C6" s="3">
        <v>-1.1975999598851605</v>
      </c>
      <c r="D6" s="3">
        <v>-0.62148837674627011</v>
      </c>
      <c r="E6" s="3">
        <v>0.45628048151072542</v>
      </c>
      <c r="F6" s="3">
        <v>1.3103401206121505</v>
      </c>
      <c r="G6" s="3">
        <v>3.350497247084133</v>
      </c>
      <c r="H6" s="3">
        <v>4.37851162325373</v>
      </c>
      <c r="I6" s="3">
        <v>5.0391383939069581</v>
      </c>
    </row>
    <row r="7" spans="1:9" x14ac:dyDescent="0.25">
      <c r="A7" s="6" t="s">
        <v>3</v>
      </c>
      <c r="B7" s="3">
        <v>-1.6620035364849841</v>
      </c>
      <c r="C7" s="3">
        <v>-1.0831412353002459</v>
      </c>
      <c r="D7" s="3">
        <v>-0.35107444054687881</v>
      </c>
      <c r="E7" s="3">
        <v>1.0229004021100789</v>
      </c>
      <c r="F7" s="3">
        <v>1.8253786038929314</v>
      </c>
      <c r="G7" s="3">
        <v>4.0232553523003034</v>
      </c>
      <c r="H7" s="3">
        <v>5.4127815253384766</v>
      </c>
      <c r="I7" s="3">
        <v>6.3183168413349842</v>
      </c>
    </row>
    <row r="8" spans="1:9" x14ac:dyDescent="0.25">
      <c r="A8" s="6" t="s">
        <v>4</v>
      </c>
      <c r="B8" s="3">
        <v>-1.5479317697761892</v>
      </c>
      <c r="C8" s="3">
        <v>-0.90779256190291113</v>
      </c>
      <c r="D8" s="3">
        <v>-6.6427361738976065E-2</v>
      </c>
      <c r="E8" s="3">
        <v>1.84799690655495</v>
      </c>
      <c r="F8" s="3">
        <v>2.918386234446348</v>
      </c>
      <c r="G8" s="3">
        <v>5.2909404024036784</v>
      </c>
      <c r="H8" s="3">
        <v>6.7245138531199506</v>
      </c>
      <c r="I8" s="3">
        <v>7.6293566200796095</v>
      </c>
    </row>
    <row r="9" spans="1:9" x14ac:dyDescent="0.25">
      <c r="A9" s="6" t="s">
        <v>12</v>
      </c>
      <c r="B9" s="3">
        <v>-1.5479317697761892</v>
      </c>
      <c r="C9" s="3">
        <v>-1.0320936297098533</v>
      </c>
      <c r="D9" s="3">
        <v>-0.27928375747886874</v>
      </c>
      <c r="E9" s="3">
        <v>1.296897857700078</v>
      </c>
      <c r="F9" s="3">
        <v>2.4941595637128438</v>
      </c>
      <c r="G9" s="3">
        <v>4.8659188145522121</v>
      </c>
      <c r="H9" s="3">
        <v>6.2446016877368091</v>
      </c>
      <c r="I9" s="3">
        <v>7.2763570792592409</v>
      </c>
    </row>
    <row r="10" spans="1:9" x14ac:dyDescent="0.25">
      <c r="A10" s="6" t="s">
        <v>13</v>
      </c>
      <c r="B10" s="3">
        <v>-1.5950968778548693</v>
      </c>
      <c r="C10" s="3">
        <v>-1.1328942704973453</v>
      </c>
      <c r="D10" s="3">
        <v>-0.47192883542126463</v>
      </c>
      <c r="E10" s="3">
        <v>0.82537860389293127</v>
      </c>
      <c r="F10" s="3">
        <v>1.6599245584023783</v>
      </c>
      <c r="G10" s="3">
        <v>3.8439838440483265</v>
      </c>
      <c r="H10" s="3">
        <v>5.1210154009613662</v>
      </c>
      <c r="I10" s="3">
        <v>6.0617761975866902</v>
      </c>
    </row>
    <row r="11" spans="1:9" x14ac:dyDescent="0.25">
      <c r="A11" s="6" t="s">
        <v>55</v>
      </c>
      <c r="B11" s="3">
        <v>-1.5479317697761892</v>
      </c>
      <c r="C11" s="3">
        <v>-0.92961067210860204</v>
      </c>
      <c r="D11" s="3">
        <v>-9.3879047002900132E-2</v>
      </c>
      <c r="E11" s="3">
        <v>1.6959938131098999</v>
      </c>
      <c r="F11" s="3">
        <v>2.8151655140875778</v>
      </c>
      <c r="G11" s="3">
        <v>5.198494153639083</v>
      </c>
      <c r="H11" s="3">
        <v>6.6194863760555487</v>
      </c>
      <c r="I11" s="3">
        <v>7.553629293916365</v>
      </c>
    </row>
    <row r="12" spans="1:9" x14ac:dyDescent="0.25">
      <c r="A12" s="6" t="s">
        <v>56</v>
      </c>
      <c r="B12" s="3">
        <v>-1.5691795034802285</v>
      </c>
      <c r="C12" s="3">
        <v>-0.9213901653036336</v>
      </c>
      <c r="D12" s="3">
        <v>-4.5431429247006001E-2</v>
      </c>
      <c r="E12" s="3">
        <v>1.7198405550642679</v>
      </c>
      <c r="F12" s="3">
        <v>2.8871353004619085</v>
      </c>
      <c r="G12" s="3">
        <v>5.3090670205880013</v>
      </c>
      <c r="H12" s="3">
        <v>6.7306399559167911</v>
      </c>
      <c r="I12" s="3">
        <v>7.648896806475256</v>
      </c>
    </row>
    <row r="13" spans="1:9" x14ac:dyDescent="0.25">
      <c r="A13" s="6" t="s">
        <v>57</v>
      </c>
      <c r="B13" s="3">
        <v>-1.5820799921880349</v>
      </c>
      <c r="C13" s="3">
        <v>-1.1681227588083269</v>
      </c>
      <c r="D13" s="3">
        <v>-0.49207853504267179</v>
      </c>
      <c r="E13" s="3">
        <v>0.89840185999219335</v>
      </c>
      <c r="F13" s="3">
        <v>1.7790495528374586</v>
      </c>
      <c r="G13" s="3">
        <v>3.9634741239748865</v>
      </c>
      <c r="H13" s="3">
        <v>5.2779847472997652</v>
      </c>
      <c r="I13" s="3">
        <v>6.2035927142077085</v>
      </c>
    </row>
    <row r="14" spans="1:9" x14ac:dyDescent="0.25">
      <c r="A14" s="6" t="s">
        <v>58</v>
      </c>
      <c r="B14" s="3">
        <v>-1.5311560570253624</v>
      </c>
      <c r="C14" s="3">
        <v>-0.88629950083527176</v>
      </c>
      <c r="D14" s="3">
        <v>-8.1613765553652129E-2</v>
      </c>
      <c r="E14" s="3">
        <v>1.7394160934010288</v>
      </c>
      <c r="F14" s="3">
        <v>2.8836208162856716</v>
      </c>
      <c r="G14" s="3">
        <v>5.2556895552206262</v>
      </c>
      <c r="H14" s="3">
        <v>6.7458423625604613</v>
      </c>
      <c r="I14" s="3">
        <v>7.6293566200796095</v>
      </c>
    </row>
    <row r="15" spans="1:9" x14ac:dyDescent="0.25">
      <c r="A15" s="6" t="s">
        <v>59</v>
      </c>
      <c r="B15" s="3">
        <v>-1.5145731728297585</v>
      </c>
      <c r="C15" s="3">
        <v>-0.83907981181889679</v>
      </c>
      <c r="D15" s="3">
        <v>-2.3269779322847191E-2</v>
      </c>
      <c r="E15" s="3">
        <v>1.7928553523624891</v>
      </c>
      <c r="F15" s="3">
        <v>2.899369008275976</v>
      </c>
      <c r="G15" s="3">
        <v>5.2403143293337102</v>
      </c>
      <c r="H15" s="3">
        <v>6.7214410190703271</v>
      </c>
      <c r="I15" s="3">
        <v>7.5690960952621351</v>
      </c>
    </row>
    <row r="16" spans="1:9" x14ac:dyDescent="0.25">
      <c r="A16" s="6" t="s">
        <v>7</v>
      </c>
      <c r="B16" s="3">
        <v>-1.4819685073978306</v>
      </c>
      <c r="C16" s="3">
        <v>-1.3219280948873622</v>
      </c>
      <c r="D16" s="3">
        <v>-1.1552126499209401</v>
      </c>
      <c r="E16" s="3">
        <v>-1.0144995696951151</v>
      </c>
      <c r="F16" s="3">
        <v>-0.9434164716336324</v>
      </c>
      <c r="G16" s="3">
        <v>-0.85725982788391786</v>
      </c>
      <c r="H16" s="3">
        <v>-0.87302714374223445</v>
      </c>
      <c r="I16" s="3">
        <v>-0.91321623385793349</v>
      </c>
    </row>
  </sheetData>
  <conditionalFormatting sqref="A7:A8 A16 A11:A12 B12:I15 B8:I9">
    <cfRule type="expression" dxfId="223" priority="10">
      <formula>MOD(ROW(), 2)</formula>
    </cfRule>
  </conditionalFormatting>
  <conditionalFormatting sqref="B2:I7">
    <cfRule type="expression" dxfId="222" priority="9">
      <formula>MOD(ROW(), 2)</formula>
    </cfRule>
  </conditionalFormatting>
  <conditionalFormatting sqref="A2:A6">
    <cfRule type="expression" dxfId="221" priority="8">
      <formula>MOD(ROW(), 2)</formula>
    </cfRule>
  </conditionalFormatting>
  <conditionalFormatting sqref="A14">
    <cfRule type="expression" dxfId="220" priority="7">
      <formula>MOD(ROW(), 2)</formula>
    </cfRule>
  </conditionalFormatting>
  <conditionalFormatting sqref="A15">
    <cfRule type="expression" dxfId="219" priority="6">
      <formula>MOD(ROW(), 2)</formula>
    </cfRule>
  </conditionalFormatting>
  <conditionalFormatting sqref="A13">
    <cfRule type="expression" dxfId="218" priority="5">
      <formula>MOD(ROW(), 2)</formula>
    </cfRule>
  </conditionalFormatting>
  <conditionalFormatting sqref="A13">
    <cfRule type="expression" dxfId="217" priority="4">
      <formula>MOD(ROW(), 2)</formula>
    </cfRule>
  </conditionalFormatting>
  <conditionalFormatting sqref="B10:I11">
    <cfRule type="expression" dxfId="216" priority="3">
      <formula>MOD(ROW(), 2)</formula>
    </cfRule>
  </conditionalFormatting>
  <conditionalFormatting sqref="A9:A10">
    <cfRule type="expression" dxfId="215" priority="2">
      <formula>MOD(ROW(), 2)</formula>
    </cfRule>
  </conditionalFormatting>
  <conditionalFormatting sqref="B16:I16">
    <cfRule type="expression" dxfId="214" priority="1">
      <formula>MOD(ROW(), 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2" sqref="A2:A16"/>
    </sheetView>
  </sheetViews>
  <sheetFormatPr defaultRowHeight="15" x14ac:dyDescent="0.25"/>
  <cols>
    <col min="1" max="1" width="13.42578125" customWidth="1"/>
  </cols>
  <sheetData>
    <row r="1" spans="1:9" x14ac:dyDescent="0.25">
      <c r="A1" t="s">
        <v>44</v>
      </c>
      <c r="B1">
        <v>0</v>
      </c>
      <c r="C1">
        <v>4</v>
      </c>
      <c r="D1">
        <v>8</v>
      </c>
      <c r="E1">
        <v>12</v>
      </c>
      <c r="F1">
        <v>16</v>
      </c>
      <c r="G1">
        <v>22</v>
      </c>
      <c r="H1">
        <v>25</v>
      </c>
      <c r="I1">
        <v>28</v>
      </c>
    </row>
    <row r="2" spans="1:9" x14ac:dyDescent="0.25">
      <c r="A2" s="6" t="s">
        <v>9</v>
      </c>
      <c r="B2" s="3">
        <v>-1.6348674065474702</v>
      </c>
      <c r="C2" s="3">
        <v>-1.1456053222468994</v>
      </c>
      <c r="D2" s="3">
        <v>-0.40736357139342277</v>
      </c>
      <c r="E2" s="3">
        <v>0.86076420262882791</v>
      </c>
      <c r="F2" s="3">
        <v>1.6635723354175227</v>
      </c>
      <c r="G2" s="3">
        <v>3.8519988371124461</v>
      </c>
      <c r="H2" s="3">
        <v>5.0959244199985365</v>
      </c>
      <c r="I2" s="3">
        <v>6.0223678130284544</v>
      </c>
    </row>
    <row r="3" spans="1:9" x14ac:dyDescent="0.25">
      <c r="A3" s="6" t="s">
        <v>0</v>
      </c>
      <c r="B3" s="3">
        <v>-1.6214883767462702</v>
      </c>
      <c r="C3" s="3">
        <v>-1.1265804965651431</v>
      </c>
      <c r="D3" s="3">
        <v>-0.37706964907982332</v>
      </c>
      <c r="E3" s="3">
        <v>1.0143552929770701</v>
      </c>
      <c r="F3" s="3">
        <v>1.8367320804591361</v>
      </c>
      <c r="G3" s="3">
        <v>3.9909548603969935</v>
      </c>
      <c r="H3" s="3">
        <v>5.4093909361377017</v>
      </c>
      <c r="I3" s="3">
        <v>6.3183168413349842</v>
      </c>
    </row>
    <row r="4" spans="1:9" x14ac:dyDescent="0.25">
      <c r="A4" s="6" t="s">
        <v>1</v>
      </c>
      <c r="B4" s="3">
        <v>-1.6348674065474702</v>
      </c>
      <c r="C4" s="3">
        <v>-0.98850436116217055</v>
      </c>
      <c r="D4" s="3">
        <v>-0.12973392960401731</v>
      </c>
      <c r="E4" s="3">
        <v>1.6135316529179271</v>
      </c>
      <c r="F4" s="3">
        <v>2.7777879042735476</v>
      </c>
      <c r="G4" s="3">
        <v>5.1426176554465775</v>
      </c>
      <c r="H4" s="3">
        <v>6.5519004799996141</v>
      </c>
      <c r="I4" s="3">
        <v>7.5079927989849278</v>
      </c>
    </row>
    <row r="5" spans="1:9" x14ac:dyDescent="0.25">
      <c r="A5" s="6" t="s">
        <v>2</v>
      </c>
      <c r="B5" s="3">
        <v>-1.6665762662748083</v>
      </c>
      <c r="C5" s="3">
        <v>-1.0923401721467105</v>
      </c>
      <c r="D5" s="3">
        <v>-0.36030476660041783</v>
      </c>
      <c r="E5" s="3">
        <v>0.94110631094643149</v>
      </c>
      <c r="F5" s="3">
        <v>1.7604338746701116</v>
      </c>
      <c r="G5" s="3">
        <v>3.9240998856407416</v>
      </c>
      <c r="H5" s="3">
        <v>5.2479275134435852</v>
      </c>
      <c r="I5" s="3">
        <v>6.1719273543534605</v>
      </c>
    </row>
    <row r="6" spans="1:9" x14ac:dyDescent="0.25">
      <c r="A6" s="6" t="s">
        <v>10</v>
      </c>
      <c r="B6" s="3">
        <v>-1.6574452545226799</v>
      </c>
      <c r="C6" s="3">
        <v>-1.1942948151614887</v>
      </c>
      <c r="D6" s="3">
        <v>-0.61043318823727433</v>
      </c>
      <c r="E6" s="3">
        <v>0.50589092972995731</v>
      </c>
      <c r="F6" s="3">
        <v>1.3033423944873308</v>
      </c>
      <c r="G6" s="3">
        <v>3.353323291162897</v>
      </c>
      <c r="H6" s="3">
        <v>4.3448284969974411</v>
      </c>
      <c r="I6" s="3">
        <v>5.016139702655253</v>
      </c>
    </row>
    <row r="7" spans="1:9" x14ac:dyDescent="0.25">
      <c r="A7" s="6" t="s">
        <v>3</v>
      </c>
      <c r="B7" s="3">
        <v>-1.6483716708972176</v>
      </c>
      <c r="C7" s="3">
        <v>-1.123433941248279</v>
      </c>
      <c r="D7" s="3">
        <v>-0.40354186044101442</v>
      </c>
      <c r="E7" s="3">
        <v>1.005759269288685</v>
      </c>
      <c r="F7" s="3">
        <v>1.8351156152582178</v>
      </c>
      <c r="G7" s="3">
        <v>3.9963887464476211</v>
      </c>
      <c r="H7" s="3">
        <v>5.3819754785573011</v>
      </c>
      <c r="I7" s="3">
        <v>6.3074285251922477</v>
      </c>
    </row>
    <row r="8" spans="1:9" x14ac:dyDescent="0.25">
      <c r="A8" s="6" t="s">
        <v>4</v>
      </c>
      <c r="B8" s="3">
        <v>-1.6126374591640045</v>
      </c>
      <c r="C8" s="3">
        <v>-0.89700600667667441</v>
      </c>
      <c r="D8" s="3">
        <v>-5.4392296818627783E-2</v>
      </c>
      <c r="E8" s="3">
        <v>1.766383141001298</v>
      </c>
      <c r="F8" s="3">
        <v>2.8765660587517208</v>
      </c>
      <c r="G8" s="3">
        <v>5.282625134191675</v>
      </c>
      <c r="H8" s="3">
        <v>6.7183616261383543</v>
      </c>
      <c r="I8" s="3">
        <v>7.6194863760555487</v>
      </c>
    </row>
    <row r="9" spans="1:9" x14ac:dyDescent="0.25">
      <c r="A9" s="6" t="s">
        <v>12</v>
      </c>
      <c r="B9" s="3">
        <v>-1.5691795034802285</v>
      </c>
      <c r="C9" s="3">
        <v>-0.99424073071131502</v>
      </c>
      <c r="D9" s="3">
        <v>-0.20423305221760774</v>
      </c>
      <c r="E9" s="3">
        <v>1.456806149230474</v>
      </c>
      <c r="F9" s="3">
        <v>2.6219932316661234</v>
      </c>
      <c r="G9" s="3">
        <v>5.0018022426339854</v>
      </c>
      <c r="H9" s="3">
        <v>6.3987436919381935</v>
      </c>
      <c r="I9" s="3">
        <v>7.3735177156500198</v>
      </c>
    </row>
    <row r="10" spans="1:9" x14ac:dyDescent="0.25">
      <c r="A10" s="6" t="s">
        <v>13</v>
      </c>
      <c r="B10" s="3">
        <v>-1.5691795034802285</v>
      </c>
      <c r="C10" s="3">
        <v>-1.117161344232749</v>
      </c>
      <c r="D10" s="3">
        <v>-0.49614246742257101</v>
      </c>
      <c r="E10" s="3">
        <v>0.7066410573094084</v>
      </c>
      <c r="F10" s="3">
        <v>1.5439907196648501</v>
      </c>
      <c r="G10" s="3">
        <v>3.7136958148433594</v>
      </c>
      <c r="H10" s="3">
        <v>5.0134622598065626</v>
      </c>
      <c r="I10" s="3">
        <v>5.9495349330170129</v>
      </c>
    </row>
    <row r="11" spans="1:9" x14ac:dyDescent="0.25">
      <c r="A11" s="6" t="s">
        <v>55</v>
      </c>
      <c r="B11" s="3">
        <v>-1.5228407888133588</v>
      </c>
      <c r="C11" s="3">
        <v>-0.96578428466208699</v>
      </c>
      <c r="D11" s="3">
        <v>-0.14880066140670606</v>
      </c>
      <c r="E11" s="3">
        <v>1.494159563712844</v>
      </c>
      <c r="F11" s="3">
        <v>2.7218101049140371</v>
      </c>
      <c r="G11" s="3">
        <v>5.124121311829188</v>
      </c>
      <c r="H11" s="3">
        <v>6.5519004799996141</v>
      </c>
      <c r="I11" s="3">
        <v>7.5008418795569289</v>
      </c>
    </row>
    <row r="12" spans="1:9" x14ac:dyDescent="0.25">
      <c r="A12" s="6" t="s">
        <v>56</v>
      </c>
      <c r="B12" s="3">
        <v>-1.5437195184892747</v>
      </c>
      <c r="C12" s="3">
        <v>-0.85464861442737994</v>
      </c>
      <c r="D12" s="3">
        <v>5.7592692886849527E-3</v>
      </c>
      <c r="E12" s="3">
        <v>1.7701947549513171</v>
      </c>
      <c r="F12" s="3">
        <v>2.8923910259134034</v>
      </c>
      <c r="G12" s="3">
        <v>5.3123384393160533</v>
      </c>
      <c r="H12" s="3">
        <v>6.7306399559167911</v>
      </c>
      <c r="I12" s="3">
        <v>7.6440365153847205</v>
      </c>
    </row>
    <row r="13" spans="1:9" x14ac:dyDescent="0.25">
      <c r="A13" s="6" t="s">
        <v>57</v>
      </c>
      <c r="B13" s="3">
        <v>-1.5063526660247899</v>
      </c>
      <c r="C13" s="3">
        <v>-1.1265804965651431</v>
      </c>
      <c r="D13" s="3">
        <v>-0.46793244771096931</v>
      </c>
      <c r="E13" s="3">
        <v>0.86393845042397166</v>
      </c>
      <c r="F13" s="3">
        <v>1.7553149040450982</v>
      </c>
      <c r="G13" s="3">
        <v>3.9745293124838823</v>
      </c>
      <c r="H13" s="3">
        <v>5.2854022188622487</v>
      </c>
      <c r="I13" s="3">
        <v>6.2191685204621621</v>
      </c>
    </row>
    <row r="14" spans="1:9" x14ac:dyDescent="0.25">
      <c r="A14" s="6" t="s">
        <v>58</v>
      </c>
      <c r="B14" s="3">
        <v>-1.6126374591640045</v>
      </c>
      <c r="C14" s="3">
        <v>-0.94064472238357888</v>
      </c>
      <c r="D14" s="3">
        <v>-0.11091590140185059</v>
      </c>
      <c r="E14" s="3">
        <v>1.7316177228406213</v>
      </c>
      <c r="F14" s="3">
        <v>2.8497991491889358</v>
      </c>
      <c r="G14" s="3">
        <v>5.2892811784819873</v>
      </c>
      <c r="H14" s="3">
        <v>6.7367401554532087</v>
      </c>
      <c r="I14" s="3">
        <v>7.6358994659463821</v>
      </c>
    </row>
    <row r="15" spans="1:9" x14ac:dyDescent="0.25">
      <c r="A15" s="6" t="s">
        <v>59</v>
      </c>
      <c r="B15" s="3">
        <v>-1.5228407888133588</v>
      </c>
      <c r="C15" s="3">
        <v>-0.84166297283289937</v>
      </c>
      <c r="D15" s="3">
        <v>1.4355292977070055E-2</v>
      </c>
      <c r="E15" s="3">
        <v>1.8694766339654019</v>
      </c>
      <c r="F15" s="3">
        <v>2.9456077031813721</v>
      </c>
      <c r="G15" s="3">
        <v>5.3156024566379472</v>
      </c>
      <c r="H15" s="3">
        <v>6.7428146698628932</v>
      </c>
      <c r="I15" s="3">
        <v>7.6211361132746411</v>
      </c>
    </row>
    <row r="16" spans="1:9" x14ac:dyDescent="0.25">
      <c r="A16" s="6" t="s">
        <v>7</v>
      </c>
      <c r="B16" s="3">
        <v>-1.5777669993169523</v>
      </c>
      <c r="C16" s="3">
        <v>-1.3547594873547346</v>
      </c>
      <c r="D16" s="3">
        <v>-1.2042330522176079</v>
      </c>
      <c r="E16" s="3">
        <v>-1.0831412353002459</v>
      </c>
      <c r="F16" s="3">
        <v>-0.99711749146687867</v>
      </c>
      <c r="G16" s="3">
        <v>-0.9434164716336324</v>
      </c>
      <c r="H16" s="3">
        <v>-0.9545570292388329</v>
      </c>
      <c r="I16" s="3">
        <v>-0.93236128312463673</v>
      </c>
    </row>
  </sheetData>
  <conditionalFormatting sqref="B12:I15 B8:I9">
    <cfRule type="expression" dxfId="213" priority="17">
      <formula>MOD(ROW(), 2)</formula>
    </cfRule>
  </conditionalFormatting>
  <conditionalFormatting sqref="B2:I7">
    <cfRule type="expression" dxfId="212" priority="16">
      <formula>MOD(ROW(), 2)</formula>
    </cfRule>
  </conditionalFormatting>
  <conditionalFormatting sqref="B10:I11">
    <cfRule type="expression" dxfId="211" priority="10">
      <formula>MOD(ROW(), 2)</formula>
    </cfRule>
  </conditionalFormatting>
  <conditionalFormatting sqref="B16:I16">
    <cfRule type="expression" dxfId="210" priority="8">
      <formula>MOD(ROW(), 2)</formula>
    </cfRule>
  </conditionalFormatting>
  <conditionalFormatting sqref="A7:A8 A16 A11:A12">
    <cfRule type="expression" dxfId="209" priority="7">
      <formula>MOD(ROW(), 2)</formula>
    </cfRule>
  </conditionalFormatting>
  <conditionalFormatting sqref="A2:A6">
    <cfRule type="expression" dxfId="208" priority="6">
      <formula>MOD(ROW(), 2)</formula>
    </cfRule>
  </conditionalFormatting>
  <conditionalFormatting sqref="A14">
    <cfRule type="expression" dxfId="207" priority="5">
      <formula>MOD(ROW(), 2)</formula>
    </cfRule>
  </conditionalFormatting>
  <conditionalFormatting sqref="A15">
    <cfRule type="expression" dxfId="206" priority="4">
      <formula>MOD(ROW(), 2)</formula>
    </cfRule>
  </conditionalFormatting>
  <conditionalFormatting sqref="A13">
    <cfRule type="expression" dxfId="205" priority="3">
      <formula>MOD(ROW(), 2)</formula>
    </cfRule>
  </conditionalFormatting>
  <conditionalFormatting sqref="A13">
    <cfRule type="expression" dxfId="204" priority="2">
      <formula>MOD(ROW(), 2)</formula>
    </cfRule>
  </conditionalFormatting>
  <conditionalFormatting sqref="A9:A10">
    <cfRule type="expression" dxfId="203" priority="1">
      <formula>MOD(ROW(), 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9" sqref="D19"/>
    </sheetView>
  </sheetViews>
  <sheetFormatPr defaultRowHeight="15" x14ac:dyDescent="0.25"/>
  <cols>
    <col min="1" max="1" width="13.42578125" customWidth="1"/>
  </cols>
  <sheetData>
    <row r="1" spans="1:9" x14ac:dyDescent="0.25">
      <c r="A1" t="s">
        <v>44</v>
      </c>
      <c r="B1">
        <v>0</v>
      </c>
      <c r="C1">
        <v>4</v>
      </c>
      <c r="D1">
        <v>8</v>
      </c>
      <c r="E1">
        <v>12</v>
      </c>
      <c r="F1">
        <v>16</v>
      </c>
      <c r="G1">
        <v>22</v>
      </c>
      <c r="H1">
        <v>25</v>
      </c>
      <c r="I1">
        <v>28</v>
      </c>
    </row>
    <row r="2" spans="1:9" x14ac:dyDescent="0.25">
      <c r="A2" s="6" t="s">
        <v>9</v>
      </c>
      <c r="B2" s="3">
        <v>-1.680382065799839</v>
      </c>
      <c r="C2" s="3">
        <v>-1.1046973786666934</v>
      </c>
      <c r="D2" s="3">
        <v>-0.40545145044964581</v>
      </c>
      <c r="E2" s="3">
        <v>0.91991208867730812</v>
      </c>
      <c r="F2" s="3">
        <v>1.7311832415721999</v>
      </c>
      <c r="G2" s="3">
        <v>3.8599695482210259</v>
      </c>
      <c r="H2" s="3">
        <v>5.1497471195046822</v>
      </c>
      <c r="I2" s="3">
        <v>6.0853396693573698</v>
      </c>
    </row>
    <row r="3" spans="1:9" x14ac:dyDescent="0.25">
      <c r="A3" s="6" t="s">
        <v>0</v>
      </c>
      <c r="B3" s="3">
        <v>-1.6259342817774622</v>
      </c>
      <c r="C3" s="3">
        <v>-1.1078032895345149</v>
      </c>
      <c r="D3" s="3">
        <v>-0.35107444054687881</v>
      </c>
      <c r="E3" s="3">
        <v>1.034215715337913</v>
      </c>
      <c r="F3" s="3">
        <v>1.8431798902571743</v>
      </c>
      <c r="G3" s="3">
        <v>4.0018022426339854</v>
      </c>
      <c r="H3" s="3">
        <v>5.3923174227787607</v>
      </c>
      <c r="I3" s="3">
        <v>6.2946207488916279</v>
      </c>
    </row>
    <row r="4" spans="1:9" x14ac:dyDescent="0.25">
      <c r="A4" s="6" t="s">
        <v>1</v>
      </c>
      <c r="B4" s="3">
        <v>-1.639354797539784</v>
      </c>
      <c r="C4" s="3">
        <v>-0.97426243858639183</v>
      </c>
      <c r="D4" s="3">
        <v>-8.9267338097087409E-2</v>
      </c>
      <c r="E4" s="3">
        <v>1.6919807506032767</v>
      </c>
      <c r="F4" s="3">
        <v>2.8334973368598351</v>
      </c>
      <c r="G4" s="3">
        <v>5.1914047288527643</v>
      </c>
      <c r="H4" s="3">
        <v>6.5928307440544964</v>
      </c>
      <c r="I4" s="3">
        <v>7.5309914902366328</v>
      </c>
    </row>
    <row r="5" spans="1:9" x14ac:dyDescent="0.25">
      <c r="A5" s="6" t="s">
        <v>2</v>
      </c>
      <c r="B5" s="3">
        <v>-1.5777669993169523</v>
      </c>
      <c r="C5" s="3">
        <v>-1.0588936890535685</v>
      </c>
      <c r="D5" s="3">
        <v>-0.30222618044481392</v>
      </c>
      <c r="E5" s="3">
        <v>1.0565835283663676</v>
      </c>
      <c r="F5" s="3">
        <v>1.804053558967353</v>
      </c>
      <c r="G5" s="3">
        <v>3.956056652412403</v>
      </c>
      <c r="H5" s="3">
        <v>5.2927817492278457</v>
      </c>
      <c r="I5" s="3">
        <v>6.1957412932464493</v>
      </c>
    </row>
    <row r="6" spans="1:9" x14ac:dyDescent="0.25">
      <c r="A6" s="6" t="s">
        <v>10</v>
      </c>
      <c r="B6" s="3">
        <v>-1.5691795034802285</v>
      </c>
      <c r="C6" s="3">
        <v>-1.1648843847417825</v>
      </c>
      <c r="D6" s="3">
        <v>-0.57346686188332663</v>
      </c>
      <c r="E6" s="3">
        <v>0.50182126542091032</v>
      </c>
      <c r="F6" s="3">
        <v>1.3873625408359955</v>
      </c>
      <c r="G6" s="3">
        <v>3.4329594072761065</v>
      </c>
      <c r="H6" s="3">
        <v>4.454175893185802</v>
      </c>
      <c r="I6" s="3">
        <v>5.0891591319112379</v>
      </c>
    </row>
    <row r="7" spans="1:9" x14ac:dyDescent="0.25">
      <c r="A7" s="6" t="s">
        <v>3</v>
      </c>
      <c r="B7" s="3">
        <v>-1.6757654377294688</v>
      </c>
      <c r="C7" s="3">
        <v>-1.1140352432460294</v>
      </c>
      <c r="D7" s="3">
        <v>-0.38646834708207289</v>
      </c>
      <c r="E7" s="3">
        <v>1.0257375614136084</v>
      </c>
      <c r="F7" s="3">
        <v>1.8024000401148395</v>
      </c>
      <c r="G7" s="3">
        <v>4</v>
      </c>
      <c r="H7" s="3">
        <v>5.3750394313469245</v>
      </c>
      <c r="I7" s="3">
        <v>6.2909404024036792</v>
      </c>
    </row>
    <row r="8" spans="1:9" x14ac:dyDescent="0.25">
      <c r="A8" s="6" t="s">
        <v>4</v>
      </c>
      <c r="B8" s="3">
        <v>-1.5063526660247899</v>
      </c>
      <c r="C8" s="3">
        <v>-0.87567186499779814</v>
      </c>
      <c r="D8" s="3">
        <v>-7.8563669193702126E-2</v>
      </c>
      <c r="E8" s="3">
        <v>1.7739963251111734</v>
      </c>
      <c r="F8" s="3">
        <v>2.899369008275976</v>
      </c>
      <c r="G8" s="3">
        <v>5.2437452347339839</v>
      </c>
      <c r="H8" s="3">
        <v>6.7121830512092302</v>
      </c>
      <c r="I8" s="3">
        <v>7.6078850897767847</v>
      </c>
    </row>
    <row r="9" spans="1:9" x14ac:dyDescent="0.25">
      <c r="A9" s="6" t="s">
        <v>12</v>
      </c>
      <c r="B9" s="3">
        <v>-1.6126374591640045</v>
      </c>
      <c r="C9" s="3">
        <v>-0.95735566259150628</v>
      </c>
      <c r="D9" s="3">
        <v>-0.13606154957602837</v>
      </c>
      <c r="E9" s="3">
        <v>1.5616927213983089</v>
      </c>
      <c r="F9" s="3">
        <v>2.723776969623438</v>
      </c>
      <c r="G9" s="3">
        <v>5.1053847492476017</v>
      </c>
      <c r="H9" s="3">
        <v>6.5133328237401269</v>
      </c>
      <c r="I9" s="3">
        <v>7.4479097487420773</v>
      </c>
    </row>
    <row r="10" spans="1:9" x14ac:dyDescent="0.25">
      <c r="A10" s="6" t="s">
        <v>13</v>
      </c>
      <c r="B10" s="3">
        <v>-1.5734668618833265</v>
      </c>
      <c r="C10" s="3">
        <v>-1.1140352432460294</v>
      </c>
      <c r="D10" s="3">
        <v>-0.47393118833241243</v>
      </c>
      <c r="E10" s="3">
        <v>0.68526740651684159</v>
      </c>
      <c r="F10" s="3">
        <v>1.5655971758542251</v>
      </c>
      <c r="G10" s="3">
        <v>3.7441610955704103</v>
      </c>
      <c r="H10" s="3">
        <v>4.9818526532897405</v>
      </c>
      <c r="I10" s="3">
        <v>5.9378151688034198</v>
      </c>
    </row>
    <row r="11" spans="1:9" x14ac:dyDescent="0.25">
      <c r="A11" s="6" t="s">
        <v>55</v>
      </c>
      <c r="B11" s="3">
        <v>-1.6348674065474702</v>
      </c>
      <c r="C11" s="3">
        <v>-0.97709959788992118</v>
      </c>
      <c r="D11" s="3">
        <v>-9.8505544952425056E-2</v>
      </c>
      <c r="E11" s="3">
        <v>1.6635723354175225</v>
      </c>
      <c r="F11" s="3">
        <v>2.7947277666952597</v>
      </c>
      <c r="G11" s="3">
        <v>5.1914047288527643</v>
      </c>
      <c r="H11" s="3">
        <v>6.5995409656440485</v>
      </c>
      <c r="I11" s="3">
        <v>7.5309914902366328</v>
      </c>
    </row>
    <row r="12" spans="1:9" x14ac:dyDescent="0.25">
      <c r="A12" s="6" t="s">
        <v>56</v>
      </c>
      <c r="B12" s="3">
        <v>-1.6082322800440034</v>
      </c>
      <c r="C12" s="3">
        <v>-0.91050184916089738</v>
      </c>
      <c r="D12" s="3">
        <v>-2.6205070347394006E-2</v>
      </c>
      <c r="E12" s="3">
        <v>1.7815695448159741</v>
      </c>
      <c r="F12" s="3">
        <v>2.9045804349213178</v>
      </c>
      <c r="G12" s="3">
        <v>5.2909404024036784</v>
      </c>
      <c r="H12" s="3">
        <v>6.7397806097732609</v>
      </c>
      <c r="I12" s="3">
        <v>7.6521279277382677</v>
      </c>
    </row>
    <row r="13" spans="1:9" x14ac:dyDescent="0.25">
      <c r="A13" s="6" t="s">
        <v>57</v>
      </c>
      <c r="B13" s="3">
        <v>-1.5864059175908247</v>
      </c>
      <c r="C13" s="3">
        <v>-1.2009126939259964</v>
      </c>
      <c r="D13" s="3">
        <v>-0.52699243208382629</v>
      </c>
      <c r="E13" s="3">
        <v>0.83187724119167306</v>
      </c>
      <c r="F13" s="3">
        <v>1.7329203821082573</v>
      </c>
      <c r="G13" s="3">
        <v>3.9202933002110076</v>
      </c>
      <c r="H13" s="3">
        <v>5.2288186904958813</v>
      </c>
      <c r="I13" s="3">
        <v>6.1679198655519354</v>
      </c>
    </row>
    <row r="14" spans="1:9" x14ac:dyDescent="0.25">
      <c r="A14" s="6" t="s">
        <v>58</v>
      </c>
      <c r="B14" s="3">
        <v>-1.5145731728297585</v>
      </c>
      <c r="C14" s="3">
        <v>-0.97143084780322919</v>
      </c>
      <c r="D14" s="3">
        <v>-0.12186323337305249</v>
      </c>
      <c r="E14" s="3">
        <v>1.659467937084786</v>
      </c>
      <c r="F14" s="3">
        <v>2.8243605422877121</v>
      </c>
      <c r="G14" s="3">
        <v>5.2420308019227315</v>
      </c>
      <c r="H14" s="3">
        <v>6.6777196416410094</v>
      </c>
      <c r="I14" s="3">
        <v>7.5911483006674496</v>
      </c>
    </row>
    <row r="15" spans="1:9" x14ac:dyDescent="0.25">
      <c r="A15" s="6" t="s">
        <v>59</v>
      </c>
      <c r="B15" s="3">
        <v>-1.4900508536956893</v>
      </c>
      <c r="C15" s="3">
        <v>-0.88629950083527176</v>
      </c>
      <c r="D15" s="3">
        <v>-5.8893689053568565E-2</v>
      </c>
      <c r="E15" s="3">
        <v>1.6959938131098999</v>
      </c>
      <c r="F15" s="3">
        <v>2.8334973368598351</v>
      </c>
      <c r="G15" s="3">
        <v>5.2108174320892138</v>
      </c>
      <c r="H15" s="3">
        <v>6.6553518286125541</v>
      </c>
      <c r="I15" s="3">
        <v>7.6112092733693508</v>
      </c>
    </row>
    <row r="16" spans="1:9" x14ac:dyDescent="0.25">
      <c r="A16" s="6" t="s">
        <v>7</v>
      </c>
      <c r="B16" s="3">
        <v>-1.5950968778548693</v>
      </c>
      <c r="C16" s="3">
        <v>-1.3584539709124763</v>
      </c>
      <c r="D16" s="3">
        <v>-1.2009126939259964</v>
      </c>
      <c r="E16" s="3">
        <v>-1.0862010350493039</v>
      </c>
      <c r="F16" s="3">
        <v>-0.99711749146687867</v>
      </c>
      <c r="G16" s="3">
        <v>-0.83135796444116083</v>
      </c>
      <c r="H16" s="3">
        <v>-0.91050184916089738</v>
      </c>
      <c r="I16" s="3">
        <v>-0.87567186499779814</v>
      </c>
    </row>
  </sheetData>
  <conditionalFormatting sqref="B12:I15 B8:I9">
    <cfRule type="expression" dxfId="202" priority="17">
      <formula>MOD(ROW(), 2)</formula>
    </cfRule>
  </conditionalFormatting>
  <conditionalFormatting sqref="B2:I7">
    <cfRule type="expression" dxfId="201" priority="16">
      <formula>MOD(ROW(), 2)</formula>
    </cfRule>
  </conditionalFormatting>
  <conditionalFormatting sqref="B10:I11">
    <cfRule type="expression" dxfId="200" priority="10">
      <formula>MOD(ROW(), 2)</formula>
    </cfRule>
  </conditionalFormatting>
  <conditionalFormatting sqref="B16:I16">
    <cfRule type="expression" dxfId="199" priority="8">
      <formula>MOD(ROW(), 2)</formula>
    </cfRule>
  </conditionalFormatting>
  <conditionalFormatting sqref="A7:A8 A16 A11:A12">
    <cfRule type="expression" dxfId="198" priority="7">
      <formula>MOD(ROW(), 2)</formula>
    </cfRule>
  </conditionalFormatting>
  <conditionalFormatting sqref="A2:A6">
    <cfRule type="expression" dxfId="197" priority="6">
      <formula>MOD(ROW(), 2)</formula>
    </cfRule>
  </conditionalFormatting>
  <conditionalFormatting sqref="A14">
    <cfRule type="expression" dxfId="196" priority="5">
      <formula>MOD(ROW(), 2)</formula>
    </cfRule>
  </conditionalFormatting>
  <conditionalFormatting sqref="A15">
    <cfRule type="expression" dxfId="195" priority="4">
      <formula>MOD(ROW(), 2)</formula>
    </cfRule>
  </conditionalFormatting>
  <conditionalFormatting sqref="A13">
    <cfRule type="expression" dxfId="194" priority="3">
      <formula>MOD(ROW(), 2)</formula>
    </cfRule>
  </conditionalFormatting>
  <conditionalFormatting sqref="A13">
    <cfRule type="expression" dxfId="193" priority="2">
      <formula>MOD(ROW(), 2)</formula>
    </cfRule>
  </conditionalFormatting>
  <conditionalFormatting sqref="A9:A10">
    <cfRule type="expression" dxfId="192" priority="1">
      <formula>MOD(ROW(), 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workbookViewId="0">
      <selection activeCell="L32" sqref="L32"/>
    </sheetView>
  </sheetViews>
  <sheetFormatPr defaultRowHeight="15" x14ac:dyDescent="0.25"/>
  <cols>
    <col min="1" max="1" width="14" customWidth="1"/>
    <col min="2" max="2" width="9.140625" customWidth="1"/>
    <col min="3" max="5" width="9.140625" style="20" customWidth="1"/>
    <col min="7" max="7" width="17.42578125" bestFit="1" customWidth="1"/>
    <col min="9" max="9" width="11.5703125" bestFit="1" customWidth="1"/>
  </cols>
  <sheetData>
    <row r="1" spans="1:15" x14ac:dyDescent="0.25">
      <c r="A1" t="s">
        <v>8</v>
      </c>
      <c r="B1" t="s">
        <v>17</v>
      </c>
      <c r="C1" s="20" t="s">
        <v>18</v>
      </c>
      <c r="D1" s="20" t="s">
        <v>114</v>
      </c>
      <c r="E1" s="20" t="s">
        <v>115</v>
      </c>
      <c r="F1" t="s">
        <v>116</v>
      </c>
      <c r="I1" t="s">
        <v>8</v>
      </c>
      <c r="J1" t="s">
        <v>117</v>
      </c>
      <c r="K1" t="s">
        <v>124</v>
      </c>
      <c r="L1" t="s">
        <v>118</v>
      </c>
      <c r="O1" t="s">
        <v>120</v>
      </c>
    </row>
    <row r="2" spans="1:15" x14ac:dyDescent="0.25">
      <c r="A2" s="6" t="s">
        <v>32</v>
      </c>
      <c r="B2">
        <v>1.1329</v>
      </c>
      <c r="C2" s="20">
        <v>1.5132000000000001</v>
      </c>
      <c r="D2" s="20">
        <f>B2-$B$47</f>
        <v>1.0907</v>
      </c>
      <c r="E2" s="20">
        <f>C2-$C$47</f>
        <v>0.93040000000000012</v>
      </c>
      <c r="F2">
        <f>D2/E2</f>
        <v>1.1722914875322441</v>
      </c>
      <c r="G2" s="2"/>
      <c r="I2" s="6" t="s">
        <v>32</v>
      </c>
      <c r="J2">
        <f>AVERAGE(F2:F4)</f>
        <v>0.92531649143009942</v>
      </c>
      <c r="K2">
        <f>STDEV(F2:F4)</f>
        <v>0.251735884177966</v>
      </c>
      <c r="L2">
        <f>(J2-$J$16)/($J$15-$J$16)</f>
        <v>1.2193761974425024</v>
      </c>
      <c r="O2" t="s">
        <v>119</v>
      </c>
    </row>
    <row r="3" spans="1:15" x14ac:dyDescent="0.25">
      <c r="A3" s="6" t="s">
        <v>32</v>
      </c>
      <c r="B3">
        <v>1.5137</v>
      </c>
      <c r="C3" s="20">
        <v>2.1573000000000002</v>
      </c>
      <c r="D3" s="20">
        <f t="shared" ref="D3:D48" si="0">B3-$B$47</f>
        <v>1.4715</v>
      </c>
      <c r="E3" s="20">
        <f t="shared" ref="E3:E48" si="1">C3-$C$47</f>
        <v>1.5745000000000002</v>
      </c>
      <c r="F3">
        <f t="shared" ref="F3:F48" si="2">D3/E3</f>
        <v>0.93458240711336915</v>
      </c>
      <c r="G3" s="2"/>
      <c r="I3" s="6" t="s">
        <v>31</v>
      </c>
      <c r="J3">
        <f>AVERAGE(F5:F7)</f>
        <v>0.903553555958724</v>
      </c>
      <c r="K3">
        <f>STDEV(F5:F7)</f>
        <v>0.2028409717830611</v>
      </c>
      <c r="L3">
        <f t="shared" ref="L3:L16" si="3">(J3-$J$16)/($J$15-$J$16)</f>
        <v>1.1915187976857902</v>
      </c>
      <c r="O3" t="s">
        <v>121</v>
      </c>
    </row>
    <row r="4" spans="1:15" x14ac:dyDescent="0.25">
      <c r="A4" s="6" t="s">
        <v>32</v>
      </c>
      <c r="B4">
        <v>1.3754</v>
      </c>
      <c r="C4" s="20">
        <v>2.5754000000000001</v>
      </c>
      <c r="D4" s="20">
        <f t="shared" si="0"/>
        <v>1.3331999999999999</v>
      </c>
      <c r="E4" s="20">
        <f t="shared" si="1"/>
        <v>1.9926000000000001</v>
      </c>
      <c r="F4">
        <f t="shared" si="2"/>
        <v>0.66907557964468523</v>
      </c>
      <c r="G4" s="2"/>
      <c r="I4" s="6" t="s">
        <v>30</v>
      </c>
      <c r="J4">
        <f>AVERAGE(F8:F10)</f>
        <v>0.25320273803136328</v>
      </c>
      <c r="K4">
        <f>AVERAGE(F8:F10)</f>
        <v>0.25320273803136328</v>
      </c>
      <c r="L4">
        <f t="shared" si="3"/>
        <v>0.35904457834454384</v>
      </c>
      <c r="O4" t="s">
        <v>122</v>
      </c>
    </row>
    <row r="5" spans="1:15" x14ac:dyDescent="0.25">
      <c r="A5" s="6" t="s">
        <v>31</v>
      </c>
      <c r="B5">
        <v>1.4865999999999999</v>
      </c>
      <c r="C5" s="20">
        <v>2.6469</v>
      </c>
      <c r="D5" s="20">
        <f t="shared" si="0"/>
        <v>1.4443999999999999</v>
      </c>
      <c r="E5" s="20">
        <f t="shared" si="1"/>
        <v>2.0640999999999998</v>
      </c>
      <c r="F5">
        <f t="shared" si="2"/>
        <v>0.69977229785378614</v>
      </c>
      <c r="G5" s="2"/>
      <c r="I5" s="6" t="s">
        <v>29</v>
      </c>
      <c r="J5">
        <f>AVERAGE(F11:F13)</f>
        <v>1.2982774599784006</v>
      </c>
      <c r="K5" s="2" t="e">
        <f>AVERAGE(G11:G13)</f>
        <v>#DIV/0!</v>
      </c>
      <c r="L5">
        <f t="shared" si="3"/>
        <v>1.6967806729630981</v>
      </c>
      <c r="O5" t="s">
        <v>123</v>
      </c>
    </row>
    <row r="6" spans="1:15" x14ac:dyDescent="0.25">
      <c r="A6" s="6" t="s">
        <v>31</v>
      </c>
      <c r="B6">
        <v>1.6127</v>
      </c>
      <c r="C6" s="20">
        <v>2.0034999999999998</v>
      </c>
      <c r="D6" s="20">
        <f t="shared" si="0"/>
        <v>1.5705</v>
      </c>
      <c r="E6" s="20">
        <f t="shared" si="1"/>
        <v>1.4206999999999999</v>
      </c>
      <c r="F6">
        <f t="shared" si="2"/>
        <v>1.1054409797986908</v>
      </c>
      <c r="G6" s="2"/>
      <c r="I6" s="6" t="s">
        <v>28</v>
      </c>
      <c r="J6">
        <f>AVERAGE(F14:F16)</f>
        <v>0.76410774508659252</v>
      </c>
      <c r="K6" t="e">
        <f>AVERAGE(G14:G16)</f>
        <v>#DIV/0!</v>
      </c>
      <c r="L6">
        <f t="shared" si="3"/>
        <v>1.0130227623980317</v>
      </c>
    </row>
    <row r="7" spans="1:15" x14ac:dyDescent="0.25">
      <c r="A7" s="6" t="s">
        <v>31</v>
      </c>
      <c r="B7">
        <v>1.7907999999999999</v>
      </c>
      <c r="C7" s="20">
        <v>2.5139999999999998</v>
      </c>
      <c r="D7" s="20">
        <f t="shared" si="0"/>
        <v>1.7485999999999999</v>
      </c>
      <c r="E7" s="20">
        <f t="shared" si="1"/>
        <v>1.9311999999999998</v>
      </c>
      <c r="F7">
        <f t="shared" si="2"/>
        <v>0.90544739022369514</v>
      </c>
      <c r="G7" s="2"/>
      <c r="I7" s="6" t="s">
        <v>20</v>
      </c>
      <c r="J7">
        <f>AVERAGE(F17:F19)</f>
        <v>1.0932931652371627</v>
      </c>
      <c r="K7" t="e">
        <f>AVERAGE(G17:G19)</f>
        <v>#DIV/0!</v>
      </c>
      <c r="L7">
        <f t="shared" si="3"/>
        <v>1.4343928415988456</v>
      </c>
    </row>
    <row r="8" spans="1:15" x14ac:dyDescent="0.25">
      <c r="A8" s="6" t="s">
        <v>30</v>
      </c>
      <c r="B8">
        <v>0.60960000000000003</v>
      </c>
      <c r="C8" s="20">
        <v>2.8441999999999998</v>
      </c>
      <c r="D8" s="20">
        <f t="shared" si="0"/>
        <v>0.56740000000000002</v>
      </c>
      <c r="E8" s="20">
        <f t="shared" si="1"/>
        <v>2.2614000000000001</v>
      </c>
      <c r="F8">
        <f t="shared" si="2"/>
        <v>0.25090651808614134</v>
      </c>
      <c r="G8" s="2"/>
      <c r="I8" s="6" t="s">
        <v>19</v>
      </c>
      <c r="J8">
        <f>AVERAGE(F20:F22)</f>
        <v>1.1759264866944743</v>
      </c>
      <c r="K8" t="e">
        <f>AVERAGE(G20:G22)</f>
        <v>#DIV/0!</v>
      </c>
      <c r="L8">
        <f t="shared" si="3"/>
        <v>1.5401666914588039</v>
      </c>
    </row>
    <row r="9" spans="1:15" x14ac:dyDescent="0.25">
      <c r="A9" s="6" t="s">
        <v>30</v>
      </c>
      <c r="B9">
        <v>0.52649999999999997</v>
      </c>
      <c r="C9" s="20">
        <v>2.5447000000000002</v>
      </c>
      <c r="D9" s="20">
        <f t="shared" si="0"/>
        <v>0.48429999999999995</v>
      </c>
      <c r="E9" s="20">
        <f t="shared" si="1"/>
        <v>1.9619000000000002</v>
      </c>
      <c r="F9">
        <f t="shared" si="2"/>
        <v>0.24685254090422545</v>
      </c>
      <c r="G9" s="2"/>
      <c r="I9" s="6" t="s">
        <v>4</v>
      </c>
      <c r="J9">
        <f>AVERAGE(F23:F25)</f>
        <v>1.060159651815622</v>
      </c>
      <c r="K9" t="e">
        <f>AVERAGE(G23:G25)</f>
        <v>#DIV/0!</v>
      </c>
      <c r="L9">
        <f t="shared" si="3"/>
        <v>1.3919806619578097</v>
      </c>
    </row>
    <row r="10" spans="1:15" x14ac:dyDescent="0.25">
      <c r="A10" s="6" t="s">
        <v>30</v>
      </c>
      <c r="B10">
        <v>0.61399999999999999</v>
      </c>
      <c r="C10" s="20">
        <v>2.7665000000000002</v>
      </c>
      <c r="D10" s="20">
        <f t="shared" si="0"/>
        <v>0.57179999999999997</v>
      </c>
      <c r="E10" s="20">
        <f t="shared" si="1"/>
        <v>2.1837</v>
      </c>
      <c r="F10">
        <f t="shared" si="2"/>
        <v>0.26184915510372303</v>
      </c>
      <c r="G10" s="2"/>
      <c r="I10" s="6" t="s">
        <v>3</v>
      </c>
      <c r="J10">
        <f>AVERAGE(F26:F28)</f>
        <v>0.79516817564456133</v>
      </c>
      <c r="K10" t="e">
        <f>AVERAGE(G26:G28)</f>
        <v>#DIV/0!</v>
      </c>
      <c r="L10">
        <f t="shared" si="3"/>
        <v>1.0527813157332198</v>
      </c>
    </row>
    <row r="11" spans="1:15" x14ac:dyDescent="0.25">
      <c r="A11" s="6" t="s">
        <v>29</v>
      </c>
      <c r="B11">
        <v>2.8935</v>
      </c>
      <c r="C11" s="20">
        <v>3.2037</v>
      </c>
      <c r="D11" s="20">
        <f t="shared" si="0"/>
        <v>2.8513000000000002</v>
      </c>
      <c r="E11" s="20">
        <f t="shared" si="1"/>
        <v>2.6208999999999998</v>
      </c>
      <c r="F11">
        <f t="shared" si="2"/>
        <v>1.0879087336411157</v>
      </c>
      <c r="G11" s="2"/>
      <c r="I11" s="6" t="s">
        <v>10</v>
      </c>
      <c r="J11">
        <f>AVERAGE(F29:F31)</f>
        <v>0.47556135500969415</v>
      </c>
      <c r="K11" t="e">
        <f>AVERAGE(G29:G31)</f>
        <v>#DIV/0!</v>
      </c>
      <c r="L11">
        <f t="shared" si="3"/>
        <v>0.64367221466053348</v>
      </c>
    </row>
    <row r="12" spans="1:15" x14ac:dyDescent="0.25">
      <c r="A12" s="6" t="s">
        <v>29</v>
      </c>
      <c r="B12">
        <v>3.3984000000000001</v>
      </c>
      <c r="C12" s="20">
        <v>2.8538999999999999</v>
      </c>
      <c r="D12" s="20">
        <f t="shared" si="0"/>
        <v>3.3562000000000003</v>
      </c>
      <c r="E12" s="20">
        <f t="shared" si="1"/>
        <v>2.2710999999999997</v>
      </c>
      <c r="F12">
        <f t="shared" si="2"/>
        <v>1.4777860948439085</v>
      </c>
      <c r="G12" s="2"/>
      <c r="I12" s="6" t="s">
        <v>2</v>
      </c>
      <c r="J12">
        <f>AVERAGE(F32:F34)</f>
        <v>0.46937775199914517</v>
      </c>
      <c r="K12" t="e">
        <f>AVERAGE(G32:G34)</f>
        <v>#DIV/0!</v>
      </c>
      <c r="L12">
        <f t="shared" si="3"/>
        <v>0.63575696346529642</v>
      </c>
    </row>
    <row r="13" spans="1:15" x14ac:dyDescent="0.25">
      <c r="A13" s="6" t="s">
        <v>29</v>
      </c>
      <c r="B13">
        <v>2.8193000000000001</v>
      </c>
      <c r="C13" s="20">
        <v>2.6722000000000001</v>
      </c>
      <c r="D13" s="20">
        <f t="shared" si="0"/>
        <v>2.7771000000000003</v>
      </c>
      <c r="E13" s="20">
        <f t="shared" si="1"/>
        <v>2.0894000000000004</v>
      </c>
      <c r="F13">
        <f t="shared" si="2"/>
        <v>1.3291375514501771</v>
      </c>
      <c r="G13" s="2"/>
      <c r="I13" s="6" t="s">
        <v>1</v>
      </c>
      <c r="J13">
        <f t="shared" ref="J13:K15" si="4">AVERAGE(F13:F15)</f>
        <v>0.92391184876510568</v>
      </c>
      <c r="K13" t="e">
        <f t="shared" si="4"/>
        <v>#DIV/0!</v>
      </c>
      <c r="L13">
        <f t="shared" si="3"/>
        <v>1.2175782004633937</v>
      </c>
    </row>
    <row r="14" spans="1:15" x14ac:dyDescent="0.25">
      <c r="A14" s="6" t="s">
        <v>28</v>
      </c>
      <c r="B14">
        <v>2.3384999999999998</v>
      </c>
      <c r="C14" s="20">
        <v>3.3534999999999999</v>
      </c>
      <c r="D14" s="20">
        <f t="shared" si="0"/>
        <v>2.2963</v>
      </c>
      <c r="E14" s="20">
        <f t="shared" si="1"/>
        <v>2.7706999999999997</v>
      </c>
      <c r="F14">
        <f t="shared" si="2"/>
        <v>0.82877973075396116</v>
      </c>
      <c r="G14" s="2"/>
      <c r="I14" s="6" t="s">
        <v>0</v>
      </c>
      <c r="J14">
        <f>AVERAGE(F38:F40)</f>
        <v>0.51166896508279702</v>
      </c>
      <c r="K14" t="e">
        <f>AVERAGE(G38:G40)</f>
        <v>#DIV/0!</v>
      </c>
      <c r="L14">
        <f t="shared" si="3"/>
        <v>0.68989135313056715</v>
      </c>
    </row>
    <row r="15" spans="1:15" x14ac:dyDescent="0.25">
      <c r="A15" s="6" t="s">
        <v>28</v>
      </c>
      <c r="B15">
        <v>2.2126000000000001</v>
      </c>
      <c r="C15" s="20">
        <v>4.1186999999999996</v>
      </c>
      <c r="D15" s="20">
        <f t="shared" si="0"/>
        <v>2.1704000000000003</v>
      </c>
      <c r="E15" s="20">
        <f t="shared" si="1"/>
        <v>3.5358999999999998</v>
      </c>
      <c r="F15">
        <f t="shared" si="2"/>
        <v>0.61381826409117912</v>
      </c>
      <c r="G15" s="2"/>
      <c r="I15" s="6" t="s">
        <v>9</v>
      </c>
      <c r="J15">
        <f t="shared" si="4"/>
        <v>0.7539340196060178</v>
      </c>
      <c r="K15" t="e">
        <f t="shared" si="4"/>
        <v>#DIV/0!</v>
      </c>
      <c r="L15">
        <f t="shared" si="3"/>
        <v>1</v>
      </c>
    </row>
    <row r="16" spans="1:15" x14ac:dyDescent="0.25">
      <c r="A16" s="6" t="s">
        <v>28</v>
      </c>
      <c r="B16">
        <v>2.7637</v>
      </c>
      <c r="C16" s="20">
        <v>3.7856000000000001</v>
      </c>
      <c r="D16" s="20">
        <f t="shared" si="0"/>
        <v>2.7215000000000003</v>
      </c>
      <c r="E16" s="20">
        <f t="shared" si="1"/>
        <v>3.2027999999999999</v>
      </c>
      <c r="F16">
        <f t="shared" si="2"/>
        <v>0.84972524041463726</v>
      </c>
      <c r="G16" s="2"/>
      <c r="I16" s="6" t="s">
        <v>7</v>
      </c>
      <c r="J16">
        <f>AVERAGE(F44:F46)</f>
        <v>-2.7292356920088301E-2</v>
      </c>
      <c r="K16" t="e">
        <f>AVERAGE(G44:G46)</f>
        <v>#DIV/0!</v>
      </c>
      <c r="L16">
        <f t="shared" si="3"/>
        <v>0</v>
      </c>
    </row>
    <row r="17" spans="1:9" x14ac:dyDescent="0.25">
      <c r="A17" s="6" t="s">
        <v>20</v>
      </c>
      <c r="B17">
        <v>2.2608000000000001</v>
      </c>
      <c r="C17" s="20">
        <v>3.3620999999999999</v>
      </c>
      <c r="D17" s="20">
        <f t="shared" si="0"/>
        <v>2.2186000000000003</v>
      </c>
      <c r="E17" s="20">
        <f t="shared" si="1"/>
        <v>2.7793000000000001</v>
      </c>
      <c r="F17">
        <f t="shared" si="2"/>
        <v>0.79825855431223702</v>
      </c>
      <c r="G17" s="2"/>
      <c r="I17" s="21"/>
    </row>
    <row r="18" spans="1:9" x14ac:dyDescent="0.25">
      <c r="A18" s="6" t="s">
        <v>20</v>
      </c>
      <c r="B18">
        <v>2.3915999999999999</v>
      </c>
      <c r="C18" s="20">
        <v>2.3106</v>
      </c>
      <c r="D18" s="20">
        <f t="shared" si="0"/>
        <v>2.3494000000000002</v>
      </c>
      <c r="E18" s="20">
        <f t="shared" si="1"/>
        <v>1.7278</v>
      </c>
      <c r="F18">
        <f t="shared" si="2"/>
        <v>1.3597638615580507</v>
      </c>
      <c r="G18" s="2"/>
      <c r="I18" s="21"/>
    </row>
    <row r="19" spans="1:9" x14ac:dyDescent="0.25">
      <c r="A19" s="6" t="s">
        <v>20</v>
      </c>
      <c r="B19">
        <v>2.0768</v>
      </c>
      <c r="C19" s="20">
        <v>2.3963999999999999</v>
      </c>
      <c r="D19" s="20">
        <f t="shared" si="0"/>
        <v>2.0346000000000002</v>
      </c>
      <c r="E19" s="20">
        <f t="shared" si="1"/>
        <v>1.8135999999999999</v>
      </c>
      <c r="F19">
        <f t="shared" si="2"/>
        <v>1.1218570798412</v>
      </c>
      <c r="G19" s="2"/>
    </row>
    <row r="20" spans="1:9" x14ac:dyDescent="0.25">
      <c r="A20" s="6" t="s">
        <v>19</v>
      </c>
      <c r="B20">
        <v>2.5352999999999999</v>
      </c>
      <c r="C20" s="20">
        <v>2.1280000000000001</v>
      </c>
      <c r="D20" s="20">
        <f t="shared" si="0"/>
        <v>2.4931000000000001</v>
      </c>
      <c r="E20" s="20">
        <f t="shared" si="1"/>
        <v>1.5452000000000001</v>
      </c>
      <c r="F20">
        <f t="shared" si="2"/>
        <v>1.6134480973336784</v>
      </c>
      <c r="G20" s="2"/>
    </row>
    <row r="21" spans="1:9" x14ac:dyDescent="0.25">
      <c r="A21" s="6" t="s">
        <v>19</v>
      </c>
      <c r="B21">
        <v>2.4224000000000001</v>
      </c>
      <c r="C21" s="20">
        <v>2.9327000000000001</v>
      </c>
      <c r="D21" s="20">
        <f t="shared" si="0"/>
        <v>2.3802000000000003</v>
      </c>
      <c r="E21" s="20">
        <f t="shared" si="1"/>
        <v>2.3498999999999999</v>
      </c>
      <c r="F21">
        <f t="shared" si="2"/>
        <v>1.0128941657091792</v>
      </c>
      <c r="G21" s="2"/>
    </row>
    <row r="22" spans="1:9" x14ac:dyDescent="0.25">
      <c r="A22" s="6" t="s">
        <v>19</v>
      </c>
      <c r="B22">
        <v>2.1621999999999999</v>
      </c>
      <c r="C22" s="20">
        <v>2.9346000000000001</v>
      </c>
      <c r="D22" s="20">
        <f t="shared" si="0"/>
        <v>2.12</v>
      </c>
      <c r="E22" s="20">
        <f t="shared" si="1"/>
        <v>2.3517999999999999</v>
      </c>
      <c r="F22">
        <f t="shared" si="2"/>
        <v>0.9014371970405648</v>
      </c>
      <c r="G22" s="2"/>
      <c r="H22" s="2"/>
    </row>
    <row r="23" spans="1:9" x14ac:dyDescent="0.25">
      <c r="A23" s="6" t="s">
        <v>4</v>
      </c>
      <c r="B23">
        <v>2.3563999999999998</v>
      </c>
      <c r="C23" s="20">
        <v>2.4013</v>
      </c>
      <c r="D23" s="20">
        <f t="shared" si="0"/>
        <v>2.3142</v>
      </c>
      <c r="E23" s="20">
        <f t="shared" si="1"/>
        <v>1.8185</v>
      </c>
      <c r="F23">
        <f t="shared" si="2"/>
        <v>1.2725872972229859</v>
      </c>
      <c r="G23" s="2"/>
      <c r="H23" s="2"/>
    </row>
    <row r="24" spans="1:9" x14ac:dyDescent="0.25">
      <c r="A24" s="6" t="s">
        <v>4</v>
      </c>
      <c r="B24">
        <v>2.2751000000000001</v>
      </c>
      <c r="C24" s="20">
        <v>3.0746000000000002</v>
      </c>
      <c r="D24" s="20">
        <f t="shared" si="0"/>
        <v>2.2329000000000003</v>
      </c>
      <c r="E24" s="20">
        <f t="shared" si="1"/>
        <v>2.4918000000000005</v>
      </c>
      <c r="F24">
        <f t="shared" si="2"/>
        <v>0.89609920539369126</v>
      </c>
    </row>
    <row r="25" spans="1:9" x14ac:dyDescent="0.25">
      <c r="A25" s="6" t="s">
        <v>4</v>
      </c>
      <c r="B25">
        <v>2.3588</v>
      </c>
      <c r="C25" s="20">
        <v>2.8723999999999998</v>
      </c>
      <c r="D25" s="20">
        <f t="shared" si="0"/>
        <v>2.3166000000000002</v>
      </c>
      <c r="E25" s="20">
        <f t="shared" si="1"/>
        <v>2.2896000000000001</v>
      </c>
      <c r="F25">
        <f t="shared" si="2"/>
        <v>1.0117924528301887</v>
      </c>
    </row>
    <row r="26" spans="1:9" x14ac:dyDescent="0.25">
      <c r="A26" s="6" t="s">
        <v>3</v>
      </c>
      <c r="B26">
        <v>1.1589</v>
      </c>
      <c r="C26" s="20">
        <v>1.9927999999999999</v>
      </c>
      <c r="D26" s="20">
        <f t="shared" si="0"/>
        <v>1.1167</v>
      </c>
      <c r="E26" s="20">
        <f t="shared" si="1"/>
        <v>1.41</v>
      </c>
      <c r="F26">
        <f t="shared" si="2"/>
        <v>0.79198581560283698</v>
      </c>
    </row>
    <row r="27" spans="1:9" x14ac:dyDescent="0.25">
      <c r="A27" s="6" t="s">
        <v>3</v>
      </c>
      <c r="B27">
        <v>1.2676000000000001</v>
      </c>
      <c r="C27" s="20">
        <v>2.3317000000000001</v>
      </c>
      <c r="D27" s="20">
        <f t="shared" si="0"/>
        <v>1.2254</v>
      </c>
      <c r="E27" s="20">
        <f t="shared" si="1"/>
        <v>1.7489000000000001</v>
      </c>
      <c r="F27">
        <f t="shared" si="2"/>
        <v>0.70066899193778942</v>
      </c>
    </row>
    <row r="28" spans="1:9" x14ac:dyDescent="0.25">
      <c r="A28" s="6" t="s">
        <v>3</v>
      </c>
      <c r="B28">
        <v>1.7604</v>
      </c>
      <c r="C28" s="20">
        <v>2.5072000000000001</v>
      </c>
      <c r="D28" s="20">
        <f t="shared" si="0"/>
        <v>1.7181999999999999</v>
      </c>
      <c r="E28" s="20">
        <f t="shared" si="1"/>
        <v>1.9244000000000001</v>
      </c>
      <c r="F28">
        <f t="shared" si="2"/>
        <v>0.89284971939305746</v>
      </c>
    </row>
    <row r="29" spans="1:9" x14ac:dyDescent="0.25">
      <c r="A29" s="6" t="s">
        <v>10</v>
      </c>
      <c r="B29">
        <v>0.90580000000000005</v>
      </c>
      <c r="C29" s="20">
        <v>2.2357</v>
      </c>
      <c r="D29" s="20">
        <f t="shared" si="0"/>
        <v>0.86360000000000003</v>
      </c>
      <c r="E29" s="20">
        <f t="shared" si="1"/>
        <v>1.6529</v>
      </c>
      <c r="F29">
        <f t="shared" si="2"/>
        <v>0.52247564885958009</v>
      </c>
    </row>
    <row r="30" spans="1:9" x14ac:dyDescent="0.25">
      <c r="A30" s="6" t="s">
        <v>10</v>
      </c>
      <c r="B30">
        <v>0.96060000000000001</v>
      </c>
      <c r="C30" s="20">
        <v>2.3896999999999999</v>
      </c>
      <c r="D30" s="20">
        <f t="shared" si="0"/>
        <v>0.91839999999999999</v>
      </c>
      <c r="E30" s="20">
        <f t="shared" si="1"/>
        <v>1.8069</v>
      </c>
      <c r="F30">
        <f t="shared" si="2"/>
        <v>0.5082738391720627</v>
      </c>
    </row>
    <row r="31" spans="1:9" x14ac:dyDescent="0.25">
      <c r="A31" s="6" t="s">
        <v>10</v>
      </c>
      <c r="B31">
        <v>0.79990000000000006</v>
      </c>
      <c r="C31" s="20">
        <v>2.4965000000000002</v>
      </c>
      <c r="D31" s="20">
        <f t="shared" si="0"/>
        <v>0.75770000000000004</v>
      </c>
      <c r="E31" s="20">
        <f t="shared" si="1"/>
        <v>1.9137000000000002</v>
      </c>
      <c r="F31">
        <f t="shared" si="2"/>
        <v>0.3959345769974395</v>
      </c>
    </row>
    <row r="32" spans="1:9" x14ac:dyDescent="0.25">
      <c r="A32" s="6" t="s">
        <v>2</v>
      </c>
      <c r="B32">
        <v>1.0467</v>
      </c>
      <c r="C32" s="20">
        <v>2.6002999999999998</v>
      </c>
      <c r="D32" s="20">
        <f t="shared" si="0"/>
        <v>1.0044999999999999</v>
      </c>
      <c r="E32" s="20">
        <f t="shared" si="1"/>
        <v>2.0175000000000001</v>
      </c>
      <c r="F32">
        <f t="shared" si="2"/>
        <v>0.4978934324659231</v>
      </c>
    </row>
    <row r="33" spans="1:6" x14ac:dyDescent="0.25">
      <c r="A33" s="6" t="s">
        <v>2</v>
      </c>
      <c r="B33">
        <v>1.1695</v>
      </c>
      <c r="C33" s="20">
        <v>2.7484999999999999</v>
      </c>
      <c r="D33" s="20">
        <f t="shared" si="0"/>
        <v>1.1273</v>
      </c>
      <c r="E33" s="20">
        <f t="shared" si="1"/>
        <v>2.1657000000000002</v>
      </c>
      <c r="F33">
        <f t="shared" si="2"/>
        <v>0.52052454171861284</v>
      </c>
    </row>
    <row r="34" spans="1:6" x14ac:dyDescent="0.25">
      <c r="A34" s="6" t="s">
        <v>2</v>
      </c>
      <c r="B34">
        <v>1.3835999999999999</v>
      </c>
      <c r="C34" s="20">
        <v>4.0247999999999999</v>
      </c>
      <c r="D34" s="20">
        <f t="shared" si="0"/>
        <v>1.3413999999999999</v>
      </c>
      <c r="E34" s="20">
        <f t="shared" si="1"/>
        <v>3.4420000000000002</v>
      </c>
      <c r="F34">
        <f t="shared" si="2"/>
        <v>0.38971528181289944</v>
      </c>
    </row>
    <row r="35" spans="1:6" x14ac:dyDescent="0.25">
      <c r="A35" s="6" t="s">
        <v>1</v>
      </c>
      <c r="B35">
        <v>3.5621999999999998</v>
      </c>
      <c r="C35" s="20">
        <v>3.6796000000000002</v>
      </c>
      <c r="D35" s="20">
        <f t="shared" si="0"/>
        <v>3.52</v>
      </c>
      <c r="E35" s="20">
        <f t="shared" si="1"/>
        <v>3.0968</v>
      </c>
      <c r="F35">
        <f t="shared" si="2"/>
        <v>1.136657194523379</v>
      </c>
    </row>
    <row r="36" spans="1:6" x14ac:dyDescent="0.25">
      <c r="A36" s="6" t="s">
        <v>1</v>
      </c>
      <c r="B36">
        <v>2.8254000000000001</v>
      </c>
      <c r="C36" s="20">
        <v>3.6880999999999999</v>
      </c>
      <c r="D36" s="20">
        <f t="shared" si="0"/>
        <v>2.7832000000000003</v>
      </c>
      <c r="E36" s="20">
        <f t="shared" si="1"/>
        <v>3.1052999999999997</v>
      </c>
      <c r="F36">
        <f t="shared" si="2"/>
        <v>0.8962741120020612</v>
      </c>
    </row>
    <row r="37" spans="1:6" x14ac:dyDescent="0.25">
      <c r="A37" s="6" t="s">
        <v>1</v>
      </c>
      <c r="B37">
        <v>2.6103999999999998</v>
      </c>
      <c r="C37" s="20">
        <v>3.4020999999999999</v>
      </c>
      <c r="D37" s="20">
        <f t="shared" si="0"/>
        <v>2.5682</v>
      </c>
      <c r="E37" s="20">
        <f t="shared" si="1"/>
        <v>2.8193000000000001</v>
      </c>
      <c r="F37">
        <f t="shared" si="2"/>
        <v>0.91093533855921682</v>
      </c>
    </row>
    <row r="38" spans="1:6" x14ac:dyDescent="0.25">
      <c r="A38" s="6" t="s">
        <v>0</v>
      </c>
      <c r="B38">
        <v>1.6952</v>
      </c>
      <c r="C38" s="20">
        <v>3.7222</v>
      </c>
      <c r="D38" s="20">
        <f t="shared" si="0"/>
        <v>1.653</v>
      </c>
      <c r="E38" s="20">
        <f t="shared" si="1"/>
        <v>3.1394000000000002</v>
      </c>
      <c r="F38">
        <f t="shared" si="2"/>
        <v>0.52653373256036184</v>
      </c>
    </row>
    <row r="39" spans="1:6" x14ac:dyDescent="0.25">
      <c r="A39" s="6" t="s">
        <v>0</v>
      </c>
      <c r="B39">
        <v>1.6108</v>
      </c>
      <c r="C39" s="20">
        <v>4.0731000000000002</v>
      </c>
      <c r="D39" s="20">
        <f t="shared" si="0"/>
        <v>1.5686</v>
      </c>
      <c r="E39" s="20">
        <f t="shared" si="1"/>
        <v>3.4903000000000004</v>
      </c>
      <c r="F39">
        <f t="shared" si="2"/>
        <v>0.44941695556255906</v>
      </c>
    </row>
    <row r="40" spans="1:6" x14ac:dyDescent="0.25">
      <c r="A40" s="6" t="s">
        <v>0</v>
      </c>
      <c r="B40">
        <v>2.0632999999999999</v>
      </c>
      <c r="C40" s="20">
        <v>4.1980000000000004</v>
      </c>
      <c r="D40" s="20">
        <f t="shared" si="0"/>
        <v>2.0211000000000001</v>
      </c>
      <c r="E40" s="20">
        <f t="shared" si="1"/>
        <v>3.6152000000000006</v>
      </c>
      <c r="F40">
        <f t="shared" si="2"/>
        <v>0.55905620712547022</v>
      </c>
    </row>
    <row r="41" spans="1:6" x14ac:dyDescent="0.25">
      <c r="A41" s="6" t="s">
        <v>9</v>
      </c>
      <c r="B41">
        <v>1.4559</v>
      </c>
      <c r="C41" s="20">
        <v>4.0414000000000003</v>
      </c>
      <c r="D41" s="20">
        <f t="shared" si="0"/>
        <v>1.4137</v>
      </c>
      <c r="E41" s="20">
        <f t="shared" si="1"/>
        <v>3.4586000000000006</v>
      </c>
      <c r="F41">
        <f t="shared" si="2"/>
        <v>0.40874920488058747</v>
      </c>
    </row>
    <row r="42" spans="1:6" x14ac:dyDescent="0.25">
      <c r="A42" s="6" t="s">
        <v>9</v>
      </c>
      <c r="B42">
        <v>1.4603999999999999</v>
      </c>
      <c r="C42" s="20">
        <v>3.7909999999999999</v>
      </c>
      <c r="D42" s="20">
        <f t="shared" si="0"/>
        <v>1.4181999999999999</v>
      </c>
      <c r="E42" s="20">
        <f t="shared" si="1"/>
        <v>3.2081999999999997</v>
      </c>
      <c r="F42">
        <f t="shared" si="2"/>
        <v>0.44205473474222307</v>
      </c>
    </row>
    <row r="43" spans="1:6" x14ac:dyDescent="0.25">
      <c r="A43" s="6" t="s">
        <v>9</v>
      </c>
      <c r="B43">
        <v>1.4507000000000001</v>
      </c>
      <c r="C43" s="20">
        <v>3.0716999999999999</v>
      </c>
      <c r="D43" s="20">
        <f t="shared" si="0"/>
        <v>1.4085000000000001</v>
      </c>
      <c r="E43" s="20">
        <f t="shared" si="1"/>
        <v>2.4889000000000001</v>
      </c>
      <c r="F43">
        <f t="shared" si="2"/>
        <v>0.56591265217565989</v>
      </c>
    </row>
    <row r="44" spans="1:6" x14ac:dyDescent="0.25">
      <c r="A44" s="6" t="s">
        <v>7</v>
      </c>
      <c r="B44">
        <v>6.9800000000000001E-2</v>
      </c>
      <c r="C44" s="20">
        <v>3.0259999999999998</v>
      </c>
      <c r="D44" s="20">
        <f t="shared" si="0"/>
        <v>2.76E-2</v>
      </c>
      <c r="E44" s="20">
        <f t="shared" si="1"/>
        <v>2.4432</v>
      </c>
      <c r="F44">
        <f t="shared" si="2"/>
        <v>1.1296660117878192E-2</v>
      </c>
    </row>
    <row r="45" spans="1:6" x14ac:dyDescent="0.25">
      <c r="A45" s="6" t="s">
        <v>7</v>
      </c>
      <c r="B45">
        <v>-3.4200000000000001E-2</v>
      </c>
      <c r="C45" s="20">
        <v>2.3957999999999999</v>
      </c>
      <c r="D45" s="20">
        <f t="shared" si="0"/>
        <v>-7.6399999999999996E-2</v>
      </c>
      <c r="E45" s="20">
        <f t="shared" si="1"/>
        <v>1.8129999999999999</v>
      </c>
      <c r="F45">
        <f t="shared" si="2"/>
        <v>-4.2140099282956422E-2</v>
      </c>
    </row>
    <row r="46" spans="1:6" x14ac:dyDescent="0.25">
      <c r="A46" s="6" t="s">
        <v>7</v>
      </c>
      <c r="B46">
        <v>-4.0500000000000001E-2</v>
      </c>
      <c r="C46" s="20">
        <v>2.2033</v>
      </c>
      <c r="D46" s="20">
        <f t="shared" si="0"/>
        <v>-8.2699999999999996E-2</v>
      </c>
      <c r="E46" s="20">
        <f t="shared" si="1"/>
        <v>1.6205000000000001</v>
      </c>
      <c r="F46">
        <f t="shared" si="2"/>
        <v>-5.1033631595186667E-2</v>
      </c>
    </row>
    <row r="47" spans="1:6" x14ac:dyDescent="0.25">
      <c r="A47" s="18" t="s">
        <v>113</v>
      </c>
      <c r="B47">
        <v>4.2200000000000001E-2</v>
      </c>
      <c r="C47" s="20">
        <v>0.58279999999999998</v>
      </c>
      <c r="D47" s="20">
        <f t="shared" si="0"/>
        <v>0</v>
      </c>
      <c r="E47" s="20">
        <f t="shared" si="1"/>
        <v>0</v>
      </c>
      <c r="F47" t="e">
        <f t="shared" si="2"/>
        <v>#DIV/0!</v>
      </c>
    </row>
    <row r="48" spans="1:6" x14ac:dyDescent="0.25">
      <c r="A48" s="18" t="s">
        <v>112</v>
      </c>
      <c r="B48">
        <v>0.78820000000000001</v>
      </c>
      <c r="C48" s="20">
        <v>0.1578</v>
      </c>
      <c r="D48" s="20">
        <f t="shared" si="0"/>
        <v>0.746</v>
      </c>
      <c r="E48" s="20">
        <f t="shared" si="1"/>
        <v>-0.42499999999999999</v>
      </c>
      <c r="F48">
        <f t="shared" si="2"/>
        <v>-1.7552941176470589</v>
      </c>
    </row>
  </sheetData>
  <conditionalFormatting sqref="A17:A19">
    <cfRule type="expression" dxfId="191" priority="26">
      <formula>MOD(ROW(), 2)</formula>
    </cfRule>
  </conditionalFormatting>
  <conditionalFormatting sqref="A17:A19">
    <cfRule type="expression" dxfId="190" priority="25">
      <formula>MOD(ROW(), 2)</formula>
    </cfRule>
  </conditionalFormatting>
  <conditionalFormatting sqref="A2">
    <cfRule type="expression" dxfId="189" priority="32">
      <formula>MOD(ROW(), 2)</formula>
    </cfRule>
  </conditionalFormatting>
  <conditionalFormatting sqref="A5:A7">
    <cfRule type="expression" dxfId="188" priority="31">
      <formula>MOD(ROW(), 2)</formula>
    </cfRule>
  </conditionalFormatting>
  <conditionalFormatting sqref="A3:A4">
    <cfRule type="expression" dxfId="187" priority="28">
      <formula>MOD(ROW(), 2)</formula>
    </cfRule>
  </conditionalFormatting>
  <conditionalFormatting sqref="A14:A16">
    <cfRule type="expression" dxfId="186" priority="27">
      <formula>MOD(ROW(), 2)</formula>
    </cfRule>
  </conditionalFormatting>
  <conditionalFormatting sqref="A8:A10">
    <cfRule type="expression" dxfId="185" priority="30">
      <formula>MOD(ROW(), 2)</formula>
    </cfRule>
  </conditionalFormatting>
  <conditionalFormatting sqref="A11:A13">
    <cfRule type="expression" dxfId="184" priority="29">
      <formula>MOD(ROW(), 2)</formula>
    </cfRule>
  </conditionalFormatting>
  <conditionalFormatting sqref="A23:A25">
    <cfRule type="expression" dxfId="183" priority="23">
      <formula>MOD(ROW(), 2)</formula>
    </cfRule>
  </conditionalFormatting>
  <conditionalFormatting sqref="A20:A22">
    <cfRule type="expression" dxfId="182" priority="24">
      <formula>MOD(ROW(), 2)</formula>
    </cfRule>
  </conditionalFormatting>
  <conditionalFormatting sqref="A26:A28">
    <cfRule type="expression" dxfId="181" priority="22">
      <formula>MOD(ROW(), 2)</formula>
    </cfRule>
  </conditionalFormatting>
  <conditionalFormatting sqref="A32:A34">
    <cfRule type="expression" dxfId="180" priority="20">
      <formula>MOD(ROW(), 2)</formula>
    </cfRule>
  </conditionalFormatting>
  <conditionalFormatting sqref="A29:A31">
    <cfRule type="expression" dxfId="179" priority="21">
      <formula>MOD(ROW(), 2)</formula>
    </cfRule>
  </conditionalFormatting>
  <conditionalFormatting sqref="A38:A40">
    <cfRule type="expression" dxfId="178" priority="18">
      <formula>MOD(ROW(), 2)</formula>
    </cfRule>
  </conditionalFormatting>
  <conditionalFormatting sqref="A35:A37">
    <cfRule type="expression" dxfId="177" priority="19">
      <formula>MOD(ROW(), 2)</formula>
    </cfRule>
  </conditionalFormatting>
  <conditionalFormatting sqref="A41:A43">
    <cfRule type="expression" dxfId="176" priority="17">
      <formula>MOD(ROW(), 2)</formula>
    </cfRule>
  </conditionalFormatting>
  <conditionalFormatting sqref="A44:A48">
    <cfRule type="expression" dxfId="175" priority="16">
      <formula>MOD(ROW(), 2)</formula>
    </cfRule>
  </conditionalFormatting>
  <conditionalFormatting sqref="I2">
    <cfRule type="expression" dxfId="174" priority="8">
      <formula>MOD(ROW(), 2)</formula>
    </cfRule>
  </conditionalFormatting>
  <conditionalFormatting sqref="I5:I7">
    <cfRule type="expression" dxfId="173" priority="7">
      <formula>MOD(ROW(), 2)</formula>
    </cfRule>
  </conditionalFormatting>
  <conditionalFormatting sqref="I8:I10">
    <cfRule type="expression" dxfId="172" priority="6">
      <formula>MOD(ROW(), 2)</formula>
    </cfRule>
  </conditionalFormatting>
  <conditionalFormatting sqref="I11:I13">
    <cfRule type="expression" dxfId="171" priority="5">
      <formula>MOD(ROW(), 2)</formula>
    </cfRule>
  </conditionalFormatting>
  <conditionalFormatting sqref="I3:I4">
    <cfRule type="expression" dxfId="170" priority="4">
      <formula>MOD(ROW(), 2)</formula>
    </cfRule>
  </conditionalFormatting>
  <conditionalFormatting sqref="I14:I16">
    <cfRule type="expression" dxfId="169" priority="3">
      <formula>MOD(ROW(), 2)</formula>
    </cfRule>
  </conditionalFormatting>
  <conditionalFormatting sqref="I17:I18">
    <cfRule type="expression" dxfId="168" priority="2">
      <formula>MOD(ROW(), 2)</formula>
    </cfRule>
  </conditionalFormatting>
  <conditionalFormatting sqref="I17:I18">
    <cfRule type="expression" dxfId="167" priority="1">
      <formula>MOD(ROW(), 2)</formula>
    </cfRule>
  </conditionalFormatting>
  <pageMargins left="0.7" right="0.7" top="0.75" bottom="0.75" header="0.3" footer="0.3"/>
  <pageSetup scale="3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sqref="A1:A1048576"/>
    </sheetView>
  </sheetViews>
  <sheetFormatPr defaultRowHeight="15" x14ac:dyDescent="0.25"/>
  <cols>
    <col min="1" max="6" width="9.140625" style="22"/>
  </cols>
  <sheetData>
    <row r="1" spans="1:6" x14ac:dyDescent="0.25">
      <c r="A1" s="22" t="s">
        <v>8</v>
      </c>
      <c r="B1" s="22" t="s">
        <v>17</v>
      </c>
      <c r="C1" s="22" t="s">
        <v>18</v>
      </c>
      <c r="D1" s="22" t="s">
        <v>114</v>
      </c>
      <c r="E1" s="22" t="s">
        <v>115</v>
      </c>
      <c r="F1" s="22" t="s">
        <v>116</v>
      </c>
    </row>
    <row r="2" spans="1:6" x14ac:dyDescent="0.25">
      <c r="A2" s="22" t="s">
        <v>59</v>
      </c>
      <c r="B2" s="22">
        <v>1.1329</v>
      </c>
      <c r="C2" s="22">
        <v>1.5132000000000001</v>
      </c>
      <c r="D2" s="22">
        <v>1.0907</v>
      </c>
      <c r="E2" s="22">
        <v>0.93040000000000012</v>
      </c>
      <c r="F2" s="22">
        <v>1.1722914875322441</v>
      </c>
    </row>
    <row r="3" spans="1:6" x14ac:dyDescent="0.25">
      <c r="A3" s="22" t="s">
        <v>59</v>
      </c>
      <c r="B3" s="22">
        <v>1.5137</v>
      </c>
      <c r="C3" s="22">
        <v>2.1573000000000002</v>
      </c>
      <c r="D3" s="22">
        <v>1.4715</v>
      </c>
      <c r="E3" s="22">
        <v>1.5745000000000002</v>
      </c>
      <c r="F3" s="22">
        <v>0.93458240711336915</v>
      </c>
    </row>
    <row r="4" spans="1:6" x14ac:dyDescent="0.25">
      <c r="A4" s="22" t="s">
        <v>59</v>
      </c>
      <c r="B4" s="22">
        <v>1.3754</v>
      </c>
      <c r="C4" s="22">
        <v>2.5754000000000001</v>
      </c>
      <c r="D4" s="22">
        <v>1.3331999999999999</v>
      </c>
      <c r="E4" s="22">
        <v>1.9926000000000001</v>
      </c>
      <c r="F4" s="22">
        <v>0.66907557964468523</v>
      </c>
    </row>
    <row r="5" spans="1:6" x14ac:dyDescent="0.25">
      <c r="A5" s="22" t="s">
        <v>58</v>
      </c>
      <c r="B5" s="22">
        <v>1.4865999999999999</v>
      </c>
      <c r="C5" s="22">
        <v>2.6469</v>
      </c>
      <c r="D5" s="22">
        <v>1.4443999999999999</v>
      </c>
      <c r="E5" s="22">
        <v>2.0640999999999998</v>
      </c>
      <c r="F5" s="22">
        <v>0.69977229785378614</v>
      </c>
    </row>
    <row r="6" spans="1:6" x14ac:dyDescent="0.25">
      <c r="A6" s="22" t="s">
        <v>58</v>
      </c>
      <c r="B6" s="22">
        <v>1.6127</v>
      </c>
      <c r="C6" s="22">
        <v>2.0034999999999998</v>
      </c>
      <c r="D6" s="22">
        <v>1.5705</v>
      </c>
      <c r="E6" s="22">
        <v>1.4206999999999999</v>
      </c>
      <c r="F6" s="22">
        <v>1.1054409797986908</v>
      </c>
    </row>
    <row r="7" spans="1:6" x14ac:dyDescent="0.25">
      <c r="A7" s="22" t="s">
        <v>58</v>
      </c>
      <c r="B7" s="22">
        <v>1.7907999999999999</v>
      </c>
      <c r="C7" s="22">
        <v>2.5139999999999998</v>
      </c>
      <c r="D7" s="22">
        <v>1.7485999999999999</v>
      </c>
      <c r="E7" s="22">
        <v>1.9311999999999998</v>
      </c>
      <c r="F7" s="22">
        <v>0.90544739022369514</v>
      </c>
    </row>
    <row r="8" spans="1:6" x14ac:dyDescent="0.25">
      <c r="A8" s="22" t="s">
        <v>57</v>
      </c>
      <c r="B8" s="22">
        <v>0.60960000000000003</v>
      </c>
      <c r="C8" s="22">
        <v>2.8441999999999998</v>
      </c>
      <c r="D8" s="22">
        <v>0.56740000000000002</v>
      </c>
      <c r="E8" s="22">
        <v>2.2614000000000001</v>
      </c>
      <c r="F8" s="22">
        <v>0.25090651808614134</v>
      </c>
    </row>
    <row r="9" spans="1:6" x14ac:dyDescent="0.25">
      <c r="A9" s="22" t="s">
        <v>57</v>
      </c>
      <c r="B9" s="22">
        <v>0.52649999999999997</v>
      </c>
      <c r="C9" s="22">
        <v>2.5447000000000002</v>
      </c>
      <c r="D9" s="22">
        <v>0.48429999999999995</v>
      </c>
      <c r="E9" s="22">
        <v>1.9619000000000002</v>
      </c>
      <c r="F9" s="22">
        <v>0.24685254090422545</v>
      </c>
    </row>
    <row r="10" spans="1:6" x14ac:dyDescent="0.25">
      <c r="A10" s="22" t="s">
        <v>57</v>
      </c>
      <c r="B10" s="22">
        <v>0.61399999999999999</v>
      </c>
      <c r="C10" s="22">
        <v>2.7665000000000002</v>
      </c>
      <c r="D10" s="22">
        <v>0.57179999999999997</v>
      </c>
      <c r="E10" s="22">
        <v>2.1837</v>
      </c>
      <c r="F10" s="22">
        <v>0.26184915510372303</v>
      </c>
    </row>
    <row r="11" spans="1:6" x14ac:dyDescent="0.25">
      <c r="A11" s="22" t="s">
        <v>56</v>
      </c>
      <c r="B11" s="22">
        <v>2.8935</v>
      </c>
      <c r="C11" s="22">
        <v>3.2037</v>
      </c>
      <c r="D11" s="22">
        <v>2.8513000000000002</v>
      </c>
      <c r="E11" s="22">
        <v>2.6208999999999998</v>
      </c>
      <c r="F11" s="22">
        <v>1.0879087336411157</v>
      </c>
    </row>
    <row r="12" spans="1:6" x14ac:dyDescent="0.25">
      <c r="A12" s="22" t="s">
        <v>56</v>
      </c>
      <c r="B12" s="22">
        <v>3.3984000000000001</v>
      </c>
      <c r="C12" s="22">
        <v>2.8538999999999999</v>
      </c>
      <c r="D12" s="22">
        <v>3.3562000000000003</v>
      </c>
      <c r="E12" s="22">
        <v>2.2710999999999997</v>
      </c>
      <c r="F12" s="22">
        <v>1.4777860948439085</v>
      </c>
    </row>
    <row r="13" spans="1:6" x14ac:dyDescent="0.25">
      <c r="A13" s="22" t="s">
        <v>56</v>
      </c>
      <c r="B13" s="22">
        <v>2.8193000000000001</v>
      </c>
      <c r="C13" s="22">
        <v>2.6722000000000001</v>
      </c>
      <c r="D13" s="22">
        <v>2.7771000000000003</v>
      </c>
      <c r="E13" s="22">
        <v>2.0894000000000004</v>
      </c>
      <c r="F13" s="22">
        <v>1.3291375514501771</v>
      </c>
    </row>
    <row r="14" spans="1:6" x14ac:dyDescent="0.25">
      <c r="A14" s="22" t="s">
        <v>55</v>
      </c>
      <c r="B14" s="22">
        <v>2.3384999999999998</v>
      </c>
      <c r="C14" s="22">
        <v>3.3534999999999999</v>
      </c>
      <c r="D14" s="22">
        <v>2.2963</v>
      </c>
      <c r="E14" s="22">
        <v>2.7706999999999997</v>
      </c>
      <c r="F14" s="22">
        <v>0.82877973075396116</v>
      </c>
    </row>
    <row r="15" spans="1:6" x14ac:dyDescent="0.25">
      <c r="A15" s="22" t="s">
        <v>55</v>
      </c>
      <c r="B15" s="22">
        <v>2.2126000000000001</v>
      </c>
      <c r="C15" s="22">
        <v>4.1186999999999996</v>
      </c>
      <c r="D15" s="22">
        <v>2.1704000000000003</v>
      </c>
      <c r="E15" s="22">
        <v>3.5358999999999998</v>
      </c>
      <c r="F15" s="22">
        <v>0.61381826409117912</v>
      </c>
    </row>
    <row r="16" spans="1:6" x14ac:dyDescent="0.25">
      <c r="A16" s="22" t="s">
        <v>55</v>
      </c>
      <c r="B16" s="22">
        <v>2.7637</v>
      </c>
      <c r="C16" s="22">
        <v>3.7856000000000001</v>
      </c>
      <c r="D16" s="22">
        <v>2.7215000000000003</v>
      </c>
      <c r="E16" s="22">
        <v>3.2027999999999999</v>
      </c>
      <c r="F16" s="22">
        <v>0.84972524041463726</v>
      </c>
    </row>
    <row r="17" spans="1:6" x14ac:dyDescent="0.25">
      <c r="A17" s="22" t="s">
        <v>13</v>
      </c>
      <c r="B17" s="22">
        <v>2.2608000000000001</v>
      </c>
      <c r="C17" s="22">
        <v>3.3620999999999999</v>
      </c>
      <c r="D17" s="22">
        <v>2.2186000000000003</v>
      </c>
      <c r="E17" s="22">
        <v>2.7793000000000001</v>
      </c>
      <c r="F17" s="22">
        <v>0.79825855431223702</v>
      </c>
    </row>
    <row r="18" spans="1:6" x14ac:dyDescent="0.25">
      <c r="A18" s="22" t="s">
        <v>13</v>
      </c>
      <c r="B18" s="22">
        <v>2.3915999999999999</v>
      </c>
      <c r="C18" s="22">
        <v>2.3106</v>
      </c>
      <c r="D18" s="22">
        <v>2.3494000000000002</v>
      </c>
      <c r="E18" s="22">
        <v>1.7278</v>
      </c>
      <c r="F18" s="22">
        <v>1.3597638615580507</v>
      </c>
    </row>
    <row r="19" spans="1:6" x14ac:dyDescent="0.25">
      <c r="A19" s="22" t="s">
        <v>13</v>
      </c>
      <c r="B19" s="22">
        <v>2.0768</v>
      </c>
      <c r="C19" s="22">
        <v>2.3963999999999999</v>
      </c>
      <c r="D19" s="22">
        <v>2.0346000000000002</v>
      </c>
      <c r="E19" s="22">
        <v>1.8135999999999999</v>
      </c>
      <c r="F19" s="22">
        <v>1.1218570798412</v>
      </c>
    </row>
    <row r="20" spans="1:6" x14ac:dyDescent="0.25">
      <c r="A20" s="22" t="s">
        <v>12</v>
      </c>
      <c r="B20" s="22">
        <v>2.5352999999999999</v>
      </c>
      <c r="C20" s="22">
        <v>2.1280000000000001</v>
      </c>
      <c r="D20" s="22">
        <v>2.4931000000000001</v>
      </c>
      <c r="E20" s="22">
        <v>1.5452000000000001</v>
      </c>
      <c r="F20" s="22">
        <v>1.6134480973336784</v>
      </c>
    </row>
    <row r="21" spans="1:6" x14ac:dyDescent="0.25">
      <c r="A21" s="22" t="s">
        <v>12</v>
      </c>
      <c r="B21" s="22">
        <v>2.4224000000000001</v>
      </c>
      <c r="C21" s="22">
        <v>2.9327000000000001</v>
      </c>
      <c r="D21" s="22">
        <v>2.3802000000000003</v>
      </c>
      <c r="E21" s="22">
        <v>2.3498999999999999</v>
      </c>
      <c r="F21" s="22">
        <v>1.0128941657091792</v>
      </c>
    </row>
    <row r="22" spans="1:6" x14ac:dyDescent="0.25">
      <c r="A22" s="22" t="s">
        <v>12</v>
      </c>
      <c r="B22" s="22">
        <v>2.1621999999999999</v>
      </c>
      <c r="C22" s="22">
        <v>2.9346000000000001</v>
      </c>
      <c r="D22" s="22">
        <v>2.12</v>
      </c>
      <c r="E22" s="22">
        <v>2.3517999999999999</v>
      </c>
      <c r="F22" s="22">
        <v>0.9014371970405648</v>
      </c>
    </row>
    <row r="23" spans="1:6" x14ac:dyDescent="0.25">
      <c r="A23" s="22" t="s">
        <v>4</v>
      </c>
      <c r="B23" s="22">
        <v>2.3563999999999998</v>
      </c>
      <c r="C23" s="22">
        <v>2.4013</v>
      </c>
      <c r="D23" s="22">
        <v>2.3142</v>
      </c>
      <c r="E23" s="22">
        <v>1.8185</v>
      </c>
      <c r="F23" s="22">
        <v>1.2725872972229859</v>
      </c>
    </row>
    <row r="24" spans="1:6" x14ac:dyDescent="0.25">
      <c r="A24" s="22" t="s">
        <v>4</v>
      </c>
      <c r="B24" s="22">
        <v>2.2751000000000001</v>
      </c>
      <c r="C24" s="22">
        <v>3.0746000000000002</v>
      </c>
      <c r="D24" s="22">
        <v>2.2329000000000003</v>
      </c>
      <c r="E24" s="22">
        <v>2.4918000000000005</v>
      </c>
      <c r="F24" s="22">
        <v>0.89609920539369126</v>
      </c>
    </row>
    <row r="25" spans="1:6" x14ac:dyDescent="0.25">
      <c r="A25" s="22" t="s">
        <v>4</v>
      </c>
      <c r="B25" s="22">
        <v>2.3588</v>
      </c>
      <c r="C25" s="22">
        <v>2.8723999999999998</v>
      </c>
      <c r="D25" s="22">
        <v>2.3166000000000002</v>
      </c>
      <c r="E25" s="22">
        <v>2.2896000000000001</v>
      </c>
      <c r="F25" s="22">
        <v>1.0117924528301887</v>
      </c>
    </row>
    <row r="26" spans="1:6" x14ac:dyDescent="0.25">
      <c r="A26" s="22" t="s">
        <v>3</v>
      </c>
      <c r="B26" s="22">
        <v>1.1589</v>
      </c>
      <c r="C26" s="22">
        <v>1.9927999999999999</v>
      </c>
      <c r="D26" s="22">
        <v>1.1167</v>
      </c>
      <c r="E26" s="22">
        <v>1.41</v>
      </c>
      <c r="F26" s="22">
        <v>0.79198581560283698</v>
      </c>
    </row>
    <row r="27" spans="1:6" x14ac:dyDescent="0.25">
      <c r="A27" s="22" t="s">
        <v>3</v>
      </c>
      <c r="B27" s="22">
        <v>1.2676000000000001</v>
      </c>
      <c r="C27" s="22">
        <v>2.3317000000000001</v>
      </c>
      <c r="D27" s="22">
        <v>1.2254</v>
      </c>
      <c r="E27" s="22">
        <v>1.7489000000000001</v>
      </c>
      <c r="F27" s="22">
        <v>0.70066899193778942</v>
      </c>
    </row>
    <row r="28" spans="1:6" x14ac:dyDescent="0.25">
      <c r="A28" s="22" t="s">
        <v>3</v>
      </c>
      <c r="B28" s="22">
        <v>1.7604</v>
      </c>
      <c r="C28" s="22">
        <v>2.5072000000000001</v>
      </c>
      <c r="D28" s="22">
        <v>1.7181999999999999</v>
      </c>
      <c r="E28" s="22">
        <v>1.9244000000000001</v>
      </c>
      <c r="F28" s="22">
        <v>0.89284971939305746</v>
      </c>
    </row>
    <row r="29" spans="1:6" x14ac:dyDescent="0.25">
      <c r="A29" s="22" t="s">
        <v>10</v>
      </c>
      <c r="B29" s="22">
        <v>0.90580000000000005</v>
      </c>
      <c r="C29" s="22">
        <v>2.2357</v>
      </c>
      <c r="D29" s="22">
        <v>0.86360000000000003</v>
      </c>
      <c r="E29" s="22">
        <v>1.6529</v>
      </c>
      <c r="F29" s="22">
        <v>0.52247564885958009</v>
      </c>
    </row>
    <row r="30" spans="1:6" x14ac:dyDescent="0.25">
      <c r="A30" s="22" t="s">
        <v>10</v>
      </c>
      <c r="B30" s="22">
        <v>0.96060000000000001</v>
      </c>
      <c r="C30" s="22">
        <v>2.3896999999999999</v>
      </c>
      <c r="D30" s="22">
        <v>0.91839999999999999</v>
      </c>
      <c r="E30" s="22">
        <v>1.8069</v>
      </c>
      <c r="F30" s="22">
        <v>0.5082738391720627</v>
      </c>
    </row>
    <row r="31" spans="1:6" x14ac:dyDescent="0.25">
      <c r="A31" s="22" t="s">
        <v>10</v>
      </c>
      <c r="B31" s="22">
        <v>0.79990000000000006</v>
      </c>
      <c r="C31" s="22">
        <v>2.4965000000000002</v>
      </c>
      <c r="D31" s="22">
        <v>0.75770000000000004</v>
      </c>
      <c r="E31" s="22">
        <v>1.9137000000000002</v>
      </c>
      <c r="F31" s="22">
        <v>0.3959345769974395</v>
      </c>
    </row>
    <row r="32" spans="1:6" x14ac:dyDescent="0.25">
      <c r="A32" s="22" t="s">
        <v>2</v>
      </c>
      <c r="B32" s="22">
        <v>1.0467</v>
      </c>
      <c r="C32" s="22">
        <v>2.6002999999999998</v>
      </c>
      <c r="D32" s="22">
        <v>1.0044999999999999</v>
      </c>
      <c r="E32" s="22">
        <v>2.0175000000000001</v>
      </c>
      <c r="F32" s="22">
        <v>0.4978934324659231</v>
      </c>
    </row>
    <row r="33" spans="1:6" x14ac:dyDescent="0.25">
      <c r="A33" s="22" t="s">
        <v>2</v>
      </c>
      <c r="B33" s="22">
        <v>1.1695</v>
      </c>
      <c r="C33" s="22">
        <v>2.7484999999999999</v>
      </c>
      <c r="D33" s="22">
        <v>1.1273</v>
      </c>
      <c r="E33" s="22">
        <v>2.1657000000000002</v>
      </c>
      <c r="F33" s="22">
        <v>0.52052454171861284</v>
      </c>
    </row>
    <row r="34" spans="1:6" x14ac:dyDescent="0.25">
      <c r="A34" s="22" t="s">
        <v>2</v>
      </c>
      <c r="B34" s="22">
        <v>1.3835999999999999</v>
      </c>
      <c r="C34" s="22">
        <v>4.0247999999999999</v>
      </c>
      <c r="D34" s="22">
        <v>1.3413999999999999</v>
      </c>
      <c r="E34" s="22">
        <v>3.4420000000000002</v>
      </c>
      <c r="F34" s="22">
        <v>0.38971528181289944</v>
      </c>
    </row>
    <row r="35" spans="1:6" x14ac:dyDescent="0.25">
      <c r="A35" s="22" t="s">
        <v>1</v>
      </c>
      <c r="B35" s="22">
        <v>3.5621999999999998</v>
      </c>
      <c r="C35" s="22">
        <v>3.6796000000000002</v>
      </c>
      <c r="D35" s="22">
        <v>3.52</v>
      </c>
      <c r="E35" s="22">
        <v>3.0968</v>
      </c>
      <c r="F35" s="22">
        <v>1.136657194523379</v>
      </c>
    </row>
    <row r="36" spans="1:6" x14ac:dyDescent="0.25">
      <c r="A36" s="22" t="s">
        <v>1</v>
      </c>
      <c r="B36" s="22">
        <v>2.8254000000000001</v>
      </c>
      <c r="C36" s="22">
        <v>3.6880999999999999</v>
      </c>
      <c r="D36" s="22">
        <v>2.7832000000000003</v>
      </c>
      <c r="E36" s="22">
        <v>3.1052999999999997</v>
      </c>
      <c r="F36" s="22">
        <v>0.8962741120020612</v>
      </c>
    </row>
    <row r="37" spans="1:6" x14ac:dyDescent="0.25">
      <c r="A37" s="22" t="s">
        <v>1</v>
      </c>
      <c r="B37" s="22">
        <v>2.6103999999999998</v>
      </c>
      <c r="C37" s="22">
        <v>3.4020999999999999</v>
      </c>
      <c r="D37" s="22">
        <v>2.5682</v>
      </c>
      <c r="E37" s="22">
        <v>2.8193000000000001</v>
      </c>
      <c r="F37" s="22">
        <v>0.91093533855921682</v>
      </c>
    </row>
    <row r="38" spans="1:6" x14ac:dyDescent="0.25">
      <c r="A38" s="22" t="s">
        <v>0</v>
      </c>
      <c r="B38" s="22">
        <v>1.6952</v>
      </c>
      <c r="C38" s="22">
        <v>3.7222</v>
      </c>
      <c r="D38" s="22">
        <v>1.653</v>
      </c>
      <c r="E38" s="22">
        <v>3.1394000000000002</v>
      </c>
      <c r="F38" s="22">
        <v>0.52653373256036184</v>
      </c>
    </row>
    <row r="39" spans="1:6" x14ac:dyDescent="0.25">
      <c r="A39" s="22" t="s">
        <v>0</v>
      </c>
      <c r="B39" s="22">
        <v>1.6108</v>
      </c>
      <c r="C39" s="22">
        <v>4.0731000000000002</v>
      </c>
      <c r="D39" s="22">
        <v>1.5686</v>
      </c>
      <c r="E39" s="22">
        <v>3.4903000000000004</v>
      </c>
      <c r="F39" s="22">
        <v>0.44941695556255906</v>
      </c>
    </row>
    <row r="40" spans="1:6" x14ac:dyDescent="0.25">
      <c r="A40" s="22" t="s">
        <v>0</v>
      </c>
      <c r="B40" s="22">
        <v>2.0632999999999999</v>
      </c>
      <c r="C40" s="22">
        <v>4.1980000000000004</v>
      </c>
      <c r="D40" s="22">
        <v>2.0211000000000001</v>
      </c>
      <c r="E40" s="22">
        <v>3.6152000000000006</v>
      </c>
      <c r="F40" s="22">
        <v>0.55905620712547022</v>
      </c>
    </row>
    <row r="41" spans="1:6" x14ac:dyDescent="0.25">
      <c r="A41" s="22" t="s">
        <v>9</v>
      </c>
      <c r="B41" s="22">
        <v>1.4559</v>
      </c>
      <c r="C41" s="22">
        <v>4.0414000000000003</v>
      </c>
      <c r="D41" s="22">
        <v>1.4137</v>
      </c>
      <c r="E41" s="22">
        <v>3.4586000000000006</v>
      </c>
      <c r="F41" s="22">
        <v>0.40874920488058747</v>
      </c>
    </row>
    <row r="42" spans="1:6" x14ac:dyDescent="0.25">
      <c r="A42" s="22" t="s">
        <v>9</v>
      </c>
      <c r="B42" s="22">
        <v>1.4603999999999999</v>
      </c>
      <c r="C42" s="22">
        <v>3.7909999999999999</v>
      </c>
      <c r="D42" s="22">
        <v>1.4181999999999999</v>
      </c>
      <c r="E42" s="22">
        <v>3.2081999999999997</v>
      </c>
      <c r="F42" s="22">
        <v>0.44205473474222307</v>
      </c>
    </row>
    <row r="43" spans="1:6" x14ac:dyDescent="0.25">
      <c r="A43" s="22" t="s">
        <v>9</v>
      </c>
      <c r="B43" s="22">
        <v>1.4507000000000001</v>
      </c>
      <c r="C43" s="22">
        <v>3.0716999999999999</v>
      </c>
      <c r="D43" s="22">
        <v>1.4085000000000001</v>
      </c>
      <c r="E43" s="22">
        <v>2.4889000000000001</v>
      </c>
      <c r="F43" s="22">
        <v>0.56591265217565989</v>
      </c>
    </row>
    <row r="44" spans="1:6" x14ac:dyDescent="0.25">
      <c r="A44" s="22" t="s">
        <v>7</v>
      </c>
      <c r="B44" s="22">
        <v>6.9800000000000001E-2</v>
      </c>
      <c r="C44" s="22">
        <v>3.0259999999999998</v>
      </c>
      <c r="D44" s="22">
        <v>2.76E-2</v>
      </c>
      <c r="E44" s="22">
        <v>2.4432</v>
      </c>
      <c r="F44" s="22">
        <v>1.1296660117878192E-2</v>
      </c>
    </row>
    <row r="45" spans="1:6" x14ac:dyDescent="0.25">
      <c r="A45" s="22" t="s">
        <v>7</v>
      </c>
      <c r="B45" s="22">
        <v>-3.4200000000000001E-2</v>
      </c>
      <c r="C45" s="22">
        <v>2.3957999999999999</v>
      </c>
      <c r="D45" s="22">
        <v>-7.6399999999999996E-2</v>
      </c>
      <c r="E45" s="22">
        <v>1.8129999999999999</v>
      </c>
      <c r="F45" s="22">
        <v>-4.2140099282956422E-2</v>
      </c>
    </row>
    <row r="46" spans="1:6" x14ac:dyDescent="0.25">
      <c r="A46" s="22" t="s">
        <v>7</v>
      </c>
      <c r="B46" s="22">
        <v>-4.0500000000000001E-2</v>
      </c>
      <c r="C46" s="22">
        <v>2.2033</v>
      </c>
      <c r="D46" s="22">
        <v>-8.2699999999999996E-2</v>
      </c>
      <c r="E46" s="22">
        <v>1.6205000000000001</v>
      </c>
      <c r="F46" s="22">
        <v>-5.1033631595186667E-2</v>
      </c>
    </row>
    <row r="47" spans="1:6" x14ac:dyDescent="0.25">
      <c r="A47" s="22" t="s">
        <v>113</v>
      </c>
      <c r="B47" s="22">
        <v>4.2200000000000001E-2</v>
      </c>
      <c r="C47" s="22">
        <v>0.58279999999999998</v>
      </c>
      <c r="D47" s="22">
        <v>0</v>
      </c>
      <c r="E47" s="22">
        <v>0</v>
      </c>
      <c r="F47" s="23">
        <v>0</v>
      </c>
    </row>
  </sheetData>
  <conditionalFormatting sqref="A2">
    <cfRule type="expression" dxfId="166" priority="6">
      <formula>MOD(ROW(), 2)</formula>
    </cfRule>
  </conditionalFormatting>
  <conditionalFormatting sqref="A5:A7">
    <cfRule type="expression" dxfId="165" priority="5">
      <formula>MOD(ROW(), 2)</formula>
    </cfRule>
  </conditionalFormatting>
  <conditionalFormatting sqref="A8:A10">
    <cfRule type="expression" dxfId="164" priority="4">
      <formula>MOD(ROW(), 2)</formula>
    </cfRule>
  </conditionalFormatting>
  <conditionalFormatting sqref="A11:A13">
    <cfRule type="expression" dxfId="163" priority="3">
      <formula>MOD(ROW(), 2)</formula>
    </cfRule>
  </conditionalFormatting>
  <conditionalFormatting sqref="A3:A4">
    <cfRule type="expression" dxfId="162" priority="2">
      <formula>MOD(ROW(), 2)</formula>
    </cfRule>
  </conditionalFormatting>
  <conditionalFormatting sqref="A14:A16">
    <cfRule type="expression" dxfId="161" priority="1">
      <formula>MOD(ROW(), 2)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89"/>
  <sheetViews>
    <sheetView workbookViewId="0">
      <selection activeCell="J1" sqref="J1:J2"/>
    </sheetView>
  </sheetViews>
  <sheetFormatPr defaultRowHeight="15" x14ac:dyDescent="0.25"/>
  <cols>
    <col min="9" max="9" width="8.140625" customWidth="1"/>
    <col min="10" max="10" width="23.5703125" customWidth="1"/>
  </cols>
  <sheetData>
    <row r="1" spans="1:35" x14ac:dyDescent="0.25">
      <c r="A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</row>
    <row r="2" spans="1:35" x14ac:dyDescent="0.25">
      <c r="A2">
        <v>76</v>
      </c>
      <c r="B2" s="6"/>
      <c r="C2" s="6"/>
      <c r="D2">
        <v>3.44E-2</v>
      </c>
      <c r="E2">
        <v>17.696100000000001</v>
      </c>
      <c r="F2">
        <v>57869</v>
      </c>
      <c r="G2">
        <v>700</v>
      </c>
      <c r="H2" t="s">
        <v>94</v>
      </c>
      <c r="I2">
        <v>92</v>
      </c>
      <c r="J2" t="s">
        <v>95</v>
      </c>
      <c r="K2" t="s">
        <v>96</v>
      </c>
      <c r="L2" t="s">
        <v>97</v>
      </c>
      <c r="M2" t="s">
        <v>98</v>
      </c>
      <c r="N2">
        <v>157</v>
      </c>
      <c r="O2">
        <v>93.943200000000004</v>
      </c>
      <c r="P2">
        <v>616</v>
      </c>
      <c r="Q2">
        <v>0</v>
      </c>
      <c r="R2" t="s">
        <v>99</v>
      </c>
      <c r="S2">
        <v>46</v>
      </c>
      <c r="T2">
        <v>148</v>
      </c>
      <c r="U2" t="s">
        <v>99</v>
      </c>
      <c r="V2" t="s">
        <v>99</v>
      </c>
      <c r="W2">
        <v>22</v>
      </c>
      <c r="X2" t="s">
        <v>93</v>
      </c>
      <c r="Y2" t="s">
        <v>93</v>
      </c>
      <c r="Z2">
        <v>86</v>
      </c>
      <c r="AA2" t="s">
        <v>93</v>
      </c>
      <c r="AB2" s="17">
        <v>0.99650000000000005</v>
      </c>
      <c r="AC2">
        <v>32</v>
      </c>
      <c r="AD2">
        <v>137</v>
      </c>
      <c r="AE2">
        <v>16.6646</v>
      </c>
      <c r="AF2" t="s">
        <v>94</v>
      </c>
      <c r="AG2">
        <v>8.8943999999999992</v>
      </c>
      <c r="AH2">
        <v>92.530600000000007</v>
      </c>
      <c r="AI2">
        <v>28</v>
      </c>
    </row>
    <row r="3" spans="1:35" hidden="1" x14ac:dyDescent="0.25">
      <c r="A3">
        <v>76</v>
      </c>
      <c r="B3" s="6"/>
      <c r="C3" s="6"/>
      <c r="D3">
        <v>1.1329</v>
      </c>
      <c r="E3">
        <v>17.696100000000001</v>
      </c>
      <c r="F3">
        <v>129373</v>
      </c>
      <c r="G3">
        <v>800</v>
      </c>
      <c r="H3" t="s">
        <v>94</v>
      </c>
      <c r="I3">
        <v>146</v>
      </c>
      <c r="J3" t="s">
        <v>95</v>
      </c>
      <c r="K3" t="s">
        <v>96</v>
      </c>
      <c r="L3" t="s">
        <v>97</v>
      </c>
      <c r="M3" t="s">
        <v>98</v>
      </c>
      <c r="N3">
        <v>306</v>
      </c>
      <c r="O3">
        <v>210.02109999999999</v>
      </c>
      <c r="P3">
        <v>616</v>
      </c>
      <c r="Q3">
        <v>0</v>
      </c>
      <c r="R3" t="s">
        <v>99</v>
      </c>
      <c r="S3">
        <v>46</v>
      </c>
      <c r="T3">
        <v>148</v>
      </c>
      <c r="U3" t="s">
        <v>99</v>
      </c>
      <c r="V3" t="s">
        <v>99</v>
      </c>
      <c r="W3">
        <v>22</v>
      </c>
      <c r="X3" t="s">
        <v>93</v>
      </c>
      <c r="Y3" t="s">
        <v>93</v>
      </c>
      <c r="Z3">
        <v>128</v>
      </c>
      <c r="AA3" t="s">
        <v>93</v>
      </c>
      <c r="AB3" s="17">
        <v>1</v>
      </c>
      <c r="AC3">
        <v>32</v>
      </c>
      <c r="AD3">
        <v>137</v>
      </c>
      <c r="AE3">
        <v>13.623100000000001</v>
      </c>
      <c r="AF3" t="s">
        <v>94</v>
      </c>
      <c r="AG3">
        <v>47.960900000000002</v>
      </c>
      <c r="AH3">
        <v>209.76439999999999</v>
      </c>
      <c r="AI3">
        <v>28</v>
      </c>
    </row>
    <row r="4" spans="1:35" x14ac:dyDescent="0.25">
      <c r="A4">
        <v>79</v>
      </c>
      <c r="B4" s="6"/>
      <c r="C4" s="6"/>
      <c r="D4">
        <v>2.0000000000000001E-4</v>
      </c>
      <c r="E4">
        <v>17.696100000000001</v>
      </c>
      <c r="F4">
        <v>56680</v>
      </c>
      <c r="G4">
        <v>700</v>
      </c>
      <c r="H4" t="s">
        <v>94</v>
      </c>
      <c r="I4">
        <v>92</v>
      </c>
      <c r="J4" t="s">
        <v>95</v>
      </c>
      <c r="K4" t="s">
        <v>96</v>
      </c>
      <c r="L4" t="s">
        <v>97</v>
      </c>
      <c r="M4" t="s">
        <v>98</v>
      </c>
      <c r="N4">
        <v>100</v>
      </c>
      <c r="O4">
        <v>92.013000000000005</v>
      </c>
      <c r="P4">
        <v>616</v>
      </c>
      <c r="Q4">
        <v>0</v>
      </c>
      <c r="R4" t="s">
        <v>99</v>
      </c>
      <c r="S4">
        <v>74</v>
      </c>
      <c r="T4">
        <v>144</v>
      </c>
      <c r="U4" t="s">
        <v>99</v>
      </c>
      <c r="V4" t="s">
        <v>99</v>
      </c>
      <c r="W4">
        <v>22</v>
      </c>
      <c r="X4" t="s">
        <v>93</v>
      </c>
      <c r="Y4" t="s">
        <v>93</v>
      </c>
      <c r="Z4">
        <v>86</v>
      </c>
      <c r="AA4" t="s">
        <v>93</v>
      </c>
      <c r="AB4" s="17">
        <v>0.93969999999999998</v>
      </c>
      <c r="AC4">
        <v>60</v>
      </c>
      <c r="AD4">
        <v>133</v>
      </c>
      <c r="AE4">
        <v>3.5615999999999999</v>
      </c>
      <c r="AF4" t="s">
        <v>94</v>
      </c>
      <c r="AG4">
        <v>2.8559000000000001</v>
      </c>
      <c r="AH4">
        <v>91.945999999999998</v>
      </c>
      <c r="AI4">
        <v>28</v>
      </c>
    </row>
    <row r="5" spans="1:35" hidden="1" x14ac:dyDescent="0.25">
      <c r="A5">
        <v>79</v>
      </c>
      <c r="B5" s="6"/>
      <c r="C5" s="6"/>
      <c r="D5">
        <v>1.5137</v>
      </c>
      <c r="E5">
        <v>17.696100000000001</v>
      </c>
      <c r="F5">
        <v>146940</v>
      </c>
      <c r="G5">
        <v>800</v>
      </c>
      <c r="H5" t="s">
        <v>94</v>
      </c>
      <c r="I5">
        <v>153</v>
      </c>
      <c r="J5" t="s">
        <v>95</v>
      </c>
      <c r="K5" t="s">
        <v>96</v>
      </c>
      <c r="L5" t="s">
        <v>97</v>
      </c>
      <c r="M5" t="s">
        <v>98</v>
      </c>
      <c r="N5">
        <v>371</v>
      </c>
      <c r="O5">
        <v>238.53899999999999</v>
      </c>
      <c r="P5">
        <v>616</v>
      </c>
      <c r="Q5">
        <v>0</v>
      </c>
      <c r="R5" t="s">
        <v>99</v>
      </c>
      <c r="S5">
        <v>74</v>
      </c>
      <c r="T5">
        <v>144</v>
      </c>
      <c r="U5" t="s">
        <v>99</v>
      </c>
      <c r="V5" t="s">
        <v>99</v>
      </c>
      <c r="W5">
        <v>22</v>
      </c>
      <c r="X5" t="s">
        <v>93</v>
      </c>
      <c r="Y5" t="s">
        <v>93</v>
      </c>
      <c r="Z5">
        <v>121</v>
      </c>
      <c r="AA5" t="s">
        <v>93</v>
      </c>
      <c r="AB5" s="17">
        <v>1</v>
      </c>
      <c r="AC5">
        <v>60</v>
      </c>
      <c r="AD5">
        <v>133</v>
      </c>
      <c r="AE5">
        <v>16.470700000000001</v>
      </c>
      <c r="AF5" t="s">
        <v>94</v>
      </c>
      <c r="AG5">
        <v>63.733699999999999</v>
      </c>
      <c r="AH5">
        <v>237.59350000000001</v>
      </c>
      <c r="AI5">
        <v>28</v>
      </c>
    </row>
    <row r="6" spans="1:35" x14ac:dyDescent="0.25">
      <c r="A6">
        <v>80</v>
      </c>
      <c r="B6" s="6"/>
      <c r="C6" s="6"/>
      <c r="D6">
        <v>8.6999999999999994E-3</v>
      </c>
      <c r="E6">
        <v>17.696100000000001</v>
      </c>
      <c r="F6">
        <v>55742</v>
      </c>
      <c r="G6">
        <v>700</v>
      </c>
      <c r="H6" t="s">
        <v>94</v>
      </c>
      <c r="I6">
        <v>90</v>
      </c>
      <c r="J6" t="s">
        <v>95</v>
      </c>
      <c r="K6" t="s">
        <v>96</v>
      </c>
      <c r="L6" t="s">
        <v>97</v>
      </c>
      <c r="M6" t="s">
        <v>98</v>
      </c>
      <c r="N6">
        <v>98</v>
      </c>
      <c r="O6">
        <v>90.490300000000005</v>
      </c>
      <c r="P6">
        <v>616</v>
      </c>
      <c r="Q6">
        <v>0</v>
      </c>
      <c r="R6" t="s">
        <v>99</v>
      </c>
      <c r="S6">
        <v>103</v>
      </c>
      <c r="T6">
        <v>143</v>
      </c>
      <c r="U6" t="s">
        <v>99</v>
      </c>
      <c r="V6" t="s">
        <v>99</v>
      </c>
      <c r="W6">
        <v>22</v>
      </c>
      <c r="X6" t="s">
        <v>93</v>
      </c>
      <c r="Y6" t="s">
        <v>93</v>
      </c>
      <c r="Z6">
        <v>83</v>
      </c>
      <c r="AA6" t="s">
        <v>93</v>
      </c>
      <c r="AB6" s="17">
        <v>0.77859999999999996</v>
      </c>
      <c r="AC6">
        <v>89</v>
      </c>
      <c r="AD6">
        <v>132</v>
      </c>
      <c r="AE6">
        <v>2.9668000000000001</v>
      </c>
      <c r="AF6" t="s">
        <v>94</v>
      </c>
      <c r="AG6">
        <v>2.5920000000000001</v>
      </c>
      <c r="AH6">
        <v>90.521600000000007</v>
      </c>
      <c r="AI6">
        <v>28</v>
      </c>
    </row>
    <row r="7" spans="1:35" hidden="1" x14ac:dyDescent="0.25">
      <c r="A7">
        <v>80</v>
      </c>
      <c r="B7" s="6"/>
      <c r="C7" s="6"/>
      <c r="D7">
        <v>1.3754</v>
      </c>
      <c r="E7">
        <v>17.696100000000001</v>
      </c>
      <c r="F7">
        <v>135351</v>
      </c>
      <c r="G7">
        <v>800</v>
      </c>
      <c r="H7" t="s">
        <v>94</v>
      </c>
      <c r="I7">
        <v>142</v>
      </c>
      <c r="J7" t="s">
        <v>95</v>
      </c>
      <c r="K7" t="s">
        <v>96</v>
      </c>
      <c r="L7" t="s">
        <v>97</v>
      </c>
      <c r="M7" t="s">
        <v>98</v>
      </c>
      <c r="N7">
        <v>346</v>
      </c>
      <c r="O7">
        <v>219.72559999999999</v>
      </c>
      <c r="P7">
        <v>616</v>
      </c>
      <c r="Q7">
        <v>0</v>
      </c>
      <c r="R7" t="s">
        <v>99</v>
      </c>
      <c r="S7">
        <v>103</v>
      </c>
      <c r="T7">
        <v>143</v>
      </c>
      <c r="U7" t="s">
        <v>99</v>
      </c>
      <c r="V7" t="s">
        <v>99</v>
      </c>
      <c r="W7">
        <v>22</v>
      </c>
      <c r="X7" t="s">
        <v>93</v>
      </c>
      <c r="Y7" t="s">
        <v>93</v>
      </c>
      <c r="Z7">
        <v>128</v>
      </c>
      <c r="AA7" t="s">
        <v>93</v>
      </c>
      <c r="AB7" s="17">
        <v>1</v>
      </c>
      <c r="AC7">
        <v>89</v>
      </c>
      <c r="AD7">
        <v>132</v>
      </c>
      <c r="AE7">
        <v>23.985600000000002</v>
      </c>
      <c r="AF7" t="s">
        <v>94</v>
      </c>
      <c r="AG7">
        <v>56.953000000000003</v>
      </c>
      <c r="AH7">
        <v>218.43350000000001</v>
      </c>
      <c r="AI7">
        <v>28</v>
      </c>
    </row>
    <row r="8" spans="1:35" x14ac:dyDescent="0.25">
      <c r="A8">
        <v>81</v>
      </c>
      <c r="B8" s="6"/>
      <c r="C8" s="6"/>
      <c r="D8">
        <v>6.7000000000000002E-3</v>
      </c>
      <c r="E8">
        <v>17.696100000000001</v>
      </c>
      <c r="F8">
        <v>54442</v>
      </c>
      <c r="G8">
        <v>700</v>
      </c>
      <c r="H8" t="s">
        <v>94</v>
      </c>
      <c r="I8">
        <v>88</v>
      </c>
      <c r="J8" t="s">
        <v>95</v>
      </c>
      <c r="K8" t="s">
        <v>96</v>
      </c>
      <c r="L8" t="s">
        <v>97</v>
      </c>
      <c r="M8" t="s">
        <v>98</v>
      </c>
      <c r="N8">
        <v>96</v>
      </c>
      <c r="O8">
        <v>88.379900000000006</v>
      </c>
      <c r="P8">
        <v>616</v>
      </c>
      <c r="Q8">
        <v>0</v>
      </c>
      <c r="R8" t="s">
        <v>99</v>
      </c>
      <c r="S8">
        <v>130</v>
      </c>
      <c r="T8">
        <v>143</v>
      </c>
      <c r="U8" t="s">
        <v>99</v>
      </c>
      <c r="V8" t="s">
        <v>99</v>
      </c>
      <c r="W8">
        <v>22</v>
      </c>
      <c r="X8" t="s">
        <v>93</v>
      </c>
      <c r="Y8" t="s">
        <v>93</v>
      </c>
      <c r="Z8">
        <v>81</v>
      </c>
      <c r="AA8" t="s">
        <v>93</v>
      </c>
      <c r="AB8" s="17">
        <v>0</v>
      </c>
      <c r="AC8">
        <v>116</v>
      </c>
      <c r="AD8">
        <v>132</v>
      </c>
      <c r="AE8">
        <v>3.7031000000000001</v>
      </c>
      <c r="AF8" t="s">
        <v>94</v>
      </c>
      <c r="AG8">
        <v>2.6236000000000002</v>
      </c>
      <c r="AH8">
        <v>88.377700000000004</v>
      </c>
      <c r="AI8">
        <v>28</v>
      </c>
    </row>
    <row r="9" spans="1:35" hidden="1" x14ac:dyDescent="0.25">
      <c r="A9">
        <v>81</v>
      </c>
      <c r="B9" s="6"/>
      <c r="C9" s="6"/>
      <c r="D9">
        <v>1.4865999999999999</v>
      </c>
      <c r="E9">
        <v>17.696100000000001</v>
      </c>
      <c r="F9">
        <v>137987</v>
      </c>
      <c r="G9">
        <v>800</v>
      </c>
      <c r="H9" t="s">
        <v>94</v>
      </c>
      <c r="I9">
        <v>140</v>
      </c>
      <c r="J9" t="s">
        <v>95</v>
      </c>
      <c r="K9" t="s">
        <v>96</v>
      </c>
      <c r="L9" t="s">
        <v>97</v>
      </c>
      <c r="M9" t="s">
        <v>98</v>
      </c>
      <c r="N9">
        <v>344</v>
      </c>
      <c r="O9">
        <v>224.00489999999999</v>
      </c>
      <c r="P9">
        <v>616</v>
      </c>
      <c r="Q9">
        <v>0</v>
      </c>
      <c r="R9" t="s">
        <v>99</v>
      </c>
      <c r="S9">
        <v>130</v>
      </c>
      <c r="T9">
        <v>143</v>
      </c>
      <c r="U9" t="s">
        <v>99</v>
      </c>
      <c r="V9" t="s">
        <v>99</v>
      </c>
      <c r="W9">
        <v>22</v>
      </c>
      <c r="X9" t="s">
        <v>93</v>
      </c>
      <c r="Y9" t="s">
        <v>93</v>
      </c>
      <c r="Z9">
        <v>128</v>
      </c>
      <c r="AA9" t="s">
        <v>93</v>
      </c>
      <c r="AB9" s="17">
        <v>1</v>
      </c>
      <c r="AC9">
        <v>116</v>
      </c>
      <c r="AD9">
        <v>132</v>
      </c>
      <c r="AE9">
        <v>19.722100000000001</v>
      </c>
      <c r="AF9" t="s">
        <v>94</v>
      </c>
      <c r="AG9">
        <v>53.533099999999997</v>
      </c>
      <c r="AH9">
        <v>223.48560000000001</v>
      </c>
      <c r="AI9">
        <v>28</v>
      </c>
    </row>
    <row r="10" spans="1:35" x14ac:dyDescent="0.25">
      <c r="A10">
        <v>82</v>
      </c>
      <c r="B10" s="6"/>
      <c r="C10" s="6"/>
      <c r="D10">
        <v>3.2000000000000001E-2</v>
      </c>
      <c r="E10">
        <v>17.696100000000001</v>
      </c>
      <c r="F10">
        <v>55323</v>
      </c>
      <c r="G10">
        <v>700</v>
      </c>
      <c r="H10" t="s">
        <v>94</v>
      </c>
      <c r="I10">
        <v>88</v>
      </c>
      <c r="J10" t="s">
        <v>95</v>
      </c>
      <c r="K10" t="s">
        <v>96</v>
      </c>
      <c r="L10" t="s">
        <v>97</v>
      </c>
      <c r="M10" t="s">
        <v>98</v>
      </c>
      <c r="N10">
        <v>98</v>
      </c>
      <c r="O10">
        <v>89.810100000000006</v>
      </c>
      <c r="P10">
        <v>616</v>
      </c>
      <c r="Q10">
        <v>0</v>
      </c>
      <c r="R10" t="s">
        <v>99</v>
      </c>
      <c r="S10">
        <v>157</v>
      </c>
      <c r="T10">
        <v>142</v>
      </c>
      <c r="U10" t="s">
        <v>99</v>
      </c>
      <c r="V10" t="s">
        <v>99</v>
      </c>
      <c r="W10">
        <v>22</v>
      </c>
      <c r="X10" t="s">
        <v>93</v>
      </c>
      <c r="Y10" t="s">
        <v>93</v>
      </c>
      <c r="Z10">
        <v>83</v>
      </c>
      <c r="AA10" t="s">
        <v>93</v>
      </c>
      <c r="AB10" s="17">
        <v>0.68559999999999999</v>
      </c>
      <c r="AC10">
        <v>143</v>
      </c>
      <c r="AD10">
        <v>131</v>
      </c>
      <c r="AE10">
        <v>4.3437000000000001</v>
      </c>
      <c r="AF10" t="s">
        <v>94</v>
      </c>
      <c r="AG10">
        <v>2.6227999999999998</v>
      </c>
      <c r="AH10">
        <v>89.784199999999998</v>
      </c>
      <c r="AI10">
        <v>28</v>
      </c>
    </row>
    <row r="11" spans="1:35" hidden="1" x14ac:dyDescent="0.25">
      <c r="A11">
        <v>82</v>
      </c>
      <c r="B11" s="6"/>
      <c r="C11" s="6"/>
      <c r="D11">
        <v>1.6127</v>
      </c>
      <c r="E11">
        <v>17.696100000000001</v>
      </c>
      <c r="F11">
        <v>142379</v>
      </c>
      <c r="G11">
        <v>800</v>
      </c>
      <c r="H11" t="s">
        <v>94</v>
      </c>
      <c r="I11">
        <v>140</v>
      </c>
      <c r="J11" t="s">
        <v>95</v>
      </c>
      <c r="K11" t="s">
        <v>96</v>
      </c>
      <c r="L11" t="s">
        <v>97</v>
      </c>
      <c r="M11" t="s">
        <v>98</v>
      </c>
      <c r="N11">
        <v>394</v>
      </c>
      <c r="O11">
        <v>231.13470000000001</v>
      </c>
      <c r="P11">
        <v>616</v>
      </c>
      <c r="Q11">
        <v>0</v>
      </c>
      <c r="R11" t="s">
        <v>99</v>
      </c>
      <c r="S11">
        <v>157</v>
      </c>
      <c r="T11">
        <v>142</v>
      </c>
      <c r="U11" t="s">
        <v>99</v>
      </c>
      <c r="V11" t="s">
        <v>99</v>
      </c>
      <c r="W11">
        <v>22</v>
      </c>
      <c r="X11" t="s">
        <v>93</v>
      </c>
      <c r="Y11" t="s">
        <v>93</v>
      </c>
      <c r="Z11">
        <v>125</v>
      </c>
      <c r="AA11" t="s">
        <v>93</v>
      </c>
      <c r="AB11" s="17">
        <v>1</v>
      </c>
      <c r="AC11">
        <v>143</v>
      </c>
      <c r="AD11">
        <v>131</v>
      </c>
      <c r="AE11">
        <v>23.731400000000001</v>
      </c>
      <c r="AF11" t="s">
        <v>94</v>
      </c>
      <c r="AG11">
        <v>63.685899999999997</v>
      </c>
      <c r="AH11">
        <v>229.36869999999999</v>
      </c>
      <c r="AI11">
        <v>28</v>
      </c>
    </row>
    <row r="12" spans="1:35" x14ac:dyDescent="0.25">
      <c r="A12">
        <v>83</v>
      </c>
      <c r="B12" s="6"/>
      <c r="C12" s="6"/>
      <c r="D12">
        <v>3.2500000000000001E-2</v>
      </c>
      <c r="E12">
        <v>17.696100000000001</v>
      </c>
      <c r="F12">
        <v>55339</v>
      </c>
      <c r="G12">
        <v>700</v>
      </c>
      <c r="H12" t="s">
        <v>94</v>
      </c>
      <c r="I12">
        <v>88</v>
      </c>
      <c r="J12" t="s">
        <v>95</v>
      </c>
      <c r="K12" t="s">
        <v>96</v>
      </c>
      <c r="L12" t="s">
        <v>97</v>
      </c>
      <c r="M12" t="s">
        <v>98</v>
      </c>
      <c r="N12">
        <v>98</v>
      </c>
      <c r="O12">
        <v>89.835999999999999</v>
      </c>
      <c r="P12">
        <v>616</v>
      </c>
      <c r="Q12">
        <v>0</v>
      </c>
      <c r="R12" t="s">
        <v>99</v>
      </c>
      <c r="S12">
        <v>185</v>
      </c>
      <c r="T12">
        <v>142</v>
      </c>
      <c r="U12" t="s">
        <v>99</v>
      </c>
      <c r="V12" t="s">
        <v>99</v>
      </c>
      <c r="W12">
        <v>22</v>
      </c>
      <c r="X12" t="s">
        <v>93</v>
      </c>
      <c r="Y12" t="s">
        <v>93</v>
      </c>
      <c r="Z12">
        <v>81</v>
      </c>
      <c r="AA12" t="s">
        <v>93</v>
      </c>
      <c r="AB12" s="17">
        <v>1</v>
      </c>
      <c r="AC12">
        <v>171</v>
      </c>
      <c r="AD12">
        <v>131</v>
      </c>
      <c r="AE12">
        <v>3.1894999999999998</v>
      </c>
      <c r="AF12" t="s">
        <v>94</v>
      </c>
      <c r="AG12">
        <v>3.052</v>
      </c>
      <c r="AH12">
        <v>89.8489</v>
      </c>
      <c r="AI12">
        <v>28</v>
      </c>
    </row>
    <row r="13" spans="1:35" hidden="1" x14ac:dyDescent="0.25">
      <c r="A13">
        <v>83</v>
      </c>
      <c r="B13" s="6"/>
      <c r="C13" s="6"/>
      <c r="D13">
        <v>1.7907999999999999</v>
      </c>
      <c r="E13">
        <v>17.696100000000001</v>
      </c>
      <c r="F13">
        <v>151041</v>
      </c>
      <c r="G13">
        <v>800</v>
      </c>
      <c r="H13" t="s">
        <v>94</v>
      </c>
      <c r="I13">
        <v>144</v>
      </c>
      <c r="J13" t="s">
        <v>95</v>
      </c>
      <c r="K13" t="s">
        <v>96</v>
      </c>
      <c r="L13" t="s">
        <v>97</v>
      </c>
      <c r="M13" t="s">
        <v>98</v>
      </c>
      <c r="N13">
        <v>430</v>
      </c>
      <c r="O13">
        <v>245.19640000000001</v>
      </c>
      <c r="P13">
        <v>616</v>
      </c>
      <c r="Q13">
        <v>0</v>
      </c>
      <c r="R13" t="s">
        <v>99</v>
      </c>
      <c r="S13">
        <v>185</v>
      </c>
      <c r="T13">
        <v>142</v>
      </c>
      <c r="U13" t="s">
        <v>99</v>
      </c>
      <c r="V13" t="s">
        <v>99</v>
      </c>
      <c r="W13">
        <v>22</v>
      </c>
      <c r="X13" t="s">
        <v>93</v>
      </c>
      <c r="Y13" t="s">
        <v>93</v>
      </c>
      <c r="Z13">
        <v>125</v>
      </c>
      <c r="AA13" t="s">
        <v>93</v>
      </c>
      <c r="AB13" s="17">
        <v>1</v>
      </c>
      <c r="AC13">
        <v>171</v>
      </c>
      <c r="AD13">
        <v>131</v>
      </c>
      <c r="AE13">
        <v>24.4876</v>
      </c>
      <c r="AF13" t="s">
        <v>94</v>
      </c>
      <c r="AG13">
        <v>71.423699999999997</v>
      </c>
      <c r="AH13">
        <v>242.81469999999999</v>
      </c>
      <c r="AI13">
        <v>28</v>
      </c>
    </row>
    <row r="14" spans="1:35" x14ac:dyDescent="0.25">
      <c r="A14">
        <v>84</v>
      </c>
      <c r="B14" s="6"/>
      <c r="C14" s="6"/>
      <c r="D14">
        <v>2.87E-2</v>
      </c>
      <c r="E14">
        <v>17.696100000000001</v>
      </c>
      <c r="F14">
        <v>56439</v>
      </c>
      <c r="G14">
        <v>700</v>
      </c>
      <c r="H14" t="s">
        <v>94</v>
      </c>
      <c r="I14">
        <v>90</v>
      </c>
      <c r="J14" t="s">
        <v>95</v>
      </c>
      <c r="K14" t="s">
        <v>96</v>
      </c>
      <c r="L14" t="s">
        <v>97</v>
      </c>
      <c r="M14" t="s">
        <v>98</v>
      </c>
      <c r="N14">
        <v>159</v>
      </c>
      <c r="O14">
        <v>91.621799999999993</v>
      </c>
      <c r="P14">
        <v>616</v>
      </c>
      <c r="Q14">
        <v>0</v>
      </c>
      <c r="R14" t="s">
        <v>99</v>
      </c>
      <c r="S14">
        <v>213</v>
      </c>
      <c r="T14">
        <v>142</v>
      </c>
      <c r="U14" t="s">
        <v>99</v>
      </c>
      <c r="V14" t="s">
        <v>99</v>
      </c>
      <c r="W14">
        <v>22</v>
      </c>
      <c r="X14" t="s">
        <v>93</v>
      </c>
      <c r="Y14" t="s">
        <v>93</v>
      </c>
      <c r="Z14">
        <v>83</v>
      </c>
      <c r="AA14" t="s">
        <v>93</v>
      </c>
      <c r="AB14" s="17">
        <v>0.51290000000000002</v>
      </c>
      <c r="AC14">
        <v>199</v>
      </c>
      <c r="AD14">
        <v>131</v>
      </c>
      <c r="AE14">
        <v>7.1768000000000001</v>
      </c>
      <c r="AF14" t="s">
        <v>94</v>
      </c>
      <c r="AG14">
        <v>9.3628999999999998</v>
      </c>
      <c r="AH14">
        <v>90.3489</v>
      </c>
      <c r="AI14">
        <v>28</v>
      </c>
    </row>
    <row r="15" spans="1:35" hidden="1" x14ac:dyDescent="0.25">
      <c r="A15">
        <v>84</v>
      </c>
      <c r="B15" s="6"/>
      <c r="C15" s="6"/>
      <c r="D15">
        <v>0.60960000000000003</v>
      </c>
      <c r="E15">
        <v>17.696100000000001</v>
      </c>
      <c r="F15">
        <v>101300</v>
      </c>
      <c r="G15">
        <v>800</v>
      </c>
      <c r="H15" t="s">
        <v>94</v>
      </c>
      <c r="I15">
        <v>130</v>
      </c>
      <c r="J15" t="s">
        <v>95</v>
      </c>
      <c r="K15" t="s">
        <v>96</v>
      </c>
      <c r="L15" t="s">
        <v>97</v>
      </c>
      <c r="M15" t="s">
        <v>98</v>
      </c>
      <c r="N15">
        <v>308</v>
      </c>
      <c r="O15">
        <v>164.44810000000001</v>
      </c>
      <c r="P15">
        <v>616</v>
      </c>
      <c r="Q15">
        <v>0</v>
      </c>
      <c r="R15" t="s">
        <v>99</v>
      </c>
      <c r="S15">
        <v>213</v>
      </c>
      <c r="T15">
        <v>142</v>
      </c>
      <c r="U15" t="s">
        <v>99</v>
      </c>
      <c r="V15" t="s">
        <v>99</v>
      </c>
      <c r="W15">
        <v>22</v>
      </c>
      <c r="X15" t="s">
        <v>93</v>
      </c>
      <c r="Y15" t="s">
        <v>93</v>
      </c>
      <c r="Z15">
        <v>115</v>
      </c>
      <c r="AA15" t="s">
        <v>93</v>
      </c>
      <c r="AB15" s="17">
        <v>1</v>
      </c>
      <c r="AC15">
        <v>199</v>
      </c>
      <c r="AD15">
        <v>131</v>
      </c>
      <c r="AE15">
        <v>15.862399999999999</v>
      </c>
      <c r="AF15" t="s">
        <v>94</v>
      </c>
      <c r="AG15">
        <v>26.365300000000001</v>
      </c>
      <c r="AH15">
        <v>162.63130000000001</v>
      </c>
      <c r="AI15">
        <v>28</v>
      </c>
    </row>
    <row r="16" spans="1:35" x14ac:dyDescent="0.25">
      <c r="A16">
        <v>85</v>
      </c>
      <c r="B16" s="6"/>
      <c r="C16" s="6"/>
      <c r="D16">
        <v>5.2299999999999999E-2</v>
      </c>
      <c r="E16">
        <v>17.696100000000001</v>
      </c>
      <c r="F16">
        <v>59726</v>
      </c>
      <c r="G16">
        <v>700</v>
      </c>
      <c r="H16" t="s">
        <v>94</v>
      </c>
      <c r="I16">
        <v>94</v>
      </c>
      <c r="J16" t="s">
        <v>95</v>
      </c>
      <c r="K16" t="s">
        <v>96</v>
      </c>
      <c r="L16" t="s">
        <v>97</v>
      </c>
      <c r="M16" t="s">
        <v>98</v>
      </c>
      <c r="N16">
        <v>163</v>
      </c>
      <c r="O16">
        <v>96.957800000000006</v>
      </c>
      <c r="P16">
        <v>616</v>
      </c>
      <c r="Q16">
        <v>0</v>
      </c>
      <c r="R16" t="s">
        <v>99</v>
      </c>
      <c r="S16">
        <v>241</v>
      </c>
      <c r="T16">
        <v>142</v>
      </c>
      <c r="U16" t="s">
        <v>99</v>
      </c>
      <c r="V16" t="s">
        <v>99</v>
      </c>
      <c r="W16">
        <v>22</v>
      </c>
      <c r="X16" t="s">
        <v>93</v>
      </c>
      <c r="Y16" t="s">
        <v>93</v>
      </c>
      <c r="Z16">
        <v>90</v>
      </c>
      <c r="AA16" t="s">
        <v>93</v>
      </c>
      <c r="AB16" s="17">
        <v>0.91279999999999994</v>
      </c>
      <c r="AC16">
        <v>227</v>
      </c>
      <c r="AD16">
        <v>131</v>
      </c>
      <c r="AE16">
        <v>5.9573</v>
      </c>
      <c r="AF16" t="s">
        <v>94</v>
      </c>
      <c r="AG16">
        <v>11.1744</v>
      </c>
      <c r="AH16">
        <v>94.922700000000006</v>
      </c>
      <c r="AI16">
        <v>28</v>
      </c>
    </row>
    <row r="17" spans="1:35" hidden="1" x14ac:dyDescent="0.25">
      <c r="A17">
        <v>85</v>
      </c>
      <c r="B17" s="6"/>
      <c r="C17" s="6"/>
      <c r="D17">
        <v>0.52649999999999997</v>
      </c>
      <c r="E17">
        <v>17.696100000000001</v>
      </c>
      <c r="F17">
        <v>100873</v>
      </c>
      <c r="G17">
        <v>800</v>
      </c>
      <c r="H17" t="s">
        <v>94</v>
      </c>
      <c r="I17">
        <v>134</v>
      </c>
      <c r="J17" t="s">
        <v>95</v>
      </c>
      <c r="K17" t="s">
        <v>96</v>
      </c>
      <c r="L17" t="s">
        <v>97</v>
      </c>
      <c r="M17" t="s">
        <v>98</v>
      </c>
      <c r="N17">
        <v>272</v>
      </c>
      <c r="O17">
        <v>163.75489999999999</v>
      </c>
      <c r="P17">
        <v>616</v>
      </c>
      <c r="Q17">
        <v>0</v>
      </c>
      <c r="R17" t="s">
        <v>99</v>
      </c>
      <c r="S17">
        <v>241</v>
      </c>
      <c r="T17">
        <v>142</v>
      </c>
      <c r="U17" t="s">
        <v>99</v>
      </c>
      <c r="V17" t="s">
        <v>99</v>
      </c>
      <c r="W17">
        <v>22</v>
      </c>
      <c r="X17" t="s">
        <v>93</v>
      </c>
      <c r="Y17" t="s">
        <v>93</v>
      </c>
      <c r="Z17">
        <v>115</v>
      </c>
      <c r="AA17" t="s">
        <v>93</v>
      </c>
      <c r="AB17" s="17">
        <v>1</v>
      </c>
      <c r="AC17">
        <v>227</v>
      </c>
      <c r="AD17">
        <v>131</v>
      </c>
      <c r="AE17">
        <v>12.995900000000001</v>
      </c>
      <c r="AF17" t="s">
        <v>94</v>
      </c>
      <c r="AG17">
        <v>22.110199999999999</v>
      </c>
      <c r="AH17">
        <v>162.93530000000001</v>
      </c>
      <c r="AI17">
        <v>28</v>
      </c>
    </row>
    <row r="18" spans="1:35" x14ac:dyDescent="0.25">
      <c r="A18">
        <v>86</v>
      </c>
      <c r="B18" s="6"/>
      <c r="C18" s="6"/>
      <c r="D18">
        <v>0.18559999999999999</v>
      </c>
      <c r="E18">
        <v>17.696100000000001</v>
      </c>
      <c r="F18">
        <v>63133</v>
      </c>
      <c r="G18">
        <v>700</v>
      </c>
      <c r="H18" t="s">
        <v>94</v>
      </c>
      <c r="I18">
        <v>92</v>
      </c>
      <c r="J18" t="s">
        <v>95</v>
      </c>
      <c r="K18" t="s">
        <v>96</v>
      </c>
      <c r="L18" t="s">
        <v>97</v>
      </c>
      <c r="M18" t="s">
        <v>98</v>
      </c>
      <c r="N18">
        <v>163</v>
      </c>
      <c r="O18">
        <v>102.48860000000001</v>
      </c>
      <c r="P18">
        <v>616</v>
      </c>
      <c r="Q18">
        <v>0</v>
      </c>
      <c r="R18" t="s">
        <v>99</v>
      </c>
      <c r="S18">
        <v>271</v>
      </c>
      <c r="T18">
        <v>142</v>
      </c>
      <c r="U18" t="s">
        <v>99</v>
      </c>
      <c r="V18" t="s">
        <v>99</v>
      </c>
      <c r="W18">
        <v>22</v>
      </c>
      <c r="X18" t="s">
        <v>93</v>
      </c>
      <c r="Y18" t="s">
        <v>93</v>
      </c>
      <c r="Z18">
        <v>83</v>
      </c>
      <c r="AA18" t="s">
        <v>93</v>
      </c>
      <c r="AB18" s="17">
        <v>0.99060000000000004</v>
      </c>
      <c r="AC18">
        <v>257</v>
      </c>
      <c r="AD18">
        <v>131</v>
      </c>
      <c r="AE18">
        <v>4.6940999999999997</v>
      </c>
      <c r="AF18" t="s">
        <v>94</v>
      </c>
      <c r="AG18">
        <v>21.188400000000001</v>
      </c>
      <c r="AH18">
        <v>100.25539999999999</v>
      </c>
      <c r="AI18">
        <v>28</v>
      </c>
    </row>
    <row r="19" spans="1:35" hidden="1" x14ac:dyDescent="0.25">
      <c r="A19">
        <v>86</v>
      </c>
      <c r="B19" s="6"/>
      <c r="C19" s="6"/>
      <c r="D19">
        <v>0.61399999999999999</v>
      </c>
      <c r="E19">
        <v>17.696100000000001</v>
      </c>
      <c r="F19">
        <v>106383</v>
      </c>
      <c r="G19">
        <v>800</v>
      </c>
      <c r="H19" t="s">
        <v>94</v>
      </c>
      <c r="I19">
        <v>138</v>
      </c>
      <c r="J19" t="s">
        <v>95</v>
      </c>
      <c r="K19" t="s">
        <v>96</v>
      </c>
      <c r="L19" t="s">
        <v>97</v>
      </c>
      <c r="M19" t="s">
        <v>98</v>
      </c>
      <c r="N19">
        <v>275</v>
      </c>
      <c r="O19">
        <v>172.69970000000001</v>
      </c>
      <c r="P19">
        <v>616</v>
      </c>
      <c r="Q19">
        <v>0</v>
      </c>
      <c r="R19" t="s">
        <v>99</v>
      </c>
      <c r="S19">
        <v>271</v>
      </c>
      <c r="T19">
        <v>142</v>
      </c>
      <c r="U19" t="s">
        <v>99</v>
      </c>
      <c r="V19" t="s">
        <v>99</v>
      </c>
      <c r="W19">
        <v>22</v>
      </c>
      <c r="X19" t="s">
        <v>93</v>
      </c>
      <c r="Y19" t="s">
        <v>93</v>
      </c>
      <c r="Z19">
        <v>117</v>
      </c>
      <c r="AA19" t="s">
        <v>93</v>
      </c>
      <c r="AB19" s="17">
        <v>1</v>
      </c>
      <c r="AC19">
        <v>257</v>
      </c>
      <c r="AD19">
        <v>131</v>
      </c>
      <c r="AE19">
        <v>7.8339999999999996</v>
      </c>
      <c r="AF19" t="s">
        <v>94</v>
      </c>
      <c r="AG19">
        <v>28.6694</v>
      </c>
      <c r="AH19">
        <v>171.14930000000001</v>
      </c>
      <c r="AI19">
        <v>28</v>
      </c>
    </row>
    <row r="20" spans="1:35" x14ac:dyDescent="0.25">
      <c r="A20">
        <v>87</v>
      </c>
      <c r="B20" s="6"/>
      <c r="C20" s="6"/>
      <c r="D20">
        <v>5.5500000000000001E-2</v>
      </c>
      <c r="E20">
        <v>17.696100000000001</v>
      </c>
      <c r="F20">
        <v>62300</v>
      </c>
      <c r="G20">
        <v>700</v>
      </c>
      <c r="H20" t="s">
        <v>94</v>
      </c>
      <c r="I20">
        <v>98</v>
      </c>
      <c r="J20" t="s">
        <v>95</v>
      </c>
      <c r="K20" t="s">
        <v>96</v>
      </c>
      <c r="L20" t="s">
        <v>97</v>
      </c>
      <c r="M20" t="s">
        <v>98</v>
      </c>
      <c r="N20">
        <v>130</v>
      </c>
      <c r="O20">
        <v>101.13639999999999</v>
      </c>
      <c r="P20">
        <v>616</v>
      </c>
      <c r="Q20">
        <v>0</v>
      </c>
      <c r="R20" t="s">
        <v>99</v>
      </c>
      <c r="S20">
        <v>301</v>
      </c>
      <c r="T20">
        <v>143</v>
      </c>
      <c r="U20" t="s">
        <v>99</v>
      </c>
      <c r="V20" t="s">
        <v>99</v>
      </c>
      <c r="W20">
        <v>22</v>
      </c>
      <c r="X20" t="s">
        <v>93</v>
      </c>
      <c r="Y20" t="s">
        <v>93</v>
      </c>
      <c r="Z20">
        <v>88</v>
      </c>
      <c r="AA20" t="s">
        <v>93</v>
      </c>
      <c r="AB20" s="17">
        <v>0</v>
      </c>
      <c r="AC20">
        <v>287</v>
      </c>
      <c r="AD20">
        <v>132</v>
      </c>
      <c r="AE20">
        <v>2.2431000000000001</v>
      </c>
      <c r="AF20" t="s">
        <v>94</v>
      </c>
      <c r="AG20">
        <v>9.6120000000000001</v>
      </c>
      <c r="AH20">
        <v>100.491</v>
      </c>
      <c r="AI20">
        <v>28</v>
      </c>
    </row>
    <row r="21" spans="1:35" hidden="1" x14ac:dyDescent="0.25">
      <c r="A21">
        <v>87</v>
      </c>
      <c r="B21" s="6"/>
      <c r="C21" s="6"/>
      <c r="D21">
        <v>2.8935</v>
      </c>
      <c r="E21">
        <v>17.696100000000001</v>
      </c>
      <c r="F21">
        <v>197433</v>
      </c>
      <c r="G21">
        <v>800</v>
      </c>
      <c r="H21" t="s">
        <v>94</v>
      </c>
      <c r="I21">
        <v>157</v>
      </c>
      <c r="J21" t="s">
        <v>95</v>
      </c>
      <c r="K21" t="s">
        <v>96</v>
      </c>
      <c r="L21" t="s">
        <v>97</v>
      </c>
      <c r="M21" t="s">
        <v>98</v>
      </c>
      <c r="N21">
        <v>776</v>
      </c>
      <c r="O21">
        <v>320.50810000000001</v>
      </c>
      <c r="P21">
        <v>616</v>
      </c>
      <c r="Q21">
        <v>0</v>
      </c>
      <c r="R21" t="s">
        <v>99</v>
      </c>
      <c r="S21">
        <v>301</v>
      </c>
      <c r="T21">
        <v>143</v>
      </c>
      <c r="U21" t="s">
        <v>99</v>
      </c>
      <c r="V21" t="s">
        <v>99</v>
      </c>
      <c r="W21">
        <v>22</v>
      </c>
      <c r="X21" t="s">
        <v>93</v>
      </c>
      <c r="Y21" t="s">
        <v>93</v>
      </c>
      <c r="Z21">
        <v>128</v>
      </c>
      <c r="AA21" t="s">
        <v>93</v>
      </c>
      <c r="AB21" s="17">
        <v>1</v>
      </c>
      <c r="AC21">
        <v>287</v>
      </c>
      <c r="AD21">
        <v>132</v>
      </c>
      <c r="AE21">
        <v>26.290500000000002</v>
      </c>
      <c r="AF21" t="s">
        <v>94</v>
      </c>
      <c r="AG21">
        <v>113.9821</v>
      </c>
      <c r="AH21">
        <v>318.31650000000002</v>
      </c>
      <c r="AI21">
        <v>28</v>
      </c>
    </row>
    <row r="22" spans="1:35" x14ac:dyDescent="0.25">
      <c r="A22">
        <v>88</v>
      </c>
      <c r="B22" s="6"/>
      <c r="C22" s="6"/>
      <c r="D22">
        <v>3.1899999999999998E-2</v>
      </c>
      <c r="E22">
        <v>17.696100000000001</v>
      </c>
      <c r="F22">
        <v>57782</v>
      </c>
      <c r="G22">
        <v>700</v>
      </c>
      <c r="H22" t="s">
        <v>94</v>
      </c>
      <c r="I22">
        <v>92</v>
      </c>
      <c r="J22" t="s">
        <v>95</v>
      </c>
      <c r="K22" t="s">
        <v>96</v>
      </c>
      <c r="L22" t="s">
        <v>97</v>
      </c>
      <c r="M22" t="s">
        <v>98</v>
      </c>
      <c r="N22">
        <v>140</v>
      </c>
      <c r="O22">
        <v>93.801900000000003</v>
      </c>
      <c r="P22">
        <v>616</v>
      </c>
      <c r="Q22">
        <v>0</v>
      </c>
      <c r="R22" t="s">
        <v>99</v>
      </c>
      <c r="S22">
        <v>330</v>
      </c>
      <c r="T22">
        <v>143</v>
      </c>
      <c r="U22" t="s">
        <v>99</v>
      </c>
      <c r="V22" t="s">
        <v>99</v>
      </c>
      <c r="W22">
        <v>22</v>
      </c>
      <c r="X22" t="s">
        <v>93</v>
      </c>
      <c r="Y22" t="s">
        <v>93</v>
      </c>
      <c r="Z22">
        <v>88</v>
      </c>
      <c r="AA22" t="s">
        <v>93</v>
      </c>
      <c r="AB22" s="17">
        <v>0</v>
      </c>
      <c r="AC22">
        <v>316</v>
      </c>
      <c r="AD22">
        <v>132</v>
      </c>
      <c r="AE22">
        <v>2.4719000000000002</v>
      </c>
      <c r="AF22" t="s">
        <v>94</v>
      </c>
      <c r="AG22">
        <v>3.7490000000000001</v>
      </c>
      <c r="AH22">
        <v>93.518000000000001</v>
      </c>
      <c r="AI22">
        <v>28</v>
      </c>
    </row>
    <row r="23" spans="1:35" hidden="1" x14ac:dyDescent="0.25">
      <c r="A23">
        <v>88</v>
      </c>
      <c r="B23" s="6"/>
      <c r="C23" s="6"/>
      <c r="D23">
        <v>3.3984000000000001</v>
      </c>
      <c r="E23">
        <v>17.696100000000001</v>
      </c>
      <c r="F23">
        <v>219938</v>
      </c>
      <c r="G23">
        <v>800</v>
      </c>
      <c r="H23" t="s">
        <v>94</v>
      </c>
      <c r="I23">
        <v>165</v>
      </c>
      <c r="J23" t="s">
        <v>95</v>
      </c>
      <c r="K23" t="s">
        <v>96</v>
      </c>
      <c r="L23" t="s">
        <v>97</v>
      </c>
      <c r="M23" t="s">
        <v>98</v>
      </c>
      <c r="N23">
        <v>615</v>
      </c>
      <c r="O23">
        <v>357.04219999999998</v>
      </c>
      <c r="P23">
        <v>616</v>
      </c>
      <c r="Q23">
        <v>0</v>
      </c>
      <c r="R23" t="s">
        <v>99</v>
      </c>
      <c r="S23">
        <v>330</v>
      </c>
      <c r="T23">
        <v>143</v>
      </c>
      <c r="U23" t="s">
        <v>99</v>
      </c>
      <c r="V23" t="s">
        <v>99</v>
      </c>
      <c r="W23">
        <v>22</v>
      </c>
      <c r="X23" t="s">
        <v>93</v>
      </c>
      <c r="Y23" t="s">
        <v>93</v>
      </c>
      <c r="Z23">
        <v>134</v>
      </c>
      <c r="AA23" t="s">
        <v>93</v>
      </c>
      <c r="AB23" s="17">
        <v>1</v>
      </c>
      <c r="AC23">
        <v>316</v>
      </c>
      <c r="AD23">
        <v>132</v>
      </c>
      <c r="AE23">
        <v>13.571400000000001</v>
      </c>
      <c r="AF23" t="s">
        <v>94</v>
      </c>
      <c r="AG23">
        <v>109.9873</v>
      </c>
      <c r="AH23">
        <v>356.59350000000001</v>
      </c>
      <c r="AI23">
        <v>28</v>
      </c>
    </row>
    <row r="24" spans="1:35" x14ac:dyDescent="0.25">
      <c r="A24">
        <v>89</v>
      </c>
      <c r="B24" s="6"/>
      <c r="C24" s="6"/>
      <c r="D24">
        <v>1.8700000000000001E-2</v>
      </c>
      <c r="E24">
        <v>17.696100000000001</v>
      </c>
      <c r="F24">
        <v>58555</v>
      </c>
      <c r="G24">
        <v>700</v>
      </c>
      <c r="H24" t="s">
        <v>94</v>
      </c>
      <c r="I24">
        <v>94</v>
      </c>
      <c r="J24" t="s">
        <v>95</v>
      </c>
      <c r="K24" t="s">
        <v>96</v>
      </c>
      <c r="L24" t="s">
        <v>97</v>
      </c>
      <c r="M24" t="s">
        <v>98</v>
      </c>
      <c r="N24">
        <v>136</v>
      </c>
      <c r="O24">
        <v>95.056799999999996</v>
      </c>
      <c r="P24">
        <v>616</v>
      </c>
      <c r="Q24">
        <v>0</v>
      </c>
      <c r="R24" t="s">
        <v>99</v>
      </c>
      <c r="S24">
        <v>361</v>
      </c>
      <c r="T24">
        <v>142</v>
      </c>
      <c r="U24" t="s">
        <v>99</v>
      </c>
      <c r="V24" t="s">
        <v>99</v>
      </c>
      <c r="W24">
        <v>22</v>
      </c>
      <c r="X24" t="s">
        <v>93</v>
      </c>
      <c r="Y24" t="s">
        <v>93</v>
      </c>
      <c r="Z24">
        <v>88</v>
      </c>
      <c r="AA24" t="s">
        <v>93</v>
      </c>
      <c r="AB24" s="17">
        <v>0</v>
      </c>
      <c r="AC24">
        <v>347</v>
      </c>
      <c r="AD24">
        <v>131</v>
      </c>
      <c r="AE24">
        <v>5.8998999999999997</v>
      </c>
      <c r="AF24" t="s">
        <v>94</v>
      </c>
      <c r="AG24">
        <v>4.2027999999999999</v>
      </c>
      <c r="AH24">
        <v>94.715800000000002</v>
      </c>
      <c r="AI24">
        <v>28</v>
      </c>
    </row>
    <row r="25" spans="1:35" hidden="1" x14ac:dyDescent="0.25">
      <c r="A25">
        <v>89</v>
      </c>
      <c r="B25" s="6"/>
      <c r="C25" s="6"/>
      <c r="D25">
        <v>2.8193000000000001</v>
      </c>
      <c r="E25">
        <v>17.696100000000001</v>
      </c>
      <c r="F25">
        <v>196084</v>
      </c>
      <c r="G25">
        <v>800</v>
      </c>
      <c r="H25" t="s">
        <v>94</v>
      </c>
      <c r="I25">
        <v>159</v>
      </c>
      <c r="J25" t="s">
        <v>95</v>
      </c>
      <c r="K25" t="s">
        <v>96</v>
      </c>
      <c r="L25" t="s">
        <v>97</v>
      </c>
      <c r="M25" t="s">
        <v>98</v>
      </c>
      <c r="N25">
        <v>531</v>
      </c>
      <c r="O25">
        <v>318.31819999999999</v>
      </c>
      <c r="P25">
        <v>616</v>
      </c>
      <c r="Q25">
        <v>0</v>
      </c>
      <c r="R25" t="s">
        <v>99</v>
      </c>
      <c r="S25">
        <v>361</v>
      </c>
      <c r="T25">
        <v>142</v>
      </c>
      <c r="U25" t="s">
        <v>99</v>
      </c>
      <c r="V25" t="s">
        <v>99</v>
      </c>
      <c r="W25">
        <v>22</v>
      </c>
      <c r="X25" t="s">
        <v>93</v>
      </c>
      <c r="Y25" t="s">
        <v>93</v>
      </c>
      <c r="Z25">
        <v>138</v>
      </c>
      <c r="AA25" t="s">
        <v>93</v>
      </c>
      <c r="AB25" s="17">
        <v>1</v>
      </c>
      <c r="AC25">
        <v>347</v>
      </c>
      <c r="AD25">
        <v>131</v>
      </c>
      <c r="AE25">
        <v>29.208200000000001</v>
      </c>
      <c r="AF25" t="s">
        <v>94</v>
      </c>
      <c r="AG25">
        <v>91.688100000000006</v>
      </c>
      <c r="AH25">
        <v>317.60969999999998</v>
      </c>
      <c r="AI25">
        <v>28</v>
      </c>
    </row>
    <row r="26" spans="1:35" x14ac:dyDescent="0.25">
      <c r="A26">
        <v>90</v>
      </c>
      <c r="B26" s="6"/>
      <c r="C26" s="6"/>
      <c r="D26">
        <v>4.1399999999999999E-2</v>
      </c>
      <c r="E26">
        <v>17.696100000000001</v>
      </c>
      <c r="F26">
        <v>61809</v>
      </c>
      <c r="G26">
        <v>700</v>
      </c>
      <c r="H26" t="s">
        <v>94</v>
      </c>
      <c r="I26">
        <v>98</v>
      </c>
      <c r="J26" t="s">
        <v>95</v>
      </c>
      <c r="K26" t="s">
        <v>96</v>
      </c>
      <c r="L26" t="s">
        <v>97</v>
      </c>
      <c r="M26" t="s">
        <v>98</v>
      </c>
      <c r="N26">
        <v>130</v>
      </c>
      <c r="O26">
        <v>100.33929999999999</v>
      </c>
      <c r="P26">
        <v>616</v>
      </c>
      <c r="Q26">
        <v>0</v>
      </c>
      <c r="R26" t="s">
        <v>99</v>
      </c>
      <c r="S26">
        <v>391</v>
      </c>
      <c r="T26">
        <v>141</v>
      </c>
      <c r="U26" t="s">
        <v>99</v>
      </c>
      <c r="V26" t="s">
        <v>99</v>
      </c>
      <c r="W26">
        <v>22</v>
      </c>
      <c r="X26" t="s">
        <v>93</v>
      </c>
      <c r="Y26" t="s">
        <v>93</v>
      </c>
      <c r="Z26">
        <v>86</v>
      </c>
      <c r="AA26" t="s">
        <v>93</v>
      </c>
      <c r="AB26" s="17">
        <v>0</v>
      </c>
      <c r="AC26">
        <v>377</v>
      </c>
      <c r="AD26">
        <v>130</v>
      </c>
      <c r="AE26">
        <v>2.4165000000000001</v>
      </c>
      <c r="AF26" t="s">
        <v>94</v>
      </c>
      <c r="AG26">
        <v>8.1677999999999997</v>
      </c>
      <c r="AH26">
        <v>99.516199999999998</v>
      </c>
      <c r="AI26">
        <v>28</v>
      </c>
    </row>
    <row r="27" spans="1:35" hidden="1" x14ac:dyDescent="0.25">
      <c r="A27">
        <v>90</v>
      </c>
      <c r="B27" s="6"/>
      <c r="C27" s="6"/>
      <c r="D27">
        <v>2.3384999999999998</v>
      </c>
      <c r="E27">
        <v>17.696100000000001</v>
      </c>
      <c r="F27">
        <v>178114</v>
      </c>
      <c r="G27">
        <v>800</v>
      </c>
      <c r="H27" t="s">
        <v>94</v>
      </c>
      <c r="I27">
        <v>157</v>
      </c>
      <c r="J27" t="s">
        <v>95</v>
      </c>
      <c r="K27" t="s">
        <v>96</v>
      </c>
      <c r="L27" t="s">
        <v>97</v>
      </c>
      <c r="M27" t="s">
        <v>98</v>
      </c>
      <c r="N27">
        <v>600</v>
      </c>
      <c r="O27">
        <v>289.14609999999999</v>
      </c>
      <c r="P27">
        <v>616</v>
      </c>
      <c r="Q27">
        <v>0</v>
      </c>
      <c r="R27" t="s">
        <v>99</v>
      </c>
      <c r="S27">
        <v>391</v>
      </c>
      <c r="T27">
        <v>141</v>
      </c>
      <c r="U27" t="s">
        <v>99</v>
      </c>
      <c r="V27" t="s">
        <v>99</v>
      </c>
      <c r="W27">
        <v>22</v>
      </c>
      <c r="X27" t="s">
        <v>93</v>
      </c>
      <c r="Y27" t="s">
        <v>93</v>
      </c>
      <c r="Z27">
        <v>146</v>
      </c>
      <c r="AA27" t="s">
        <v>93</v>
      </c>
      <c r="AB27" s="17">
        <v>1</v>
      </c>
      <c r="AC27">
        <v>377</v>
      </c>
      <c r="AD27">
        <v>130</v>
      </c>
      <c r="AE27">
        <v>35.699599999999997</v>
      </c>
      <c r="AF27" t="s">
        <v>94</v>
      </c>
      <c r="AG27">
        <v>88.291600000000003</v>
      </c>
      <c r="AH27">
        <v>286.2842</v>
      </c>
      <c r="AI27">
        <v>28</v>
      </c>
    </row>
    <row r="28" spans="1:35" x14ac:dyDescent="0.25">
      <c r="A28">
        <v>91</v>
      </c>
      <c r="B28" s="6"/>
      <c r="C28" s="6"/>
      <c r="D28">
        <v>2.7799999999999998E-2</v>
      </c>
      <c r="E28">
        <v>17.696100000000001</v>
      </c>
      <c r="F28">
        <v>58871</v>
      </c>
      <c r="G28">
        <v>700</v>
      </c>
      <c r="H28" t="s">
        <v>94</v>
      </c>
      <c r="I28">
        <v>94</v>
      </c>
      <c r="J28" t="s">
        <v>95</v>
      </c>
      <c r="K28" t="s">
        <v>96</v>
      </c>
      <c r="L28" t="s">
        <v>97</v>
      </c>
      <c r="M28" t="s">
        <v>98</v>
      </c>
      <c r="N28">
        <v>140</v>
      </c>
      <c r="O28">
        <v>95.569800000000001</v>
      </c>
      <c r="P28">
        <v>616</v>
      </c>
      <c r="Q28">
        <v>0</v>
      </c>
      <c r="R28" t="s">
        <v>99</v>
      </c>
      <c r="S28">
        <v>421</v>
      </c>
      <c r="T28">
        <v>140</v>
      </c>
      <c r="U28" t="s">
        <v>99</v>
      </c>
      <c r="V28" t="s">
        <v>99</v>
      </c>
      <c r="W28">
        <v>22</v>
      </c>
      <c r="X28" t="s">
        <v>93</v>
      </c>
      <c r="Y28" t="s">
        <v>93</v>
      </c>
      <c r="Z28">
        <v>88</v>
      </c>
      <c r="AA28" t="s">
        <v>93</v>
      </c>
      <c r="AB28" s="17">
        <v>0.99819999999999998</v>
      </c>
      <c r="AC28">
        <v>407</v>
      </c>
      <c r="AD28">
        <v>129</v>
      </c>
      <c r="AE28">
        <v>13.0219</v>
      </c>
      <c r="AF28" t="s">
        <v>94</v>
      </c>
      <c r="AG28">
        <v>4.4530000000000003</v>
      </c>
      <c r="AH28">
        <v>95.140299999999996</v>
      </c>
      <c r="AI28">
        <v>28</v>
      </c>
    </row>
    <row r="29" spans="1:35" hidden="1" x14ac:dyDescent="0.25">
      <c r="A29">
        <v>91</v>
      </c>
      <c r="B29" s="6"/>
      <c r="C29" s="6"/>
      <c r="D29">
        <v>2.2126000000000001</v>
      </c>
      <c r="E29">
        <v>17.696100000000001</v>
      </c>
      <c r="F29">
        <v>172502</v>
      </c>
      <c r="G29">
        <v>800</v>
      </c>
      <c r="H29" t="s">
        <v>94</v>
      </c>
      <c r="I29">
        <v>155</v>
      </c>
      <c r="J29" t="s">
        <v>95</v>
      </c>
      <c r="K29" t="s">
        <v>96</v>
      </c>
      <c r="L29" t="s">
        <v>97</v>
      </c>
      <c r="M29" t="s">
        <v>98</v>
      </c>
      <c r="N29">
        <v>468</v>
      </c>
      <c r="O29">
        <v>280.03570000000002</v>
      </c>
      <c r="P29">
        <v>616</v>
      </c>
      <c r="Q29">
        <v>0</v>
      </c>
      <c r="R29" t="s">
        <v>99</v>
      </c>
      <c r="S29">
        <v>421</v>
      </c>
      <c r="T29">
        <v>140</v>
      </c>
      <c r="U29" t="s">
        <v>99</v>
      </c>
      <c r="V29" t="s">
        <v>99</v>
      </c>
      <c r="W29">
        <v>22</v>
      </c>
      <c r="X29" t="s">
        <v>93</v>
      </c>
      <c r="Y29" t="s">
        <v>93</v>
      </c>
      <c r="Z29">
        <v>130</v>
      </c>
      <c r="AA29" t="s">
        <v>93</v>
      </c>
      <c r="AB29" s="17">
        <v>1</v>
      </c>
      <c r="AC29">
        <v>407</v>
      </c>
      <c r="AD29">
        <v>129</v>
      </c>
      <c r="AE29">
        <v>24.418099999999999</v>
      </c>
      <c r="AF29" t="s">
        <v>94</v>
      </c>
      <c r="AG29">
        <v>92.031000000000006</v>
      </c>
      <c r="AH29">
        <v>278.41550000000001</v>
      </c>
      <c r="AI29">
        <v>28</v>
      </c>
    </row>
    <row r="30" spans="1:35" x14ac:dyDescent="0.25">
      <c r="A30">
        <v>92</v>
      </c>
      <c r="B30" s="6"/>
      <c r="C30" s="6"/>
      <c r="D30">
        <v>3.3500000000000002E-2</v>
      </c>
      <c r="E30">
        <v>17.696100000000001</v>
      </c>
      <c r="F30">
        <v>61533</v>
      </c>
      <c r="G30">
        <v>700</v>
      </c>
      <c r="H30" t="s">
        <v>94</v>
      </c>
      <c r="I30">
        <v>98</v>
      </c>
      <c r="J30" t="s">
        <v>95</v>
      </c>
      <c r="K30" t="s">
        <v>96</v>
      </c>
      <c r="L30" t="s">
        <v>97</v>
      </c>
      <c r="M30" t="s">
        <v>98</v>
      </c>
      <c r="N30">
        <v>136</v>
      </c>
      <c r="O30">
        <v>99.891199999999998</v>
      </c>
      <c r="P30">
        <v>616</v>
      </c>
      <c r="Q30">
        <v>0</v>
      </c>
      <c r="R30" t="s">
        <v>99</v>
      </c>
      <c r="S30">
        <v>450</v>
      </c>
      <c r="T30">
        <v>138</v>
      </c>
      <c r="U30" t="s">
        <v>99</v>
      </c>
      <c r="V30" t="s">
        <v>99</v>
      </c>
      <c r="W30">
        <v>22</v>
      </c>
      <c r="X30" t="s">
        <v>93</v>
      </c>
      <c r="Y30" t="s">
        <v>93</v>
      </c>
      <c r="Z30">
        <v>94</v>
      </c>
      <c r="AA30" t="s">
        <v>93</v>
      </c>
      <c r="AB30" s="17">
        <v>0</v>
      </c>
      <c r="AC30">
        <v>436</v>
      </c>
      <c r="AD30">
        <v>127</v>
      </c>
      <c r="AE30">
        <v>3.1046</v>
      </c>
      <c r="AF30" t="s">
        <v>94</v>
      </c>
      <c r="AG30">
        <v>3.9277000000000002</v>
      </c>
      <c r="AH30">
        <v>99.510800000000003</v>
      </c>
      <c r="AI30">
        <v>28</v>
      </c>
    </row>
    <row r="31" spans="1:35" hidden="1" x14ac:dyDescent="0.25">
      <c r="A31">
        <v>92</v>
      </c>
      <c r="B31" s="6"/>
      <c r="C31" s="6"/>
      <c r="D31">
        <v>2.7637</v>
      </c>
      <c r="E31">
        <v>17.696100000000001</v>
      </c>
      <c r="F31">
        <v>196613</v>
      </c>
      <c r="G31">
        <v>800</v>
      </c>
      <c r="H31" t="s">
        <v>94</v>
      </c>
      <c r="I31">
        <v>163</v>
      </c>
      <c r="J31" t="s">
        <v>95</v>
      </c>
      <c r="K31" t="s">
        <v>96</v>
      </c>
      <c r="L31" t="s">
        <v>97</v>
      </c>
      <c r="M31" t="s">
        <v>98</v>
      </c>
      <c r="N31">
        <v>594</v>
      </c>
      <c r="O31">
        <v>319.17689999999999</v>
      </c>
      <c r="P31">
        <v>616</v>
      </c>
      <c r="Q31">
        <v>0</v>
      </c>
      <c r="R31" t="s">
        <v>99</v>
      </c>
      <c r="S31">
        <v>450</v>
      </c>
      <c r="T31">
        <v>138</v>
      </c>
      <c r="U31" t="s">
        <v>99</v>
      </c>
      <c r="V31" t="s">
        <v>99</v>
      </c>
      <c r="W31">
        <v>22</v>
      </c>
      <c r="X31" t="s">
        <v>93</v>
      </c>
      <c r="Y31" t="s">
        <v>93</v>
      </c>
      <c r="Z31">
        <v>144</v>
      </c>
      <c r="AA31" t="s">
        <v>93</v>
      </c>
      <c r="AB31" s="17">
        <v>1</v>
      </c>
      <c r="AC31">
        <v>436</v>
      </c>
      <c r="AD31">
        <v>127</v>
      </c>
      <c r="AE31">
        <v>25.301500000000001</v>
      </c>
      <c r="AF31" t="s">
        <v>94</v>
      </c>
      <c r="AG31">
        <v>114.7559</v>
      </c>
      <c r="AH31">
        <v>315.33449999999999</v>
      </c>
      <c r="AI31">
        <v>28</v>
      </c>
    </row>
    <row r="32" spans="1:35" x14ac:dyDescent="0.25">
      <c r="A32">
        <v>93</v>
      </c>
      <c r="B32" s="6"/>
      <c r="C32" s="6"/>
      <c r="D32">
        <v>3.1300000000000001E-2</v>
      </c>
      <c r="E32">
        <v>17.696100000000001</v>
      </c>
      <c r="F32">
        <v>60227</v>
      </c>
      <c r="G32">
        <v>700</v>
      </c>
      <c r="H32" t="s">
        <v>94</v>
      </c>
      <c r="I32">
        <v>96</v>
      </c>
      <c r="J32" t="s">
        <v>95</v>
      </c>
      <c r="K32" t="s">
        <v>96</v>
      </c>
      <c r="L32" t="s">
        <v>97</v>
      </c>
      <c r="M32" t="s">
        <v>98</v>
      </c>
      <c r="N32">
        <v>109</v>
      </c>
      <c r="O32">
        <v>97.771100000000004</v>
      </c>
      <c r="P32">
        <v>616</v>
      </c>
      <c r="Q32">
        <v>0</v>
      </c>
      <c r="R32" t="s">
        <v>99</v>
      </c>
      <c r="S32">
        <v>480</v>
      </c>
      <c r="T32">
        <v>138</v>
      </c>
      <c r="U32" t="s">
        <v>99</v>
      </c>
      <c r="V32" t="s">
        <v>99</v>
      </c>
      <c r="W32">
        <v>22</v>
      </c>
      <c r="X32" t="s">
        <v>93</v>
      </c>
      <c r="Y32" t="s">
        <v>93</v>
      </c>
      <c r="Z32">
        <v>94</v>
      </c>
      <c r="AA32" t="s">
        <v>93</v>
      </c>
      <c r="AB32" s="17">
        <v>1</v>
      </c>
      <c r="AC32">
        <v>466</v>
      </c>
      <c r="AD32">
        <v>127</v>
      </c>
      <c r="AE32">
        <v>3.4228999999999998</v>
      </c>
      <c r="AF32" t="s">
        <v>94</v>
      </c>
      <c r="AG32">
        <v>2.6034999999999999</v>
      </c>
      <c r="AH32">
        <v>97.661900000000003</v>
      </c>
      <c r="AI32">
        <v>28</v>
      </c>
    </row>
    <row r="33" spans="1:35" hidden="1" x14ac:dyDescent="0.25">
      <c r="A33">
        <v>93</v>
      </c>
      <c r="B33" s="6"/>
      <c r="C33" s="6"/>
      <c r="D33">
        <v>2.2608000000000001</v>
      </c>
      <c r="E33">
        <v>17.696100000000001</v>
      </c>
      <c r="F33">
        <v>176644</v>
      </c>
      <c r="G33">
        <v>800</v>
      </c>
      <c r="H33" t="s">
        <v>94</v>
      </c>
      <c r="I33">
        <v>159</v>
      </c>
      <c r="J33" t="s">
        <v>95</v>
      </c>
      <c r="K33" t="s">
        <v>96</v>
      </c>
      <c r="L33" t="s">
        <v>97</v>
      </c>
      <c r="M33" t="s">
        <v>98</v>
      </c>
      <c r="N33">
        <v>482</v>
      </c>
      <c r="O33">
        <v>286.75970000000001</v>
      </c>
      <c r="P33">
        <v>616</v>
      </c>
      <c r="Q33">
        <v>0</v>
      </c>
      <c r="R33" t="s">
        <v>99</v>
      </c>
      <c r="S33">
        <v>480</v>
      </c>
      <c r="T33">
        <v>138</v>
      </c>
      <c r="U33" t="s">
        <v>99</v>
      </c>
      <c r="V33" t="s">
        <v>99</v>
      </c>
      <c r="W33">
        <v>22</v>
      </c>
      <c r="X33" t="s">
        <v>93</v>
      </c>
      <c r="Y33" t="s">
        <v>93</v>
      </c>
      <c r="Z33">
        <v>140</v>
      </c>
      <c r="AA33" t="s">
        <v>93</v>
      </c>
      <c r="AB33" s="17">
        <v>1</v>
      </c>
      <c r="AC33">
        <v>466</v>
      </c>
      <c r="AD33">
        <v>127</v>
      </c>
      <c r="AE33">
        <v>27.047000000000001</v>
      </c>
      <c r="AF33" t="s">
        <v>94</v>
      </c>
      <c r="AG33">
        <v>95.123699999999999</v>
      </c>
      <c r="AH33">
        <v>284.50360000000001</v>
      </c>
      <c r="AI33">
        <v>28</v>
      </c>
    </row>
    <row r="34" spans="1:35" x14ac:dyDescent="0.25">
      <c r="A34">
        <v>94</v>
      </c>
      <c r="B34" s="6"/>
      <c r="C34" s="6"/>
      <c r="D34">
        <v>3.2899999999999999E-2</v>
      </c>
      <c r="E34">
        <v>17.696100000000001</v>
      </c>
      <c r="F34">
        <v>61512</v>
      </c>
      <c r="G34">
        <v>700</v>
      </c>
      <c r="H34" t="s">
        <v>94</v>
      </c>
      <c r="I34">
        <v>98</v>
      </c>
      <c r="J34" t="s">
        <v>95</v>
      </c>
      <c r="K34" t="s">
        <v>96</v>
      </c>
      <c r="L34" t="s">
        <v>97</v>
      </c>
      <c r="M34" t="s">
        <v>98</v>
      </c>
      <c r="N34">
        <v>113</v>
      </c>
      <c r="O34">
        <v>99.857100000000003</v>
      </c>
      <c r="P34">
        <v>616</v>
      </c>
      <c r="Q34">
        <v>0</v>
      </c>
      <c r="R34" t="s">
        <v>99</v>
      </c>
      <c r="S34">
        <v>510</v>
      </c>
      <c r="T34">
        <v>138</v>
      </c>
      <c r="U34" t="s">
        <v>99</v>
      </c>
      <c r="V34" t="s">
        <v>99</v>
      </c>
      <c r="W34">
        <v>22</v>
      </c>
      <c r="X34" t="s">
        <v>93</v>
      </c>
      <c r="Y34" t="s">
        <v>93</v>
      </c>
      <c r="Z34">
        <v>94</v>
      </c>
      <c r="AA34" t="s">
        <v>93</v>
      </c>
      <c r="AB34" s="17">
        <v>1</v>
      </c>
      <c r="AC34">
        <v>496</v>
      </c>
      <c r="AD34">
        <v>127</v>
      </c>
      <c r="AE34">
        <v>6.3231999999999999</v>
      </c>
      <c r="AF34" t="s">
        <v>94</v>
      </c>
      <c r="AG34">
        <v>3.2368000000000001</v>
      </c>
      <c r="AH34">
        <v>99.744600000000005</v>
      </c>
      <c r="AI34">
        <v>28</v>
      </c>
    </row>
    <row r="35" spans="1:35" hidden="1" x14ac:dyDescent="0.25">
      <c r="A35">
        <v>94</v>
      </c>
      <c r="B35" s="6"/>
      <c r="C35" s="6"/>
      <c r="D35">
        <v>2.3915999999999999</v>
      </c>
      <c r="E35">
        <v>17.696100000000001</v>
      </c>
      <c r="F35">
        <v>182429</v>
      </c>
      <c r="G35">
        <v>800</v>
      </c>
      <c r="H35" t="s">
        <v>94</v>
      </c>
      <c r="I35">
        <v>161</v>
      </c>
      <c r="J35" t="s">
        <v>95</v>
      </c>
      <c r="K35" t="s">
        <v>96</v>
      </c>
      <c r="L35" t="s">
        <v>97</v>
      </c>
      <c r="M35" t="s">
        <v>98</v>
      </c>
      <c r="N35">
        <v>543</v>
      </c>
      <c r="O35">
        <v>296.15100000000001</v>
      </c>
      <c r="P35">
        <v>616</v>
      </c>
      <c r="Q35">
        <v>0</v>
      </c>
      <c r="R35" t="s">
        <v>99</v>
      </c>
      <c r="S35">
        <v>510</v>
      </c>
      <c r="T35">
        <v>138</v>
      </c>
      <c r="U35" t="s">
        <v>99</v>
      </c>
      <c r="V35" t="s">
        <v>99</v>
      </c>
      <c r="W35">
        <v>22</v>
      </c>
      <c r="X35" t="s">
        <v>93</v>
      </c>
      <c r="Y35" t="s">
        <v>93</v>
      </c>
      <c r="Z35">
        <v>138</v>
      </c>
      <c r="AA35" t="s">
        <v>93</v>
      </c>
      <c r="AB35" s="17">
        <v>1</v>
      </c>
      <c r="AC35">
        <v>496</v>
      </c>
      <c r="AD35">
        <v>127</v>
      </c>
      <c r="AE35">
        <v>12.418799999999999</v>
      </c>
      <c r="AF35" t="s">
        <v>94</v>
      </c>
      <c r="AG35">
        <v>110.2894</v>
      </c>
      <c r="AH35">
        <v>293.06470000000002</v>
      </c>
      <c r="AI35">
        <v>28</v>
      </c>
    </row>
    <row r="36" spans="1:35" x14ac:dyDescent="0.25">
      <c r="A36">
        <v>95</v>
      </c>
      <c r="B36" s="6"/>
      <c r="C36" s="6"/>
      <c r="D36">
        <v>-1.5599999999999999E-2</v>
      </c>
      <c r="E36">
        <v>17.696100000000001</v>
      </c>
      <c r="F36">
        <v>63521</v>
      </c>
      <c r="G36">
        <v>700</v>
      </c>
      <c r="H36" t="s">
        <v>94</v>
      </c>
      <c r="I36">
        <v>104</v>
      </c>
      <c r="J36" t="s">
        <v>95</v>
      </c>
      <c r="K36" t="s">
        <v>96</v>
      </c>
      <c r="L36" t="s">
        <v>97</v>
      </c>
      <c r="M36" t="s">
        <v>98</v>
      </c>
      <c r="N36">
        <v>109</v>
      </c>
      <c r="O36">
        <v>103.1185</v>
      </c>
      <c r="P36">
        <v>616</v>
      </c>
      <c r="Q36">
        <v>0</v>
      </c>
      <c r="R36" t="s">
        <v>99</v>
      </c>
      <c r="S36">
        <v>537</v>
      </c>
      <c r="T36">
        <v>137</v>
      </c>
      <c r="U36" t="s">
        <v>99</v>
      </c>
      <c r="V36" t="s">
        <v>99</v>
      </c>
      <c r="W36">
        <v>22</v>
      </c>
      <c r="X36" t="s">
        <v>93</v>
      </c>
      <c r="Y36" t="s">
        <v>93</v>
      </c>
      <c r="Z36">
        <v>96</v>
      </c>
      <c r="AA36" t="s">
        <v>93</v>
      </c>
      <c r="AB36" s="17">
        <v>0</v>
      </c>
      <c r="AC36">
        <v>523</v>
      </c>
      <c r="AD36">
        <v>126</v>
      </c>
      <c r="AE36">
        <v>1.2842</v>
      </c>
      <c r="AF36" t="s">
        <v>94</v>
      </c>
      <c r="AG36">
        <v>2.8134999999999999</v>
      </c>
      <c r="AH36">
        <v>103.08450000000001</v>
      </c>
      <c r="AI36">
        <v>28</v>
      </c>
    </row>
    <row r="37" spans="1:35" hidden="1" x14ac:dyDescent="0.25">
      <c r="A37">
        <v>95</v>
      </c>
      <c r="B37" s="6"/>
      <c r="C37" s="6"/>
      <c r="D37">
        <v>2.0768</v>
      </c>
      <c r="E37">
        <v>17.696100000000001</v>
      </c>
      <c r="F37">
        <v>169007</v>
      </c>
      <c r="G37">
        <v>800</v>
      </c>
      <c r="H37" t="s">
        <v>94</v>
      </c>
      <c r="I37">
        <v>157</v>
      </c>
      <c r="J37" t="s">
        <v>95</v>
      </c>
      <c r="K37" t="s">
        <v>96</v>
      </c>
      <c r="L37" t="s">
        <v>97</v>
      </c>
      <c r="M37" t="s">
        <v>98</v>
      </c>
      <c r="N37">
        <v>514</v>
      </c>
      <c r="O37">
        <v>274.36200000000002</v>
      </c>
      <c r="P37">
        <v>616</v>
      </c>
      <c r="Q37">
        <v>0</v>
      </c>
      <c r="R37" t="s">
        <v>99</v>
      </c>
      <c r="S37">
        <v>537</v>
      </c>
      <c r="T37">
        <v>137</v>
      </c>
      <c r="U37" t="s">
        <v>99</v>
      </c>
      <c r="V37" t="s">
        <v>99</v>
      </c>
      <c r="W37">
        <v>22</v>
      </c>
      <c r="X37" t="s">
        <v>93</v>
      </c>
      <c r="Y37" t="s">
        <v>93</v>
      </c>
      <c r="Z37">
        <v>128</v>
      </c>
      <c r="AA37" t="s">
        <v>93</v>
      </c>
      <c r="AB37" s="17">
        <v>1</v>
      </c>
      <c r="AC37">
        <v>523</v>
      </c>
      <c r="AD37">
        <v>126</v>
      </c>
      <c r="AE37">
        <v>41.134</v>
      </c>
      <c r="AF37" t="s">
        <v>94</v>
      </c>
      <c r="AG37">
        <v>106.22929999999999</v>
      </c>
      <c r="AH37">
        <v>270.50360000000001</v>
      </c>
      <c r="AI37">
        <v>28</v>
      </c>
    </row>
    <row r="38" spans="1:35" x14ac:dyDescent="0.25">
      <c r="A38">
        <v>96</v>
      </c>
      <c r="B38" s="6"/>
      <c r="C38" s="6"/>
      <c r="D38">
        <v>5.7200000000000001E-2</v>
      </c>
      <c r="E38">
        <v>17.696100000000001</v>
      </c>
      <c r="F38">
        <v>62358</v>
      </c>
      <c r="G38">
        <v>700</v>
      </c>
      <c r="H38" t="s">
        <v>94</v>
      </c>
      <c r="I38">
        <v>98</v>
      </c>
      <c r="J38" t="s">
        <v>95</v>
      </c>
      <c r="K38" t="s">
        <v>96</v>
      </c>
      <c r="L38" t="s">
        <v>97</v>
      </c>
      <c r="M38" t="s">
        <v>98</v>
      </c>
      <c r="N38">
        <v>109</v>
      </c>
      <c r="O38">
        <v>101.23050000000001</v>
      </c>
      <c r="P38">
        <v>616</v>
      </c>
      <c r="Q38">
        <v>0</v>
      </c>
      <c r="R38" t="s">
        <v>99</v>
      </c>
      <c r="S38">
        <v>565</v>
      </c>
      <c r="T38">
        <v>136</v>
      </c>
      <c r="U38" t="s">
        <v>99</v>
      </c>
      <c r="V38" t="s">
        <v>99</v>
      </c>
      <c r="W38">
        <v>22</v>
      </c>
      <c r="X38" t="s">
        <v>93</v>
      </c>
      <c r="Y38" t="s">
        <v>93</v>
      </c>
      <c r="Z38">
        <v>94</v>
      </c>
      <c r="AA38" t="s">
        <v>93</v>
      </c>
      <c r="AB38" s="17">
        <v>1</v>
      </c>
      <c r="AC38">
        <v>551</v>
      </c>
      <c r="AD38">
        <v>125</v>
      </c>
      <c r="AE38">
        <v>2.8765999999999998</v>
      </c>
      <c r="AF38" t="s">
        <v>94</v>
      </c>
      <c r="AG38">
        <v>2.9508999999999999</v>
      </c>
      <c r="AH38">
        <v>101.1187</v>
      </c>
      <c r="AI38">
        <v>28</v>
      </c>
    </row>
    <row r="39" spans="1:35" hidden="1" x14ac:dyDescent="0.25">
      <c r="A39">
        <v>96</v>
      </c>
      <c r="B39" s="6"/>
      <c r="C39" s="6"/>
      <c r="D39">
        <v>2.5352999999999999</v>
      </c>
      <c r="E39">
        <v>17.696100000000001</v>
      </c>
      <c r="F39">
        <v>187430</v>
      </c>
      <c r="G39">
        <v>800</v>
      </c>
      <c r="H39" t="s">
        <v>94</v>
      </c>
      <c r="I39">
        <v>161</v>
      </c>
      <c r="J39" t="s">
        <v>95</v>
      </c>
      <c r="K39" t="s">
        <v>96</v>
      </c>
      <c r="L39" t="s">
        <v>97</v>
      </c>
      <c r="M39" t="s">
        <v>98</v>
      </c>
      <c r="N39">
        <v>615</v>
      </c>
      <c r="O39">
        <v>304.26949999999999</v>
      </c>
      <c r="P39">
        <v>616</v>
      </c>
      <c r="Q39">
        <v>0</v>
      </c>
      <c r="R39" t="s">
        <v>99</v>
      </c>
      <c r="S39">
        <v>565</v>
      </c>
      <c r="T39">
        <v>136</v>
      </c>
      <c r="U39" t="s">
        <v>99</v>
      </c>
      <c r="V39" t="s">
        <v>99</v>
      </c>
      <c r="W39">
        <v>22</v>
      </c>
      <c r="X39" t="s">
        <v>93</v>
      </c>
      <c r="Y39" t="s">
        <v>93</v>
      </c>
      <c r="Z39">
        <v>149</v>
      </c>
      <c r="AA39" t="s">
        <v>93</v>
      </c>
      <c r="AB39" s="17">
        <v>1</v>
      </c>
      <c r="AC39">
        <v>551</v>
      </c>
      <c r="AD39">
        <v>125</v>
      </c>
      <c r="AE39">
        <v>30.7484</v>
      </c>
      <c r="AF39" t="s">
        <v>94</v>
      </c>
      <c r="AG39">
        <v>124.6482</v>
      </c>
      <c r="AH39">
        <v>298.96940000000001</v>
      </c>
      <c r="AI39">
        <v>28</v>
      </c>
    </row>
    <row r="40" spans="1:35" x14ac:dyDescent="0.25">
      <c r="A40">
        <v>97</v>
      </c>
      <c r="B40" s="6"/>
      <c r="C40" s="6"/>
      <c r="D40">
        <v>2.6100000000000002E-2</v>
      </c>
      <c r="E40">
        <v>17.696100000000001</v>
      </c>
      <c r="F40">
        <v>63741</v>
      </c>
      <c r="G40">
        <v>700</v>
      </c>
      <c r="H40" t="s">
        <v>94</v>
      </c>
      <c r="I40">
        <v>102</v>
      </c>
      <c r="J40" t="s">
        <v>95</v>
      </c>
      <c r="K40" t="s">
        <v>96</v>
      </c>
      <c r="L40" t="s">
        <v>97</v>
      </c>
      <c r="M40" t="s">
        <v>98</v>
      </c>
      <c r="N40">
        <v>117</v>
      </c>
      <c r="O40">
        <v>103.4756</v>
      </c>
      <c r="P40">
        <v>616</v>
      </c>
      <c r="Q40">
        <v>0</v>
      </c>
      <c r="R40" t="s">
        <v>99</v>
      </c>
      <c r="S40">
        <v>593</v>
      </c>
      <c r="T40">
        <v>134</v>
      </c>
      <c r="U40" t="s">
        <v>99</v>
      </c>
      <c r="V40" t="s">
        <v>99</v>
      </c>
      <c r="W40">
        <v>22</v>
      </c>
      <c r="X40" t="s">
        <v>93</v>
      </c>
      <c r="Y40" t="s">
        <v>93</v>
      </c>
      <c r="Z40">
        <v>94</v>
      </c>
      <c r="AA40" t="s">
        <v>93</v>
      </c>
      <c r="AB40" s="17">
        <v>1</v>
      </c>
      <c r="AC40">
        <v>579</v>
      </c>
      <c r="AD40">
        <v>123</v>
      </c>
      <c r="AE40">
        <v>5.4424000000000001</v>
      </c>
      <c r="AF40" t="s">
        <v>94</v>
      </c>
      <c r="AG40">
        <v>3.8944999999999999</v>
      </c>
      <c r="AH40">
        <v>103.4802</v>
      </c>
      <c r="AI40">
        <v>28</v>
      </c>
    </row>
    <row r="41" spans="1:35" hidden="1" x14ac:dyDescent="0.25">
      <c r="A41">
        <v>97</v>
      </c>
      <c r="B41" s="6"/>
      <c r="C41" s="6"/>
      <c r="D41">
        <v>2.4224000000000001</v>
      </c>
      <c r="E41">
        <v>17.696100000000001</v>
      </c>
      <c r="F41">
        <v>187196</v>
      </c>
      <c r="G41">
        <v>800</v>
      </c>
      <c r="H41" t="s">
        <v>94</v>
      </c>
      <c r="I41">
        <v>167</v>
      </c>
      <c r="J41" t="s">
        <v>95</v>
      </c>
      <c r="K41" t="s">
        <v>96</v>
      </c>
      <c r="L41" t="s">
        <v>97</v>
      </c>
      <c r="M41" t="s">
        <v>98</v>
      </c>
      <c r="N41">
        <v>529</v>
      </c>
      <c r="O41">
        <v>303.88959999999997</v>
      </c>
      <c r="P41">
        <v>616</v>
      </c>
      <c r="Q41">
        <v>0</v>
      </c>
      <c r="R41" t="s">
        <v>99</v>
      </c>
      <c r="S41">
        <v>593</v>
      </c>
      <c r="T41">
        <v>134</v>
      </c>
      <c r="U41" t="s">
        <v>99</v>
      </c>
      <c r="V41" t="s">
        <v>99</v>
      </c>
      <c r="W41">
        <v>22</v>
      </c>
      <c r="X41" t="s">
        <v>93</v>
      </c>
      <c r="Y41" t="s">
        <v>93</v>
      </c>
      <c r="Z41">
        <v>157</v>
      </c>
      <c r="AA41" t="s">
        <v>93</v>
      </c>
      <c r="AB41" s="17">
        <v>1</v>
      </c>
      <c r="AC41">
        <v>579</v>
      </c>
      <c r="AD41">
        <v>123</v>
      </c>
      <c r="AE41">
        <v>32.0974</v>
      </c>
      <c r="AF41" t="s">
        <v>94</v>
      </c>
      <c r="AG41">
        <v>102.14230000000001</v>
      </c>
      <c r="AH41">
        <v>301.14030000000002</v>
      </c>
      <c r="AI41">
        <v>28</v>
      </c>
    </row>
    <row r="42" spans="1:35" x14ac:dyDescent="0.25">
      <c r="A42">
        <v>98</v>
      </c>
      <c r="B42" s="6"/>
      <c r="C42" s="6"/>
      <c r="D42">
        <v>2.64E-2</v>
      </c>
      <c r="E42">
        <v>17.696100000000001</v>
      </c>
      <c r="F42">
        <v>63752</v>
      </c>
      <c r="G42">
        <v>700</v>
      </c>
      <c r="H42" t="s">
        <v>94</v>
      </c>
      <c r="I42">
        <v>102</v>
      </c>
      <c r="J42" t="s">
        <v>95</v>
      </c>
      <c r="K42" t="s">
        <v>96</v>
      </c>
      <c r="L42" t="s">
        <v>97</v>
      </c>
      <c r="M42" t="s">
        <v>98</v>
      </c>
      <c r="N42">
        <v>119</v>
      </c>
      <c r="O42">
        <v>103.4935</v>
      </c>
      <c r="P42">
        <v>616</v>
      </c>
      <c r="Q42">
        <v>0</v>
      </c>
      <c r="R42" t="s">
        <v>99</v>
      </c>
      <c r="S42">
        <v>622</v>
      </c>
      <c r="T42">
        <v>135</v>
      </c>
      <c r="U42" t="s">
        <v>99</v>
      </c>
      <c r="V42" t="s">
        <v>99</v>
      </c>
      <c r="W42">
        <v>22</v>
      </c>
      <c r="X42" t="s">
        <v>93</v>
      </c>
      <c r="Y42" t="s">
        <v>93</v>
      </c>
      <c r="Z42">
        <v>92</v>
      </c>
      <c r="AA42" t="s">
        <v>93</v>
      </c>
      <c r="AB42" s="17">
        <v>0.99970000000000003</v>
      </c>
      <c r="AC42">
        <v>608</v>
      </c>
      <c r="AD42">
        <v>124</v>
      </c>
      <c r="AE42">
        <v>4.1548999999999996</v>
      </c>
      <c r="AF42" t="s">
        <v>94</v>
      </c>
      <c r="AG42">
        <v>4.3433999999999999</v>
      </c>
      <c r="AH42">
        <v>103.5791</v>
      </c>
      <c r="AI42">
        <v>28</v>
      </c>
    </row>
    <row r="43" spans="1:35" hidden="1" x14ac:dyDescent="0.25">
      <c r="A43">
        <v>98</v>
      </c>
      <c r="B43" s="6"/>
      <c r="C43" s="6"/>
      <c r="D43">
        <v>2.1621999999999999</v>
      </c>
      <c r="E43">
        <v>17.696100000000001</v>
      </c>
      <c r="F43">
        <v>178138</v>
      </c>
      <c r="G43">
        <v>800</v>
      </c>
      <c r="H43" t="s">
        <v>94</v>
      </c>
      <c r="I43">
        <v>167</v>
      </c>
      <c r="J43" t="s">
        <v>95</v>
      </c>
      <c r="K43" t="s">
        <v>96</v>
      </c>
      <c r="L43" t="s">
        <v>97</v>
      </c>
      <c r="M43" t="s">
        <v>98</v>
      </c>
      <c r="N43">
        <v>520</v>
      </c>
      <c r="O43">
        <v>289.18509999999998</v>
      </c>
      <c r="P43">
        <v>616</v>
      </c>
      <c r="Q43">
        <v>0</v>
      </c>
      <c r="R43" t="s">
        <v>99</v>
      </c>
      <c r="S43">
        <v>622</v>
      </c>
      <c r="T43">
        <v>135</v>
      </c>
      <c r="U43" t="s">
        <v>99</v>
      </c>
      <c r="V43" t="s">
        <v>99</v>
      </c>
      <c r="W43">
        <v>22</v>
      </c>
      <c r="X43" t="s">
        <v>93</v>
      </c>
      <c r="Y43" t="s">
        <v>93</v>
      </c>
      <c r="Z43">
        <v>142</v>
      </c>
      <c r="AA43" t="s">
        <v>93</v>
      </c>
      <c r="AB43" s="17">
        <v>1</v>
      </c>
      <c r="AC43">
        <v>608</v>
      </c>
      <c r="AD43">
        <v>124</v>
      </c>
      <c r="AE43">
        <v>26.491499999999998</v>
      </c>
      <c r="AF43" t="s">
        <v>94</v>
      </c>
      <c r="AG43">
        <v>89.302000000000007</v>
      </c>
      <c r="AH43">
        <v>287.69600000000003</v>
      </c>
      <c r="AI43">
        <v>28</v>
      </c>
    </row>
    <row r="44" spans="1:35" x14ac:dyDescent="0.25">
      <c r="A44">
        <v>99</v>
      </c>
      <c r="B44" s="6"/>
      <c r="C44" s="6"/>
      <c r="D44">
        <v>2.07E-2</v>
      </c>
      <c r="E44">
        <v>17.696100000000001</v>
      </c>
      <c r="F44">
        <v>61089</v>
      </c>
      <c r="G44">
        <v>700</v>
      </c>
      <c r="H44" t="s">
        <v>94</v>
      </c>
      <c r="I44">
        <v>98</v>
      </c>
      <c r="J44" t="s">
        <v>95</v>
      </c>
      <c r="K44" t="s">
        <v>96</v>
      </c>
      <c r="L44" t="s">
        <v>97</v>
      </c>
      <c r="M44" t="s">
        <v>98</v>
      </c>
      <c r="N44">
        <v>113</v>
      </c>
      <c r="O44">
        <v>99.170500000000004</v>
      </c>
      <c r="P44">
        <v>616</v>
      </c>
      <c r="Q44">
        <v>0</v>
      </c>
      <c r="R44" t="s">
        <v>99</v>
      </c>
      <c r="S44">
        <v>649</v>
      </c>
      <c r="T44">
        <v>135</v>
      </c>
      <c r="U44" t="s">
        <v>99</v>
      </c>
      <c r="V44" t="s">
        <v>99</v>
      </c>
      <c r="W44">
        <v>22</v>
      </c>
      <c r="X44" t="s">
        <v>93</v>
      </c>
      <c r="Y44" t="s">
        <v>93</v>
      </c>
      <c r="Z44">
        <v>90</v>
      </c>
      <c r="AA44" t="s">
        <v>93</v>
      </c>
      <c r="AB44" s="17">
        <v>0.92330000000000001</v>
      </c>
      <c r="AC44">
        <v>635</v>
      </c>
      <c r="AD44">
        <v>124</v>
      </c>
      <c r="AE44">
        <v>5.0465</v>
      </c>
      <c r="AF44" t="s">
        <v>94</v>
      </c>
      <c r="AG44">
        <v>3.7170000000000001</v>
      </c>
      <c r="AH44">
        <v>98.980199999999996</v>
      </c>
      <c r="AI44">
        <v>28</v>
      </c>
    </row>
    <row r="45" spans="1:35" hidden="1" x14ac:dyDescent="0.25">
      <c r="A45">
        <v>99</v>
      </c>
      <c r="B45" s="6"/>
      <c r="C45" s="6"/>
      <c r="D45">
        <v>2.3563999999999998</v>
      </c>
      <c r="E45">
        <v>17.696100000000001</v>
      </c>
      <c r="F45">
        <v>181817</v>
      </c>
      <c r="G45">
        <v>800</v>
      </c>
      <c r="H45" t="s">
        <v>94</v>
      </c>
      <c r="I45">
        <v>162</v>
      </c>
      <c r="J45" t="s">
        <v>95</v>
      </c>
      <c r="K45" t="s">
        <v>96</v>
      </c>
      <c r="L45" t="s">
        <v>97</v>
      </c>
      <c r="M45" t="s">
        <v>98</v>
      </c>
      <c r="N45">
        <v>524</v>
      </c>
      <c r="O45">
        <v>295.15750000000003</v>
      </c>
      <c r="P45">
        <v>616</v>
      </c>
      <c r="Q45">
        <v>0</v>
      </c>
      <c r="R45" t="s">
        <v>99</v>
      </c>
      <c r="S45">
        <v>649</v>
      </c>
      <c r="T45">
        <v>135</v>
      </c>
      <c r="U45" t="s">
        <v>99</v>
      </c>
      <c r="V45" t="s">
        <v>99</v>
      </c>
      <c r="W45">
        <v>22</v>
      </c>
      <c r="X45" t="s">
        <v>93</v>
      </c>
      <c r="Y45" t="s">
        <v>93</v>
      </c>
      <c r="Z45">
        <v>144</v>
      </c>
      <c r="AA45" t="s">
        <v>93</v>
      </c>
      <c r="AB45" s="17">
        <v>1</v>
      </c>
      <c r="AC45">
        <v>635</v>
      </c>
      <c r="AD45">
        <v>124</v>
      </c>
      <c r="AE45">
        <v>20.730499999999999</v>
      </c>
      <c r="AF45" t="s">
        <v>94</v>
      </c>
      <c r="AG45">
        <v>105.4289</v>
      </c>
      <c r="AH45">
        <v>292.8399</v>
      </c>
      <c r="AI45">
        <v>28</v>
      </c>
    </row>
    <row r="46" spans="1:35" x14ac:dyDescent="0.25">
      <c r="A46">
        <v>100</v>
      </c>
      <c r="B46" s="6"/>
      <c r="C46" s="6"/>
      <c r="D46">
        <v>1.2E-2</v>
      </c>
      <c r="E46">
        <v>17.696100000000001</v>
      </c>
      <c r="F46">
        <v>63249</v>
      </c>
      <c r="G46">
        <v>700</v>
      </c>
      <c r="H46" t="s">
        <v>94</v>
      </c>
      <c r="I46">
        <v>102</v>
      </c>
      <c r="J46" t="s">
        <v>95</v>
      </c>
      <c r="K46" t="s">
        <v>96</v>
      </c>
      <c r="L46" t="s">
        <v>97</v>
      </c>
      <c r="M46" t="s">
        <v>98</v>
      </c>
      <c r="N46">
        <v>113</v>
      </c>
      <c r="O46">
        <v>102.6769</v>
      </c>
      <c r="P46">
        <v>616</v>
      </c>
      <c r="Q46">
        <v>0</v>
      </c>
      <c r="R46" t="s">
        <v>99</v>
      </c>
      <c r="S46">
        <v>678</v>
      </c>
      <c r="T46">
        <v>139</v>
      </c>
      <c r="U46" t="s">
        <v>99</v>
      </c>
      <c r="V46" t="s">
        <v>99</v>
      </c>
      <c r="W46">
        <v>22</v>
      </c>
      <c r="X46" t="s">
        <v>93</v>
      </c>
      <c r="Y46" t="s">
        <v>93</v>
      </c>
      <c r="Z46">
        <v>96</v>
      </c>
      <c r="AA46" t="s">
        <v>93</v>
      </c>
      <c r="AB46" s="17">
        <v>0</v>
      </c>
      <c r="AC46">
        <v>664</v>
      </c>
      <c r="AD46">
        <v>128</v>
      </c>
      <c r="AE46">
        <v>2.8797000000000001</v>
      </c>
      <c r="AF46" t="s">
        <v>94</v>
      </c>
      <c r="AG46">
        <v>2.6677</v>
      </c>
      <c r="AH46">
        <v>102.57729999999999</v>
      </c>
      <c r="AI46">
        <v>28</v>
      </c>
    </row>
    <row r="47" spans="1:35" hidden="1" x14ac:dyDescent="0.25">
      <c r="A47">
        <v>100</v>
      </c>
      <c r="B47" s="6"/>
      <c r="C47" s="6"/>
      <c r="D47">
        <v>2.2751000000000001</v>
      </c>
      <c r="E47">
        <v>17.696100000000001</v>
      </c>
      <c r="F47">
        <v>182069</v>
      </c>
      <c r="G47">
        <v>800</v>
      </c>
      <c r="H47" t="s">
        <v>94</v>
      </c>
      <c r="I47">
        <v>167</v>
      </c>
      <c r="J47" t="s">
        <v>95</v>
      </c>
      <c r="K47" t="s">
        <v>96</v>
      </c>
      <c r="L47" t="s">
        <v>97</v>
      </c>
      <c r="M47" t="s">
        <v>98</v>
      </c>
      <c r="N47">
        <v>539</v>
      </c>
      <c r="O47">
        <v>295.56659999999999</v>
      </c>
      <c r="P47">
        <v>616</v>
      </c>
      <c r="Q47">
        <v>0</v>
      </c>
      <c r="R47" t="s">
        <v>99</v>
      </c>
      <c r="S47">
        <v>678</v>
      </c>
      <c r="T47">
        <v>139</v>
      </c>
      <c r="U47" t="s">
        <v>99</v>
      </c>
      <c r="V47" t="s">
        <v>99</v>
      </c>
      <c r="W47">
        <v>22</v>
      </c>
      <c r="X47" t="s">
        <v>93</v>
      </c>
      <c r="Y47" t="s">
        <v>93</v>
      </c>
      <c r="Z47">
        <v>151</v>
      </c>
      <c r="AA47" t="s">
        <v>93</v>
      </c>
      <c r="AB47" s="17">
        <v>1</v>
      </c>
      <c r="AC47">
        <v>664</v>
      </c>
      <c r="AD47">
        <v>128</v>
      </c>
      <c r="AE47">
        <v>33.0578</v>
      </c>
      <c r="AF47" t="s">
        <v>94</v>
      </c>
      <c r="AG47">
        <v>97.067700000000002</v>
      </c>
      <c r="AH47">
        <v>293.26799999999997</v>
      </c>
      <c r="AI47">
        <v>28</v>
      </c>
    </row>
    <row r="48" spans="1:35" x14ac:dyDescent="0.25">
      <c r="A48">
        <v>101</v>
      </c>
      <c r="B48" s="6"/>
      <c r="C48" s="6"/>
      <c r="D48">
        <v>1.7999999999999999E-2</v>
      </c>
      <c r="E48">
        <v>17.696100000000001</v>
      </c>
      <c r="F48">
        <v>63458</v>
      </c>
      <c r="G48">
        <v>700</v>
      </c>
      <c r="H48" t="s">
        <v>94</v>
      </c>
      <c r="I48">
        <v>102</v>
      </c>
      <c r="J48" t="s">
        <v>95</v>
      </c>
      <c r="K48" t="s">
        <v>96</v>
      </c>
      <c r="L48" t="s">
        <v>97</v>
      </c>
      <c r="M48" t="s">
        <v>98</v>
      </c>
      <c r="N48">
        <v>287</v>
      </c>
      <c r="O48">
        <v>103.0162</v>
      </c>
      <c r="P48">
        <v>616</v>
      </c>
      <c r="Q48">
        <v>0</v>
      </c>
      <c r="R48" t="s">
        <v>99</v>
      </c>
      <c r="S48">
        <v>706</v>
      </c>
      <c r="T48">
        <v>143</v>
      </c>
      <c r="U48" t="s">
        <v>99</v>
      </c>
      <c r="V48" t="s">
        <v>99</v>
      </c>
      <c r="W48">
        <v>22</v>
      </c>
      <c r="X48" t="s">
        <v>93</v>
      </c>
      <c r="Y48" t="s">
        <v>93</v>
      </c>
      <c r="Z48">
        <v>96</v>
      </c>
      <c r="AA48" t="s">
        <v>93</v>
      </c>
      <c r="AB48" s="17">
        <v>0.51859999999999995</v>
      </c>
      <c r="AC48">
        <v>692</v>
      </c>
      <c r="AD48">
        <v>132</v>
      </c>
      <c r="AE48">
        <v>23.217700000000001</v>
      </c>
      <c r="AF48" t="s">
        <v>94</v>
      </c>
      <c r="AG48">
        <v>12.090199999999999</v>
      </c>
      <c r="AH48">
        <v>101.3129</v>
      </c>
      <c r="AI48">
        <v>28</v>
      </c>
    </row>
    <row r="49" spans="1:35" hidden="1" x14ac:dyDescent="0.25">
      <c r="A49">
        <v>101</v>
      </c>
      <c r="B49" s="6"/>
      <c r="C49" s="6"/>
      <c r="D49">
        <v>2.3588</v>
      </c>
      <c r="E49">
        <v>17.696100000000001</v>
      </c>
      <c r="F49">
        <v>186829</v>
      </c>
      <c r="G49">
        <v>800</v>
      </c>
      <c r="H49" t="s">
        <v>94</v>
      </c>
      <c r="I49">
        <v>170</v>
      </c>
      <c r="J49" t="s">
        <v>95</v>
      </c>
      <c r="K49" t="s">
        <v>96</v>
      </c>
      <c r="L49" t="s">
        <v>97</v>
      </c>
      <c r="M49" t="s">
        <v>98</v>
      </c>
      <c r="N49">
        <v>808</v>
      </c>
      <c r="O49">
        <v>303.29379999999998</v>
      </c>
      <c r="P49">
        <v>616</v>
      </c>
      <c r="Q49">
        <v>0</v>
      </c>
      <c r="R49" t="s">
        <v>99</v>
      </c>
      <c r="S49">
        <v>706</v>
      </c>
      <c r="T49">
        <v>143</v>
      </c>
      <c r="U49" t="s">
        <v>99</v>
      </c>
      <c r="V49" t="s">
        <v>99</v>
      </c>
      <c r="W49">
        <v>22</v>
      </c>
      <c r="X49" t="s">
        <v>93</v>
      </c>
      <c r="Y49" t="s">
        <v>93</v>
      </c>
      <c r="Z49">
        <v>134</v>
      </c>
      <c r="AA49" t="s">
        <v>93</v>
      </c>
      <c r="AB49" s="17">
        <v>1</v>
      </c>
      <c r="AC49">
        <v>692</v>
      </c>
      <c r="AD49">
        <v>132</v>
      </c>
      <c r="AE49">
        <v>24.776499999999999</v>
      </c>
      <c r="AF49" t="s">
        <v>94</v>
      </c>
      <c r="AG49">
        <v>113.9308</v>
      </c>
      <c r="AH49">
        <v>299.89389999999997</v>
      </c>
      <c r="AI49">
        <v>28</v>
      </c>
    </row>
    <row r="50" spans="1:35" x14ac:dyDescent="0.25">
      <c r="A50">
        <v>102</v>
      </c>
      <c r="B50" s="6"/>
      <c r="C50" s="6"/>
      <c r="D50" s="19">
        <v>1.5132000000000001</v>
      </c>
      <c r="E50">
        <v>17.696100000000001</v>
      </c>
      <c r="F50">
        <v>138915</v>
      </c>
      <c r="G50">
        <v>700</v>
      </c>
      <c r="H50" t="s">
        <v>94</v>
      </c>
      <c r="I50">
        <v>140</v>
      </c>
      <c r="J50" t="s">
        <v>95</v>
      </c>
      <c r="K50" t="s">
        <v>96</v>
      </c>
      <c r="L50" t="s">
        <v>97</v>
      </c>
      <c r="M50" t="s">
        <v>98</v>
      </c>
      <c r="N50">
        <v>413</v>
      </c>
      <c r="O50">
        <v>225.51140000000001</v>
      </c>
      <c r="P50">
        <v>616</v>
      </c>
      <c r="Q50">
        <v>0</v>
      </c>
      <c r="R50" t="s">
        <v>99</v>
      </c>
      <c r="S50">
        <v>43</v>
      </c>
      <c r="T50">
        <v>262</v>
      </c>
      <c r="U50" t="s">
        <v>99</v>
      </c>
      <c r="V50" t="s">
        <v>99</v>
      </c>
      <c r="W50">
        <v>22</v>
      </c>
      <c r="X50" t="s">
        <v>93</v>
      </c>
      <c r="Y50" t="s">
        <v>93</v>
      </c>
      <c r="Z50">
        <v>100</v>
      </c>
      <c r="AA50" t="s">
        <v>93</v>
      </c>
      <c r="AB50" s="17">
        <v>1</v>
      </c>
      <c r="AC50">
        <v>29</v>
      </c>
      <c r="AD50">
        <v>251</v>
      </c>
      <c r="AE50">
        <v>12.7097</v>
      </c>
      <c r="AF50" t="s">
        <v>94</v>
      </c>
      <c r="AG50">
        <v>65.572699999999998</v>
      </c>
      <c r="AH50">
        <v>224.47839999999999</v>
      </c>
      <c r="AI50">
        <v>28</v>
      </c>
    </row>
    <row r="51" spans="1:35" hidden="1" x14ac:dyDescent="0.25">
      <c r="A51">
        <v>102</v>
      </c>
      <c r="B51" s="6"/>
      <c r="C51" s="6"/>
      <c r="D51">
        <v>2.58E-2</v>
      </c>
      <c r="E51">
        <v>17.696100000000001</v>
      </c>
      <c r="F51">
        <v>75435</v>
      </c>
      <c r="G51">
        <v>800</v>
      </c>
      <c r="H51" t="s">
        <v>94</v>
      </c>
      <c r="I51">
        <v>121</v>
      </c>
      <c r="J51" t="s">
        <v>95</v>
      </c>
      <c r="K51" t="s">
        <v>96</v>
      </c>
      <c r="L51" t="s">
        <v>97</v>
      </c>
      <c r="M51" t="s">
        <v>98</v>
      </c>
      <c r="N51">
        <v>199</v>
      </c>
      <c r="O51">
        <v>122.4594</v>
      </c>
      <c r="P51">
        <v>616</v>
      </c>
      <c r="Q51">
        <v>0</v>
      </c>
      <c r="R51" t="s">
        <v>99</v>
      </c>
      <c r="S51">
        <v>43</v>
      </c>
      <c r="T51">
        <v>262</v>
      </c>
      <c r="U51" t="s">
        <v>99</v>
      </c>
      <c r="V51" t="s">
        <v>99</v>
      </c>
      <c r="W51">
        <v>22</v>
      </c>
      <c r="X51" t="s">
        <v>93</v>
      </c>
      <c r="Y51" t="s">
        <v>93</v>
      </c>
      <c r="Z51">
        <v>100</v>
      </c>
      <c r="AA51" t="s">
        <v>93</v>
      </c>
      <c r="AB51" s="17">
        <v>0.73880000000000001</v>
      </c>
      <c r="AC51">
        <v>29</v>
      </c>
      <c r="AD51">
        <v>251</v>
      </c>
      <c r="AE51">
        <v>9.7705000000000002</v>
      </c>
      <c r="AF51" t="s">
        <v>94</v>
      </c>
      <c r="AG51">
        <v>9.9077999999999999</v>
      </c>
      <c r="AH51">
        <v>121.9263</v>
      </c>
      <c r="AI51">
        <v>28</v>
      </c>
    </row>
    <row r="52" spans="1:35" x14ac:dyDescent="0.25">
      <c r="A52">
        <v>103</v>
      </c>
      <c r="B52" s="6"/>
      <c r="C52" s="6"/>
      <c r="D52">
        <v>2.1573000000000002</v>
      </c>
      <c r="E52">
        <v>17.696100000000001</v>
      </c>
      <c r="F52">
        <v>161336</v>
      </c>
      <c r="G52">
        <v>700</v>
      </c>
      <c r="H52" t="s">
        <v>94</v>
      </c>
      <c r="I52">
        <v>140</v>
      </c>
      <c r="J52" t="s">
        <v>95</v>
      </c>
      <c r="K52" t="s">
        <v>96</v>
      </c>
      <c r="L52" t="s">
        <v>97</v>
      </c>
      <c r="M52" t="s">
        <v>98</v>
      </c>
      <c r="N52">
        <v>550</v>
      </c>
      <c r="O52">
        <v>261.90910000000002</v>
      </c>
      <c r="P52">
        <v>616</v>
      </c>
      <c r="Q52">
        <v>0</v>
      </c>
      <c r="R52" t="s">
        <v>99</v>
      </c>
      <c r="S52">
        <v>71</v>
      </c>
      <c r="T52">
        <v>258</v>
      </c>
      <c r="U52" t="s">
        <v>99</v>
      </c>
      <c r="V52" t="s">
        <v>99</v>
      </c>
      <c r="W52">
        <v>22</v>
      </c>
      <c r="X52" t="s">
        <v>93</v>
      </c>
      <c r="Y52" t="s">
        <v>93</v>
      </c>
      <c r="Z52">
        <v>104</v>
      </c>
      <c r="AA52" t="s">
        <v>93</v>
      </c>
      <c r="AB52" s="17">
        <v>1</v>
      </c>
      <c r="AC52">
        <v>57</v>
      </c>
      <c r="AD52">
        <v>247</v>
      </c>
      <c r="AE52">
        <v>16.2669</v>
      </c>
      <c r="AF52" t="s">
        <v>94</v>
      </c>
      <c r="AG52">
        <v>97.179599999999994</v>
      </c>
      <c r="AH52">
        <v>258.2518</v>
      </c>
      <c r="AI52">
        <v>28</v>
      </c>
    </row>
    <row r="53" spans="1:35" hidden="1" x14ac:dyDescent="0.25">
      <c r="A53">
        <v>103</v>
      </c>
      <c r="B53" s="6"/>
      <c r="C53" s="6"/>
      <c r="D53">
        <v>8.9999999999999998E-4</v>
      </c>
      <c r="E53">
        <v>17.696100000000001</v>
      </c>
      <c r="F53">
        <v>72719</v>
      </c>
      <c r="G53">
        <v>800</v>
      </c>
      <c r="H53" t="s">
        <v>94</v>
      </c>
      <c r="I53">
        <v>118</v>
      </c>
      <c r="J53" t="s">
        <v>95</v>
      </c>
      <c r="K53" t="s">
        <v>96</v>
      </c>
      <c r="L53" t="s">
        <v>97</v>
      </c>
      <c r="M53" t="s">
        <v>98</v>
      </c>
      <c r="N53">
        <v>153</v>
      </c>
      <c r="O53">
        <v>118.05029999999999</v>
      </c>
      <c r="P53">
        <v>616</v>
      </c>
      <c r="Q53">
        <v>0</v>
      </c>
      <c r="R53" t="s">
        <v>99</v>
      </c>
      <c r="S53">
        <v>71</v>
      </c>
      <c r="T53">
        <v>258</v>
      </c>
      <c r="U53" t="s">
        <v>99</v>
      </c>
      <c r="V53" t="s">
        <v>99</v>
      </c>
      <c r="W53">
        <v>22</v>
      </c>
      <c r="X53" t="s">
        <v>93</v>
      </c>
      <c r="Y53" t="s">
        <v>93</v>
      </c>
      <c r="Z53">
        <v>92</v>
      </c>
      <c r="AA53" t="s">
        <v>93</v>
      </c>
      <c r="AB53" s="17">
        <v>0.50160000000000005</v>
      </c>
      <c r="AC53">
        <v>57</v>
      </c>
      <c r="AD53">
        <v>247</v>
      </c>
      <c r="AE53">
        <v>4.7756999999999996</v>
      </c>
      <c r="AF53" t="s">
        <v>94</v>
      </c>
      <c r="AG53">
        <v>7.5682</v>
      </c>
      <c r="AH53">
        <v>117.90649999999999</v>
      </c>
      <c r="AI53">
        <v>28</v>
      </c>
    </row>
    <row r="54" spans="1:35" x14ac:dyDescent="0.25">
      <c r="A54">
        <v>104</v>
      </c>
      <c r="B54" s="6"/>
      <c r="C54" s="6"/>
      <c r="D54">
        <v>2.5754000000000001</v>
      </c>
      <c r="E54">
        <v>17.696100000000001</v>
      </c>
      <c r="F54">
        <v>185128</v>
      </c>
      <c r="G54">
        <v>700</v>
      </c>
      <c r="H54" t="s">
        <v>94</v>
      </c>
      <c r="I54">
        <v>155</v>
      </c>
      <c r="J54" t="s">
        <v>95</v>
      </c>
      <c r="K54" t="s">
        <v>96</v>
      </c>
      <c r="L54" t="s">
        <v>97</v>
      </c>
      <c r="M54" t="s">
        <v>98</v>
      </c>
      <c r="N54">
        <v>592</v>
      </c>
      <c r="O54">
        <v>300.53250000000003</v>
      </c>
      <c r="P54">
        <v>616</v>
      </c>
      <c r="Q54">
        <v>0</v>
      </c>
      <c r="R54" t="s">
        <v>99</v>
      </c>
      <c r="S54">
        <v>100</v>
      </c>
      <c r="T54">
        <v>257</v>
      </c>
      <c r="U54" t="s">
        <v>99</v>
      </c>
      <c r="V54" t="s">
        <v>99</v>
      </c>
      <c r="W54">
        <v>22</v>
      </c>
      <c r="X54" t="s">
        <v>93</v>
      </c>
      <c r="Y54" t="s">
        <v>93</v>
      </c>
      <c r="Z54">
        <v>119</v>
      </c>
      <c r="AA54" t="s">
        <v>93</v>
      </c>
      <c r="AB54" s="17">
        <v>1</v>
      </c>
      <c r="AC54">
        <v>86</v>
      </c>
      <c r="AD54">
        <v>246</v>
      </c>
      <c r="AE54">
        <v>23.131499999999999</v>
      </c>
      <c r="AF54" t="s">
        <v>94</v>
      </c>
      <c r="AG54">
        <v>113.58320000000001</v>
      </c>
      <c r="AH54">
        <v>295.61869999999999</v>
      </c>
      <c r="AI54">
        <v>28</v>
      </c>
    </row>
    <row r="55" spans="1:35" hidden="1" x14ac:dyDescent="0.25">
      <c r="A55">
        <v>104</v>
      </c>
      <c r="B55" s="6"/>
      <c r="C55" s="6"/>
      <c r="D55">
        <v>6.6E-3</v>
      </c>
      <c r="E55">
        <v>17.696100000000001</v>
      </c>
      <c r="F55">
        <v>73534</v>
      </c>
      <c r="G55">
        <v>800</v>
      </c>
      <c r="H55" t="s">
        <v>94</v>
      </c>
      <c r="I55">
        <v>119</v>
      </c>
      <c r="J55" t="s">
        <v>95</v>
      </c>
      <c r="K55" t="s">
        <v>96</v>
      </c>
      <c r="L55" t="s">
        <v>97</v>
      </c>
      <c r="M55" t="s">
        <v>98</v>
      </c>
      <c r="N55">
        <v>149</v>
      </c>
      <c r="O55">
        <v>119.3734</v>
      </c>
      <c r="P55">
        <v>616</v>
      </c>
      <c r="Q55">
        <v>0</v>
      </c>
      <c r="R55" t="s">
        <v>99</v>
      </c>
      <c r="S55">
        <v>100</v>
      </c>
      <c r="T55">
        <v>257</v>
      </c>
      <c r="U55" t="s">
        <v>99</v>
      </c>
      <c r="V55" t="s">
        <v>99</v>
      </c>
      <c r="W55">
        <v>22</v>
      </c>
      <c r="X55" t="s">
        <v>93</v>
      </c>
      <c r="Y55" t="s">
        <v>93</v>
      </c>
      <c r="Z55">
        <v>102</v>
      </c>
      <c r="AA55" t="s">
        <v>93</v>
      </c>
      <c r="AB55" s="17">
        <v>0.96799999999999997</v>
      </c>
      <c r="AC55">
        <v>86</v>
      </c>
      <c r="AD55">
        <v>246</v>
      </c>
      <c r="AE55">
        <v>4.0949</v>
      </c>
      <c r="AF55" t="s">
        <v>94</v>
      </c>
      <c r="AG55">
        <v>7.5167000000000002</v>
      </c>
      <c r="AH55">
        <v>119.286</v>
      </c>
      <c r="AI55">
        <v>28</v>
      </c>
    </row>
    <row r="56" spans="1:35" x14ac:dyDescent="0.25">
      <c r="A56">
        <v>105</v>
      </c>
      <c r="B56" s="6"/>
      <c r="C56" s="6"/>
      <c r="D56">
        <v>2.6469</v>
      </c>
      <c r="E56">
        <v>17.696100000000001</v>
      </c>
      <c r="F56">
        <v>183000</v>
      </c>
      <c r="G56">
        <v>700</v>
      </c>
      <c r="H56" t="s">
        <v>94</v>
      </c>
      <c r="I56">
        <v>147.5</v>
      </c>
      <c r="J56" t="s">
        <v>95</v>
      </c>
      <c r="K56" t="s">
        <v>96</v>
      </c>
      <c r="L56" t="s">
        <v>97</v>
      </c>
      <c r="M56" t="s">
        <v>98</v>
      </c>
      <c r="N56">
        <v>600</v>
      </c>
      <c r="O56">
        <v>297.0779</v>
      </c>
      <c r="P56">
        <v>616</v>
      </c>
      <c r="Q56">
        <v>0</v>
      </c>
      <c r="R56" t="s">
        <v>99</v>
      </c>
      <c r="S56">
        <v>127</v>
      </c>
      <c r="T56">
        <v>257</v>
      </c>
      <c r="U56" t="s">
        <v>99</v>
      </c>
      <c r="V56" t="s">
        <v>99</v>
      </c>
      <c r="W56">
        <v>22</v>
      </c>
      <c r="X56" t="s">
        <v>93</v>
      </c>
      <c r="Y56" t="s">
        <v>93</v>
      </c>
      <c r="Z56">
        <v>113</v>
      </c>
      <c r="AA56" t="s">
        <v>93</v>
      </c>
      <c r="AB56" s="17">
        <v>1</v>
      </c>
      <c r="AC56">
        <v>113</v>
      </c>
      <c r="AD56">
        <v>246</v>
      </c>
      <c r="AE56">
        <v>20.806899999999999</v>
      </c>
      <c r="AF56" t="s">
        <v>94</v>
      </c>
      <c r="AG56">
        <v>116.65819999999999</v>
      </c>
      <c r="AH56">
        <v>291.67630000000003</v>
      </c>
      <c r="AI56">
        <v>28</v>
      </c>
    </row>
    <row r="57" spans="1:35" hidden="1" x14ac:dyDescent="0.25">
      <c r="A57">
        <v>105</v>
      </c>
      <c r="B57" s="6"/>
      <c r="C57" s="6"/>
      <c r="D57">
        <v>2.3800000000000002E-2</v>
      </c>
      <c r="E57">
        <v>17.696100000000001</v>
      </c>
      <c r="F57">
        <v>71668</v>
      </c>
      <c r="G57">
        <v>800</v>
      </c>
      <c r="H57" t="s">
        <v>94</v>
      </c>
      <c r="I57">
        <v>115</v>
      </c>
      <c r="J57" t="s">
        <v>95</v>
      </c>
      <c r="K57" t="s">
        <v>96</v>
      </c>
      <c r="L57" t="s">
        <v>97</v>
      </c>
      <c r="M57" t="s">
        <v>98</v>
      </c>
      <c r="N57">
        <v>140</v>
      </c>
      <c r="O57">
        <v>116.3442</v>
      </c>
      <c r="P57">
        <v>616</v>
      </c>
      <c r="Q57">
        <v>0</v>
      </c>
      <c r="R57" t="s">
        <v>99</v>
      </c>
      <c r="S57">
        <v>127</v>
      </c>
      <c r="T57">
        <v>257</v>
      </c>
      <c r="U57" t="s">
        <v>99</v>
      </c>
      <c r="V57" t="s">
        <v>99</v>
      </c>
      <c r="W57">
        <v>22</v>
      </c>
      <c r="X57" t="s">
        <v>93</v>
      </c>
      <c r="Y57" t="s">
        <v>93</v>
      </c>
      <c r="Z57">
        <v>98</v>
      </c>
      <c r="AA57" t="s">
        <v>93</v>
      </c>
      <c r="AB57" s="17">
        <v>0.94450000000000001</v>
      </c>
      <c r="AC57">
        <v>113</v>
      </c>
      <c r="AD57">
        <v>246</v>
      </c>
      <c r="AE57">
        <v>3.8660000000000001</v>
      </c>
      <c r="AF57" t="s">
        <v>94</v>
      </c>
      <c r="AG57">
        <v>7.1120000000000001</v>
      </c>
      <c r="AH57">
        <v>116.2842</v>
      </c>
      <c r="AI57">
        <v>28</v>
      </c>
    </row>
    <row r="58" spans="1:35" x14ac:dyDescent="0.25">
      <c r="A58">
        <v>106</v>
      </c>
      <c r="B58" s="6"/>
      <c r="C58" s="6"/>
      <c r="D58">
        <v>2.0034999999999998</v>
      </c>
      <c r="E58">
        <v>17.696100000000001</v>
      </c>
      <c r="F58">
        <v>162758</v>
      </c>
      <c r="G58">
        <v>700</v>
      </c>
      <c r="H58" t="s">
        <v>94</v>
      </c>
      <c r="I58">
        <v>151</v>
      </c>
      <c r="J58" t="s">
        <v>95</v>
      </c>
      <c r="K58" t="s">
        <v>96</v>
      </c>
      <c r="L58" t="s">
        <v>97</v>
      </c>
      <c r="M58" t="s">
        <v>98</v>
      </c>
      <c r="N58">
        <v>501</v>
      </c>
      <c r="O58">
        <v>264.21749999999997</v>
      </c>
      <c r="P58">
        <v>616</v>
      </c>
      <c r="Q58">
        <v>0</v>
      </c>
      <c r="R58" t="s">
        <v>99</v>
      </c>
      <c r="S58">
        <v>154</v>
      </c>
      <c r="T58">
        <v>256</v>
      </c>
      <c r="U58" t="s">
        <v>99</v>
      </c>
      <c r="V58" t="s">
        <v>99</v>
      </c>
      <c r="W58">
        <v>22</v>
      </c>
      <c r="X58" t="s">
        <v>93</v>
      </c>
      <c r="Y58" t="s">
        <v>93</v>
      </c>
      <c r="Z58">
        <v>111</v>
      </c>
      <c r="AA58" t="s">
        <v>93</v>
      </c>
      <c r="AB58" s="17">
        <v>1</v>
      </c>
      <c r="AC58">
        <v>140</v>
      </c>
      <c r="AD58">
        <v>245</v>
      </c>
      <c r="AE58">
        <v>18.3919</v>
      </c>
      <c r="AF58" t="s">
        <v>94</v>
      </c>
      <c r="AG58">
        <v>85.583200000000005</v>
      </c>
      <c r="AH58">
        <v>261.39929999999998</v>
      </c>
      <c r="AI58">
        <v>28</v>
      </c>
    </row>
    <row r="59" spans="1:35" hidden="1" x14ac:dyDescent="0.25">
      <c r="A59">
        <v>106</v>
      </c>
      <c r="B59" s="6"/>
      <c r="C59" s="6"/>
      <c r="D59">
        <v>-1.32E-2</v>
      </c>
      <c r="E59">
        <v>17.696100000000001</v>
      </c>
      <c r="F59">
        <v>70382</v>
      </c>
      <c r="G59">
        <v>800</v>
      </c>
      <c r="H59" t="s">
        <v>94</v>
      </c>
      <c r="I59">
        <v>115</v>
      </c>
      <c r="J59" t="s">
        <v>95</v>
      </c>
      <c r="K59" t="s">
        <v>96</v>
      </c>
      <c r="L59" t="s">
        <v>97</v>
      </c>
      <c r="M59" t="s">
        <v>98</v>
      </c>
      <c r="N59">
        <v>140</v>
      </c>
      <c r="O59">
        <v>114.2565</v>
      </c>
      <c r="P59">
        <v>616</v>
      </c>
      <c r="Q59">
        <v>0</v>
      </c>
      <c r="R59" t="s">
        <v>99</v>
      </c>
      <c r="S59">
        <v>154</v>
      </c>
      <c r="T59">
        <v>256</v>
      </c>
      <c r="U59" t="s">
        <v>99</v>
      </c>
      <c r="V59" t="s">
        <v>99</v>
      </c>
      <c r="W59">
        <v>22</v>
      </c>
      <c r="X59" t="s">
        <v>93</v>
      </c>
      <c r="Y59" t="s">
        <v>93</v>
      </c>
      <c r="Z59">
        <v>92</v>
      </c>
      <c r="AA59" t="s">
        <v>93</v>
      </c>
      <c r="AB59" s="17">
        <v>0.6956</v>
      </c>
      <c r="AC59">
        <v>140</v>
      </c>
      <c r="AD59">
        <v>245</v>
      </c>
      <c r="AE59">
        <v>3.1223999999999998</v>
      </c>
      <c r="AF59" t="s">
        <v>94</v>
      </c>
      <c r="AG59">
        <v>7.3476999999999997</v>
      </c>
      <c r="AH59">
        <v>114.1835</v>
      </c>
      <c r="AI59">
        <v>28</v>
      </c>
    </row>
    <row r="60" spans="1:35" x14ac:dyDescent="0.25">
      <c r="A60">
        <v>107</v>
      </c>
      <c r="B60" s="6"/>
      <c r="C60" s="6"/>
      <c r="D60">
        <v>2.5139999999999998</v>
      </c>
      <c r="E60">
        <v>17.696100000000001</v>
      </c>
      <c r="F60">
        <v>180528</v>
      </c>
      <c r="G60">
        <v>700</v>
      </c>
      <c r="H60" t="s">
        <v>94</v>
      </c>
      <c r="I60">
        <v>151</v>
      </c>
      <c r="J60" t="s">
        <v>95</v>
      </c>
      <c r="K60" t="s">
        <v>96</v>
      </c>
      <c r="L60" t="s">
        <v>97</v>
      </c>
      <c r="M60" t="s">
        <v>98</v>
      </c>
      <c r="N60">
        <v>600</v>
      </c>
      <c r="O60">
        <v>293.06490000000002</v>
      </c>
      <c r="P60">
        <v>616</v>
      </c>
      <c r="Q60">
        <v>0</v>
      </c>
      <c r="R60" t="s">
        <v>99</v>
      </c>
      <c r="S60">
        <v>182</v>
      </c>
      <c r="T60">
        <v>256</v>
      </c>
      <c r="U60" t="s">
        <v>99</v>
      </c>
      <c r="V60" t="s">
        <v>99</v>
      </c>
      <c r="W60">
        <v>22</v>
      </c>
      <c r="X60" t="s">
        <v>93</v>
      </c>
      <c r="Y60" t="s">
        <v>93</v>
      </c>
      <c r="Z60">
        <v>119</v>
      </c>
      <c r="AA60" t="s">
        <v>93</v>
      </c>
      <c r="AB60" s="17">
        <v>1</v>
      </c>
      <c r="AC60">
        <v>168</v>
      </c>
      <c r="AD60">
        <v>245</v>
      </c>
      <c r="AE60">
        <v>19.079899999999999</v>
      </c>
      <c r="AF60" t="s">
        <v>94</v>
      </c>
      <c r="AG60">
        <v>107.3652</v>
      </c>
      <c r="AH60">
        <v>288.36329999999998</v>
      </c>
      <c r="AI60">
        <v>28</v>
      </c>
    </row>
    <row r="61" spans="1:35" hidden="1" x14ac:dyDescent="0.25">
      <c r="A61">
        <v>107</v>
      </c>
      <c r="B61" s="6"/>
      <c r="C61" s="6"/>
      <c r="D61">
        <v>-7.9000000000000008E-3</v>
      </c>
      <c r="E61">
        <v>17.696100000000001</v>
      </c>
      <c r="F61">
        <v>73029</v>
      </c>
      <c r="G61">
        <v>800</v>
      </c>
      <c r="H61" t="s">
        <v>94</v>
      </c>
      <c r="I61">
        <v>119</v>
      </c>
      <c r="J61" t="s">
        <v>95</v>
      </c>
      <c r="K61" t="s">
        <v>96</v>
      </c>
      <c r="L61" t="s">
        <v>97</v>
      </c>
      <c r="M61" t="s">
        <v>98</v>
      </c>
      <c r="N61">
        <v>142</v>
      </c>
      <c r="O61">
        <v>118.5536</v>
      </c>
      <c r="P61">
        <v>616</v>
      </c>
      <c r="Q61">
        <v>0</v>
      </c>
      <c r="R61" t="s">
        <v>99</v>
      </c>
      <c r="S61">
        <v>182</v>
      </c>
      <c r="T61">
        <v>256</v>
      </c>
      <c r="U61" t="s">
        <v>99</v>
      </c>
      <c r="V61" t="s">
        <v>99</v>
      </c>
      <c r="W61">
        <v>22</v>
      </c>
      <c r="X61" t="s">
        <v>93</v>
      </c>
      <c r="Y61" t="s">
        <v>93</v>
      </c>
      <c r="Z61">
        <v>92</v>
      </c>
      <c r="AA61" t="s">
        <v>93</v>
      </c>
      <c r="AB61" s="17">
        <v>0</v>
      </c>
      <c r="AC61">
        <v>168</v>
      </c>
      <c r="AD61">
        <v>245</v>
      </c>
      <c r="AE61">
        <v>3.6465000000000001</v>
      </c>
      <c r="AF61" t="s">
        <v>94</v>
      </c>
      <c r="AG61">
        <v>7.5811000000000002</v>
      </c>
      <c r="AH61">
        <v>118.62050000000001</v>
      </c>
      <c r="AI61">
        <v>28</v>
      </c>
    </row>
    <row r="62" spans="1:35" x14ac:dyDescent="0.25">
      <c r="A62">
        <v>108</v>
      </c>
      <c r="B62" s="6"/>
      <c r="C62" s="6"/>
      <c r="D62">
        <v>2.8441999999999998</v>
      </c>
      <c r="E62">
        <v>17.696100000000001</v>
      </c>
      <c r="F62">
        <v>195101</v>
      </c>
      <c r="G62">
        <v>700</v>
      </c>
      <c r="H62" t="s">
        <v>94</v>
      </c>
      <c r="I62">
        <v>156</v>
      </c>
      <c r="J62" t="s">
        <v>95</v>
      </c>
      <c r="K62" t="s">
        <v>96</v>
      </c>
      <c r="L62" t="s">
        <v>97</v>
      </c>
      <c r="M62" t="s">
        <v>98</v>
      </c>
      <c r="N62">
        <v>663</v>
      </c>
      <c r="O62">
        <v>316.72239999999999</v>
      </c>
      <c r="P62">
        <v>616</v>
      </c>
      <c r="Q62">
        <v>0</v>
      </c>
      <c r="R62" t="s">
        <v>99</v>
      </c>
      <c r="S62">
        <v>210</v>
      </c>
      <c r="T62">
        <v>256</v>
      </c>
      <c r="U62" t="s">
        <v>99</v>
      </c>
      <c r="V62" t="s">
        <v>99</v>
      </c>
      <c r="W62">
        <v>22</v>
      </c>
      <c r="X62" t="s">
        <v>93</v>
      </c>
      <c r="Y62" t="s">
        <v>93</v>
      </c>
      <c r="Z62">
        <v>119</v>
      </c>
      <c r="AA62" t="s">
        <v>93</v>
      </c>
      <c r="AB62" s="17">
        <v>1</v>
      </c>
      <c r="AC62">
        <v>196</v>
      </c>
      <c r="AD62">
        <v>245</v>
      </c>
      <c r="AE62">
        <v>17.674600000000002</v>
      </c>
      <c r="AF62" t="s">
        <v>94</v>
      </c>
      <c r="AG62">
        <v>124.0129</v>
      </c>
      <c r="AH62">
        <v>310.93349999999998</v>
      </c>
      <c r="AI62">
        <v>28</v>
      </c>
    </row>
    <row r="63" spans="1:35" hidden="1" x14ac:dyDescent="0.25">
      <c r="A63">
        <v>108</v>
      </c>
      <c r="B63" s="6"/>
      <c r="C63" s="6"/>
      <c r="D63">
        <v>8.8999999999999999E-3</v>
      </c>
      <c r="E63">
        <v>17.696100000000001</v>
      </c>
      <c r="F63">
        <v>72383</v>
      </c>
      <c r="G63">
        <v>800</v>
      </c>
      <c r="H63" t="s">
        <v>94</v>
      </c>
      <c r="I63">
        <v>117</v>
      </c>
      <c r="J63" t="s">
        <v>95</v>
      </c>
      <c r="K63" t="s">
        <v>96</v>
      </c>
      <c r="L63" t="s">
        <v>97</v>
      </c>
      <c r="M63" t="s">
        <v>98</v>
      </c>
      <c r="N63">
        <v>212</v>
      </c>
      <c r="O63">
        <v>117.50490000000001</v>
      </c>
      <c r="P63">
        <v>616</v>
      </c>
      <c r="Q63">
        <v>0</v>
      </c>
      <c r="R63" t="s">
        <v>99</v>
      </c>
      <c r="S63">
        <v>210</v>
      </c>
      <c r="T63">
        <v>256</v>
      </c>
      <c r="U63" t="s">
        <v>99</v>
      </c>
      <c r="V63" t="s">
        <v>99</v>
      </c>
      <c r="W63">
        <v>22</v>
      </c>
      <c r="X63" t="s">
        <v>93</v>
      </c>
      <c r="Y63" t="s">
        <v>93</v>
      </c>
      <c r="Z63">
        <v>98</v>
      </c>
      <c r="AA63" t="s">
        <v>93</v>
      </c>
      <c r="AB63" s="17">
        <v>0</v>
      </c>
      <c r="AC63">
        <v>196</v>
      </c>
      <c r="AD63">
        <v>245</v>
      </c>
      <c r="AE63">
        <v>13.5456</v>
      </c>
      <c r="AF63" t="s">
        <v>94</v>
      </c>
      <c r="AG63">
        <v>8.9141999999999992</v>
      </c>
      <c r="AH63">
        <v>117.2518</v>
      </c>
      <c r="AI63">
        <v>28</v>
      </c>
    </row>
    <row r="64" spans="1:35" x14ac:dyDescent="0.25">
      <c r="A64">
        <v>109</v>
      </c>
      <c r="B64" s="6"/>
      <c r="C64" s="6"/>
      <c r="D64">
        <v>2.5447000000000002</v>
      </c>
      <c r="E64">
        <v>17.696100000000001</v>
      </c>
      <c r="F64">
        <v>185292</v>
      </c>
      <c r="G64">
        <v>700</v>
      </c>
      <c r="H64" t="s">
        <v>94</v>
      </c>
      <c r="I64">
        <v>157</v>
      </c>
      <c r="J64" t="s">
        <v>95</v>
      </c>
      <c r="K64" t="s">
        <v>96</v>
      </c>
      <c r="L64" t="s">
        <v>97</v>
      </c>
      <c r="M64" t="s">
        <v>98</v>
      </c>
      <c r="N64">
        <v>661</v>
      </c>
      <c r="O64">
        <v>300.7987</v>
      </c>
      <c r="P64">
        <v>616</v>
      </c>
      <c r="Q64">
        <v>0</v>
      </c>
      <c r="R64" t="s">
        <v>99</v>
      </c>
      <c r="S64">
        <v>238</v>
      </c>
      <c r="T64">
        <v>256</v>
      </c>
      <c r="U64" t="s">
        <v>99</v>
      </c>
      <c r="V64" t="s">
        <v>99</v>
      </c>
      <c r="W64">
        <v>22</v>
      </c>
      <c r="X64" t="s">
        <v>93</v>
      </c>
      <c r="Y64" t="s">
        <v>93</v>
      </c>
      <c r="Z64">
        <v>94</v>
      </c>
      <c r="AA64" t="s">
        <v>93</v>
      </c>
      <c r="AB64" s="17">
        <v>1</v>
      </c>
      <c r="AC64">
        <v>224</v>
      </c>
      <c r="AD64">
        <v>245</v>
      </c>
      <c r="AE64">
        <v>17.921199999999999</v>
      </c>
      <c r="AF64" t="s">
        <v>94</v>
      </c>
      <c r="AG64">
        <v>119.7856</v>
      </c>
      <c r="AH64">
        <v>295.70139999999998</v>
      </c>
      <c r="AI64">
        <v>28</v>
      </c>
    </row>
    <row r="65" spans="1:35" hidden="1" x14ac:dyDescent="0.25">
      <c r="A65">
        <v>109</v>
      </c>
      <c r="B65" s="6"/>
      <c r="C65" s="6"/>
      <c r="D65">
        <v>4.3E-3</v>
      </c>
      <c r="E65">
        <v>17.696100000000001</v>
      </c>
      <c r="F65">
        <v>73452</v>
      </c>
      <c r="G65">
        <v>800</v>
      </c>
      <c r="H65" t="s">
        <v>94</v>
      </c>
      <c r="I65">
        <v>119</v>
      </c>
      <c r="J65" t="s">
        <v>95</v>
      </c>
      <c r="K65" t="s">
        <v>96</v>
      </c>
      <c r="L65" t="s">
        <v>97</v>
      </c>
      <c r="M65" t="s">
        <v>98</v>
      </c>
      <c r="N65">
        <v>142</v>
      </c>
      <c r="O65">
        <v>119.2403</v>
      </c>
      <c r="P65">
        <v>616</v>
      </c>
      <c r="Q65">
        <v>0</v>
      </c>
      <c r="R65" t="s">
        <v>99</v>
      </c>
      <c r="S65">
        <v>238</v>
      </c>
      <c r="T65">
        <v>256</v>
      </c>
      <c r="U65" t="s">
        <v>99</v>
      </c>
      <c r="V65" t="s">
        <v>99</v>
      </c>
      <c r="W65">
        <v>22</v>
      </c>
      <c r="X65" t="s">
        <v>93</v>
      </c>
      <c r="Y65" t="s">
        <v>93</v>
      </c>
      <c r="Z65">
        <v>88</v>
      </c>
      <c r="AA65" t="s">
        <v>93</v>
      </c>
      <c r="AB65" s="17">
        <v>0</v>
      </c>
      <c r="AC65">
        <v>224</v>
      </c>
      <c r="AD65">
        <v>245</v>
      </c>
      <c r="AE65">
        <v>3.5867</v>
      </c>
      <c r="AF65" t="s">
        <v>94</v>
      </c>
      <c r="AG65">
        <v>7.9660000000000002</v>
      </c>
      <c r="AH65">
        <v>119.196</v>
      </c>
      <c r="AI65">
        <v>28</v>
      </c>
    </row>
    <row r="66" spans="1:35" x14ac:dyDescent="0.25">
      <c r="A66">
        <v>110</v>
      </c>
      <c r="B66" s="6"/>
      <c r="C66" s="6"/>
      <c r="D66">
        <v>2.7665000000000002</v>
      </c>
      <c r="E66">
        <v>17.696100000000001</v>
      </c>
      <c r="F66">
        <v>195478</v>
      </c>
      <c r="G66">
        <v>700</v>
      </c>
      <c r="H66" t="s">
        <v>94</v>
      </c>
      <c r="I66">
        <v>161</v>
      </c>
      <c r="J66" t="s">
        <v>95</v>
      </c>
      <c r="K66" t="s">
        <v>96</v>
      </c>
      <c r="L66" t="s">
        <v>97</v>
      </c>
      <c r="M66" t="s">
        <v>98</v>
      </c>
      <c r="N66">
        <v>657</v>
      </c>
      <c r="O66">
        <v>317.33440000000002</v>
      </c>
      <c r="P66">
        <v>616</v>
      </c>
      <c r="Q66">
        <v>0</v>
      </c>
      <c r="R66" t="s">
        <v>99</v>
      </c>
      <c r="S66">
        <v>268</v>
      </c>
      <c r="T66">
        <v>256</v>
      </c>
      <c r="U66" t="s">
        <v>99</v>
      </c>
      <c r="V66" t="s">
        <v>99</v>
      </c>
      <c r="W66">
        <v>22</v>
      </c>
      <c r="X66" t="s">
        <v>93</v>
      </c>
      <c r="Y66" t="s">
        <v>93</v>
      </c>
      <c r="Z66">
        <v>115</v>
      </c>
      <c r="AA66" t="s">
        <v>93</v>
      </c>
      <c r="AB66" s="17">
        <v>1</v>
      </c>
      <c r="AC66">
        <v>254</v>
      </c>
      <c r="AD66">
        <v>245</v>
      </c>
      <c r="AE66">
        <v>13.724600000000001</v>
      </c>
      <c r="AF66" t="s">
        <v>94</v>
      </c>
      <c r="AG66">
        <v>128.60220000000001</v>
      </c>
      <c r="AH66">
        <v>311.84530000000001</v>
      </c>
      <c r="AI66">
        <v>28</v>
      </c>
    </row>
    <row r="67" spans="1:35" hidden="1" x14ac:dyDescent="0.25">
      <c r="A67">
        <v>110</v>
      </c>
      <c r="B67" s="6"/>
      <c r="C67" s="6"/>
      <c r="D67">
        <v>3.5200000000000002E-2</v>
      </c>
      <c r="E67">
        <v>17.696100000000001</v>
      </c>
      <c r="F67">
        <v>74529</v>
      </c>
      <c r="G67">
        <v>800</v>
      </c>
      <c r="H67" t="s">
        <v>94</v>
      </c>
      <c r="I67">
        <v>119</v>
      </c>
      <c r="J67" t="s">
        <v>95</v>
      </c>
      <c r="K67" t="s">
        <v>96</v>
      </c>
      <c r="L67" t="s">
        <v>97</v>
      </c>
      <c r="M67" t="s">
        <v>98</v>
      </c>
      <c r="N67">
        <v>153</v>
      </c>
      <c r="O67">
        <v>120.98860000000001</v>
      </c>
      <c r="P67">
        <v>616</v>
      </c>
      <c r="Q67">
        <v>0</v>
      </c>
      <c r="R67" t="s">
        <v>99</v>
      </c>
      <c r="S67">
        <v>268</v>
      </c>
      <c r="T67">
        <v>256</v>
      </c>
      <c r="U67" t="s">
        <v>99</v>
      </c>
      <c r="V67" t="s">
        <v>99</v>
      </c>
      <c r="W67">
        <v>22</v>
      </c>
      <c r="X67" t="s">
        <v>93</v>
      </c>
      <c r="Y67" t="s">
        <v>93</v>
      </c>
      <c r="Z67">
        <v>96</v>
      </c>
      <c r="AA67" t="s">
        <v>93</v>
      </c>
      <c r="AB67" s="17">
        <v>0.92900000000000005</v>
      </c>
      <c r="AC67">
        <v>254</v>
      </c>
      <c r="AD67">
        <v>245</v>
      </c>
      <c r="AE67">
        <v>4.5267999999999997</v>
      </c>
      <c r="AF67" t="s">
        <v>94</v>
      </c>
      <c r="AG67">
        <v>7.9622000000000002</v>
      </c>
      <c r="AH67">
        <v>120.96040000000001</v>
      </c>
      <c r="AI67">
        <v>28</v>
      </c>
    </row>
    <row r="68" spans="1:35" x14ac:dyDescent="0.25">
      <c r="A68">
        <v>111</v>
      </c>
      <c r="B68" s="6"/>
      <c r="C68" s="6"/>
      <c r="D68">
        <v>3.2037</v>
      </c>
      <c r="E68">
        <v>17.696100000000001</v>
      </c>
      <c r="F68">
        <v>207000</v>
      </c>
      <c r="G68">
        <v>700</v>
      </c>
      <c r="H68" t="s">
        <v>94</v>
      </c>
      <c r="I68">
        <v>155</v>
      </c>
      <c r="J68" t="s">
        <v>95</v>
      </c>
      <c r="K68" t="s">
        <v>96</v>
      </c>
      <c r="L68" t="s">
        <v>97</v>
      </c>
      <c r="M68" t="s">
        <v>98</v>
      </c>
      <c r="N68">
        <v>902</v>
      </c>
      <c r="O68">
        <v>336.03899999999999</v>
      </c>
      <c r="P68">
        <v>616</v>
      </c>
      <c r="Q68">
        <v>0</v>
      </c>
      <c r="R68" t="s">
        <v>99</v>
      </c>
      <c r="S68">
        <v>298</v>
      </c>
      <c r="T68">
        <v>257</v>
      </c>
      <c r="U68" t="s">
        <v>99</v>
      </c>
      <c r="V68" t="s">
        <v>99</v>
      </c>
      <c r="W68">
        <v>22</v>
      </c>
      <c r="X68" t="s">
        <v>93</v>
      </c>
      <c r="Y68" t="s">
        <v>93</v>
      </c>
      <c r="Z68">
        <v>115</v>
      </c>
      <c r="AA68" t="s">
        <v>93</v>
      </c>
      <c r="AB68" s="17">
        <v>1</v>
      </c>
      <c r="AC68">
        <v>284</v>
      </c>
      <c r="AD68">
        <v>246</v>
      </c>
      <c r="AE68">
        <v>13.741</v>
      </c>
      <c r="AF68" t="s">
        <v>94</v>
      </c>
      <c r="AG68">
        <v>161.76660000000001</v>
      </c>
      <c r="AH68">
        <v>325.86869999999999</v>
      </c>
      <c r="AI68">
        <v>28</v>
      </c>
    </row>
    <row r="69" spans="1:35" hidden="1" x14ac:dyDescent="0.25">
      <c r="A69">
        <v>111</v>
      </c>
      <c r="B69" s="6"/>
      <c r="C69" s="6"/>
      <c r="D69">
        <v>4.5199999999999997E-2</v>
      </c>
      <c r="E69">
        <v>17.696100000000001</v>
      </c>
      <c r="F69">
        <v>76108</v>
      </c>
      <c r="G69">
        <v>800</v>
      </c>
      <c r="H69" t="s">
        <v>94</v>
      </c>
      <c r="I69">
        <v>121</v>
      </c>
      <c r="J69" t="s">
        <v>95</v>
      </c>
      <c r="K69" t="s">
        <v>96</v>
      </c>
      <c r="L69" t="s">
        <v>97</v>
      </c>
      <c r="M69" t="s">
        <v>98</v>
      </c>
      <c r="N69">
        <v>165</v>
      </c>
      <c r="O69">
        <v>123.5519</v>
      </c>
      <c r="P69">
        <v>616</v>
      </c>
      <c r="Q69">
        <v>0</v>
      </c>
      <c r="R69" t="s">
        <v>99</v>
      </c>
      <c r="S69">
        <v>298</v>
      </c>
      <c r="T69">
        <v>257</v>
      </c>
      <c r="U69" t="s">
        <v>99</v>
      </c>
      <c r="V69" t="s">
        <v>99</v>
      </c>
      <c r="W69">
        <v>22</v>
      </c>
      <c r="X69" t="s">
        <v>93</v>
      </c>
      <c r="Y69" t="s">
        <v>93</v>
      </c>
      <c r="Z69">
        <v>102</v>
      </c>
      <c r="AA69" t="s">
        <v>93</v>
      </c>
      <c r="AB69" s="17">
        <v>0.99360000000000004</v>
      </c>
      <c r="AC69">
        <v>284</v>
      </c>
      <c r="AD69">
        <v>246</v>
      </c>
      <c r="AE69">
        <v>5.4180999999999999</v>
      </c>
      <c r="AF69" t="s">
        <v>94</v>
      </c>
      <c r="AG69">
        <v>10.0228</v>
      </c>
      <c r="AH69">
        <v>123.1421</v>
      </c>
      <c r="AI69">
        <v>28</v>
      </c>
    </row>
    <row r="70" spans="1:35" x14ac:dyDescent="0.25">
      <c r="A70">
        <v>112</v>
      </c>
      <c r="B70" s="6"/>
      <c r="C70" s="6"/>
      <c r="D70">
        <v>2.8538999999999999</v>
      </c>
      <c r="E70">
        <v>17.696100000000001</v>
      </c>
      <c r="F70">
        <v>193591</v>
      </c>
      <c r="G70">
        <v>700</v>
      </c>
      <c r="H70" t="s">
        <v>94</v>
      </c>
      <c r="I70">
        <v>153</v>
      </c>
      <c r="J70" t="s">
        <v>95</v>
      </c>
      <c r="K70" t="s">
        <v>96</v>
      </c>
      <c r="L70" t="s">
        <v>97</v>
      </c>
      <c r="M70" t="s">
        <v>98</v>
      </c>
      <c r="N70">
        <v>697</v>
      </c>
      <c r="O70">
        <v>314.27109999999999</v>
      </c>
      <c r="P70">
        <v>616</v>
      </c>
      <c r="Q70">
        <v>0</v>
      </c>
      <c r="R70" t="s">
        <v>99</v>
      </c>
      <c r="S70">
        <v>327</v>
      </c>
      <c r="T70">
        <v>257</v>
      </c>
      <c r="U70" t="s">
        <v>99</v>
      </c>
      <c r="V70" t="s">
        <v>99</v>
      </c>
      <c r="W70">
        <v>22</v>
      </c>
      <c r="X70" t="s">
        <v>93</v>
      </c>
      <c r="Y70" t="s">
        <v>93</v>
      </c>
      <c r="Z70">
        <v>115</v>
      </c>
      <c r="AA70" t="s">
        <v>93</v>
      </c>
      <c r="AB70" s="17">
        <v>1</v>
      </c>
      <c r="AC70">
        <v>313</v>
      </c>
      <c r="AD70">
        <v>246</v>
      </c>
      <c r="AE70">
        <v>8.3878000000000004</v>
      </c>
      <c r="AF70" t="s">
        <v>94</v>
      </c>
      <c r="AG70">
        <v>135.5727</v>
      </c>
      <c r="AH70">
        <v>306.87049999999999</v>
      </c>
      <c r="AI70">
        <v>28</v>
      </c>
    </row>
    <row r="71" spans="1:35" hidden="1" x14ac:dyDescent="0.25">
      <c r="A71">
        <v>112</v>
      </c>
      <c r="B71" s="6"/>
      <c r="C71" s="6"/>
      <c r="D71">
        <v>1.0500000000000001E-2</v>
      </c>
      <c r="E71">
        <v>17.696100000000001</v>
      </c>
      <c r="F71">
        <v>77365</v>
      </c>
      <c r="G71">
        <v>800</v>
      </c>
      <c r="H71" t="s">
        <v>94</v>
      </c>
      <c r="I71">
        <v>125</v>
      </c>
      <c r="J71" t="s">
        <v>95</v>
      </c>
      <c r="K71" t="s">
        <v>96</v>
      </c>
      <c r="L71" t="s">
        <v>97</v>
      </c>
      <c r="M71" t="s">
        <v>98</v>
      </c>
      <c r="N71">
        <v>151</v>
      </c>
      <c r="O71">
        <v>125.5925</v>
      </c>
      <c r="P71">
        <v>616</v>
      </c>
      <c r="Q71">
        <v>0</v>
      </c>
      <c r="R71" t="s">
        <v>99</v>
      </c>
      <c r="S71">
        <v>327</v>
      </c>
      <c r="T71">
        <v>257</v>
      </c>
      <c r="U71" t="s">
        <v>99</v>
      </c>
      <c r="V71" t="s">
        <v>99</v>
      </c>
      <c r="W71">
        <v>22</v>
      </c>
      <c r="X71" t="s">
        <v>93</v>
      </c>
      <c r="Y71" t="s">
        <v>93</v>
      </c>
      <c r="Z71">
        <v>100</v>
      </c>
      <c r="AA71" t="s">
        <v>93</v>
      </c>
      <c r="AB71" s="17">
        <v>0.96279999999999999</v>
      </c>
      <c r="AC71">
        <v>313</v>
      </c>
      <c r="AD71">
        <v>246</v>
      </c>
      <c r="AE71">
        <v>3.3065000000000002</v>
      </c>
      <c r="AF71" t="s">
        <v>94</v>
      </c>
      <c r="AG71">
        <v>8.1141000000000005</v>
      </c>
      <c r="AH71">
        <v>125.59350000000001</v>
      </c>
      <c r="AI71">
        <v>28</v>
      </c>
    </row>
    <row r="72" spans="1:35" x14ac:dyDescent="0.25">
      <c r="A72">
        <v>113</v>
      </c>
      <c r="B72" s="6"/>
      <c r="C72" s="6"/>
      <c r="D72">
        <v>2.6722000000000001</v>
      </c>
      <c r="E72">
        <v>17.696100000000001</v>
      </c>
      <c r="F72">
        <v>227307</v>
      </c>
      <c r="G72">
        <v>700</v>
      </c>
      <c r="H72" t="s">
        <v>94</v>
      </c>
      <c r="I72">
        <v>218</v>
      </c>
      <c r="J72" t="s">
        <v>95</v>
      </c>
      <c r="K72" t="s">
        <v>96</v>
      </c>
      <c r="L72" t="s">
        <v>97</v>
      </c>
      <c r="M72" t="s">
        <v>98</v>
      </c>
      <c r="N72">
        <v>812</v>
      </c>
      <c r="O72">
        <v>369.00490000000002</v>
      </c>
      <c r="P72">
        <v>616</v>
      </c>
      <c r="Q72">
        <v>0</v>
      </c>
      <c r="R72" t="s">
        <v>99</v>
      </c>
      <c r="S72">
        <v>358</v>
      </c>
      <c r="T72">
        <v>256</v>
      </c>
      <c r="U72" t="s">
        <v>99</v>
      </c>
      <c r="V72" t="s">
        <v>99</v>
      </c>
      <c r="W72">
        <v>22</v>
      </c>
      <c r="X72" t="s">
        <v>93</v>
      </c>
      <c r="Y72" t="s">
        <v>93</v>
      </c>
      <c r="Z72">
        <v>117</v>
      </c>
      <c r="AA72" t="s">
        <v>93</v>
      </c>
      <c r="AB72" s="17">
        <v>1</v>
      </c>
      <c r="AC72">
        <v>344</v>
      </c>
      <c r="AD72">
        <v>245</v>
      </c>
      <c r="AE72">
        <v>8.8674999999999997</v>
      </c>
      <c r="AF72" t="s">
        <v>94</v>
      </c>
      <c r="AG72">
        <v>176.02809999999999</v>
      </c>
      <c r="AH72">
        <v>361.13490000000002</v>
      </c>
      <c r="AI72">
        <v>28</v>
      </c>
    </row>
    <row r="73" spans="1:35" hidden="1" x14ac:dyDescent="0.25">
      <c r="A73">
        <v>113</v>
      </c>
      <c r="B73" s="6"/>
      <c r="C73" s="6"/>
      <c r="D73">
        <v>3.9800000000000002E-2</v>
      </c>
      <c r="E73">
        <v>17.696100000000001</v>
      </c>
      <c r="F73">
        <v>78384</v>
      </c>
      <c r="G73">
        <v>800</v>
      </c>
      <c r="H73" t="s">
        <v>94</v>
      </c>
      <c r="I73">
        <v>125</v>
      </c>
      <c r="J73" t="s">
        <v>95</v>
      </c>
      <c r="K73" t="s">
        <v>96</v>
      </c>
      <c r="L73" t="s">
        <v>97</v>
      </c>
      <c r="M73" t="s">
        <v>98</v>
      </c>
      <c r="N73">
        <v>191</v>
      </c>
      <c r="O73">
        <v>127.24679999999999</v>
      </c>
      <c r="P73">
        <v>616</v>
      </c>
      <c r="Q73">
        <v>0</v>
      </c>
      <c r="R73" t="s">
        <v>99</v>
      </c>
      <c r="S73">
        <v>358</v>
      </c>
      <c r="T73">
        <v>256</v>
      </c>
      <c r="U73" t="s">
        <v>99</v>
      </c>
      <c r="V73" t="s">
        <v>99</v>
      </c>
      <c r="W73">
        <v>22</v>
      </c>
      <c r="X73" t="s">
        <v>93</v>
      </c>
      <c r="Y73" t="s">
        <v>93</v>
      </c>
      <c r="Z73">
        <v>102</v>
      </c>
      <c r="AA73" t="s">
        <v>93</v>
      </c>
      <c r="AB73" s="17">
        <v>0</v>
      </c>
      <c r="AC73">
        <v>344</v>
      </c>
      <c r="AD73">
        <v>245</v>
      </c>
      <c r="AE73">
        <v>3.1686999999999999</v>
      </c>
      <c r="AF73" t="s">
        <v>94</v>
      </c>
      <c r="AG73">
        <v>9.8818000000000001</v>
      </c>
      <c r="AH73">
        <v>126.705</v>
      </c>
      <c r="AI73">
        <v>28</v>
      </c>
    </row>
    <row r="74" spans="1:35" x14ac:dyDescent="0.25">
      <c r="A74">
        <v>114</v>
      </c>
      <c r="B74" s="6"/>
      <c r="C74" s="6"/>
      <c r="D74">
        <v>3.3534999999999999</v>
      </c>
      <c r="E74">
        <v>17.696100000000001</v>
      </c>
      <c r="F74">
        <v>220531</v>
      </c>
      <c r="G74">
        <v>700</v>
      </c>
      <c r="H74" t="s">
        <v>94</v>
      </c>
      <c r="I74">
        <v>168.5</v>
      </c>
      <c r="J74" t="s">
        <v>95</v>
      </c>
      <c r="K74" t="s">
        <v>96</v>
      </c>
      <c r="L74" t="s">
        <v>97</v>
      </c>
      <c r="M74" t="s">
        <v>98</v>
      </c>
      <c r="N74">
        <v>934</v>
      </c>
      <c r="O74">
        <v>358.00490000000002</v>
      </c>
      <c r="P74">
        <v>616</v>
      </c>
      <c r="Q74">
        <v>0</v>
      </c>
      <c r="R74" t="s">
        <v>99</v>
      </c>
      <c r="S74">
        <v>388</v>
      </c>
      <c r="T74">
        <v>255</v>
      </c>
      <c r="U74" t="s">
        <v>99</v>
      </c>
      <c r="V74" t="s">
        <v>99</v>
      </c>
      <c r="W74">
        <v>22</v>
      </c>
      <c r="X74" t="s">
        <v>93</v>
      </c>
      <c r="Y74" t="s">
        <v>93</v>
      </c>
      <c r="Z74">
        <v>119</v>
      </c>
      <c r="AA74" t="s">
        <v>93</v>
      </c>
      <c r="AB74" s="17">
        <v>1</v>
      </c>
      <c r="AC74">
        <v>374</v>
      </c>
      <c r="AD74">
        <v>244</v>
      </c>
      <c r="AE74">
        <v>18.180599999999998</v>
      </c>
      <c r="AF74" t="s">
        <v>94</v>
      </c>
      <c r="AG74">
        <v>169.7491</v>
      </c>
      <c r="AH74">
        <v>348.29140000000001</v>
      </c>
      <c r="AI74">
        <v>28</v>
      </c>
    </row>
    <row r="75" spans="1:35" hidden="1" x14ac:dyDescent="0.25">
      <c r="A75">
        <v>114</v>
      </c>
      <c r="B75" s="6"/>
      <c r="C75" s="6"/>
      <c r="D75">
        <v>1.5299999999999999E-2</v>
      </c>
      <c r="E75">
        <v>17.696100000000001</v>
      </c>
      <c r="F75">
        <v>77531</v>
      </c>
      <c r="G75">
        <v>800</v>
      </c>
      <c r="H75" t="s">
        <v>94</v>
      </c>
      <c r="I75">
        <v>125</v>
      </c>
      <c r="J75" t="s">
        <v>95</v>
      </c>
      <c r="K75" t="s">
        <v>96</v>
      </c>
      <c r="L75" t="s">
        <v>97</v>
      </c>
      <c r="M75" t="s">
        <v>98</v>
      </c>
      <c r="N75">
        <v>167</v>
      </c>
      <c r="O75">
        <v>125.86199999999999</v>
      </c>
      <c r="P75">
        <v>616</v>
      </c>
      <c r="Q75">
        <v>0</v>
      </c>
      <c r="R75" t="s">
        <v>99</v>
      </c>
      <c r="S75">
        <v>388</v>
      </c>
      <c r="T75">
        <v>255</v>
      </c>
      <c r="U75" t="s">
        <v>99</v>
      </c>
      <c r="V75" t="s">
        <v>99</v>
      </c>
      <c r="W75">
        <v>22</v>
      </c>
      <c r="X75" t="s">
        <v>93</v>
      </c>
      <c r="Y75" t="s">
        <v>93</v>
      </c>
      <c r="Z75">
        <v>102</v>
      </c>
      <c r="AA75" t="s">
        <v>93</v>
      </c>
      <c r="AB75" s="17">
        <v>0.55679999999999996</v>
      </c>
      <c r="AC75">
        <v>374</v>
      </c>
      <c r="AD75">
        <v>244</v>
      </c>
      <c r="AE75">
        <v>4.2237999999999998</v>
      </c>
      <c r="AF75" t="s">
        <v>94</v>
      </c>
      <c r="AG75">
        <v>9.9710999999999999</v>
      </c>
      <c r="AH75">
        <v>125.304</v>
      </c>
      <c r="AI75">
        <v>28</v>
      </c>
    </row>
    <row r="76" spans="1:35" x14ac:dyDescent="0.25">
      <c r="A76">
        <v>115</v>
      </c>
      <c r="B76" s="6"/>
      <c r="C76" s="6"/>
      <c r="D76">
        <v>4.1186999999999996</v>
      </c>
      <c r="E76">
        <v>17.696100000000001</v>
      </c>
      <c r="F76">
        <v>260103</v>
      </c>
      <c r="G76">
        <v>700</v>
      </c>
      <c r="H76" t="s">
        <v>94</v>
      </c>
      <c r="I76">
        <v>189.5</v>
      </c>
      <c r="J76" t="s">
        <v>95</v>
      </c>
      <c r="K76" t="s">
        <v>96</v>
      </c>
      <c r="L76" t="s">
        <v>97</v>
      </c>
      <c r="M76" t="s">
        <v>98</v>
      </c>
      <c r="N76">
        <v>1110</v>
      </c>
      <c r="O76">
        <v>422.24509999999998</v>
      </c>
      <c r="P76">
        <v>616</v>
      </c>
      <c r="Q76">
        <v>0</v>
      </c>
      <c r="R76" t="s">
        <v>99</v>
      </c>
      <c r="S76">
        <v>418</v>
      </c>
      <c r="T76">
        <v>254</v>
      </c>
      <c r="U76" t="s">
        <v>99</v>
      </c>
      <c r="V76" t="s">
        <v>99</v>
      </c>
      <c r="W76">
        <v>22</v>
      </c>
      <c r="X76" t="s">
        <v>93</v>
      </c>
      <c r="Y76" t="s">
        <v>93</v>
      </c>
      <c r="Z76">
        <v>136</v>
      </c>
      <c r="AA76" t="s">
        <v>93</v>
      </c>
      <c r="AB76" s="17">
        <v>1</v>
      </c>
      <c r="AC76">
        <v>404</v>
      </c>
      <c r="AD76">
        <v>243</v>
      </c>
      <c r="AE76">
        <v>17.9133</v>
      </c>
      <c r="AF76" t="s">
        <v>94</v>
      </c>
      <c r="AG76">
        <v>207.51349999999999</v>
      </c>
      <c r="AH76">
        <v>412.31290000000001</v>
      </c>
      <c r="AI76">
        <v>28</v>
      </c>
    </row>
    <row r="77" spans="1:35" hidden="1" x14ac:dyDescent="0.25">
      <c r="A77">
        <v>115</v>
      </c>
      <c r="B77" s="6"/>
      <c r="C77" s="6"/>
      <c r="D77">
        <v>-2.5000000000000001E-3</v>
      </c>
      <c r="E77">
        <v>17.696100000000001</v>
      </c>
      <c r="F77">
        <v>78761</v>
      </c>
      <c r="G77">
        <v>800</v>
      </c>
      <c r="H77" t="s">
        <v>94</v>
      </c>
      <c r="I77">
        <v>128</v>
      </c>
      <c r="J77" t="s">
        <v>95</v>
      </c>
      <c r="K77" t="s">
        <v>96</v>
      </c>
      <c r="L77" t="s">
        <v>97</v>
      </c>
      <c r="M77" t="s">
        <v>98</v>
      </c>
      <c r="N77">
        <v>165</v>
      </c>
      <c r="O77">
        <v>127.8588</v>
      </c>
      <c r="P77">
        <v>616</v>
      </c>
      <c r="Q77">
        <v>0</v>
      </c>
      <c r="R77" t="s">
        <v>99</v>
      </c>
      <c r="S77">
        <v>418</v>
      </c>
      <c r="T77">
        <v>254</v>
      </c>
      <c r="U77" t="s">
        <v>99</v>
      </c>
      <c r="V77" t="s">
        <v>99</v>
      </c>
      <c r="W77">
        <v>22</v>
      </c>
      <c r="X77" t="s">
        <v>93</v>
      </c>
      <c r="Y77" t="s">
        <v>93</v>
      </c>
      <c r="Z77">
        <v>100</v>
      </c>
      <c r="AA77" t="s">
        <v>93</v>
      </c>
      <c r="AB77" s="17">
        <v>0</v>
      </c>
      <c r="AC77">
        <v>404</v>
      </c>
      <c r="AD77">
        <v>243</v>
      </c>
      <c r="AE77">
        <v>2.2799999999999998</v>
      </c>
      <c r="AF77" t="s">
        <v>94</v>
      </c>
      <c r="AG77">
        <v>12.305999999999999</v>
      </c>
      <c r="AH77">
        <v>127.20140000000001</v>
      </c>
      <c r="AI77">
        <v>28</v>
      </c>
    </row>
    <row r="78" spans="1:35" x14ac:dyDescent="0.25">
      <c r="A78">
        <v>116</v>
      </c>
      <c r="B78" s="6"/>
      <c r="C78" s="6"/>
      <c r="D78">
        <v>3.7856000000000001</v>
      </c>
      <c r="E78">
        <v>17.696100000000001</v>
      </c>
      <c r="F78">
        <v>228488</v>
      </c>
      <c r="G78">
        <v>700</v>
      </c>
      <c r="H78" t="s">
        <v>94</v>
      </c>
      <c r="I78">
        <v>157</v>
      </c>
      <c r="J78" t="s">
        <v>95</v>
      </c>
      <c r="K78" t="s">
        <v>96</v>
      </c>
      <c r="L78" t="s">
        <v>97</v>
      </c>
      <c r="M78" t="s">
        <v>98</v>
      </c>
      <c r="N78">
        <v>1108</v>
      </c>
      <c r="O78">
        <v>370.9221</v>
      </c>
      <c r="P78">
        <v>616</v>
      </c>
      <c r="Q78">
        <v>0</v>
      </c>
      <c r="R78" t="s">
        <v>99</v>
      </c>
      <c r="S78">
        <v>447</v>
      </c>
      <c r="T78">
        <v>252</v>
      </c>
      <c r="U78" t="s">
        <v>99</v>
      </c>
      <c r="V78" t="s">
        <v>99</v>
      </c>
      <c r="W78">
        <v>22</v>
      </c>
      <c r="X78" t="s">
        <v>93</v>
      </c>
      <c r="Y78" t="s">
        <v>93</v>
      </c>
      <c r="Z78">
        <v>121</v>
      </c>
      <c r="AA78" t="s">
        <v>93</v>
      </c>
      <c r="AB78" s="17">
        <v>1</v>
      </c>
      <c r="AC78">
        <v>433</v>
      </c>
      <c r="AD78">
        <v>241</v>
      </c>
      <c r="AE78">
        <v>28.085100000000001</v>
      </c>
      <c r="AF78" t="s">
        <v>94</v>
      </c>
      <c r="AG78">
        <v>178.07490000000001</v>
      </c>
      <c r="AH78">
        <v>361.28960000000001</v>
      </c>
      <c r="AI78">
        <v>28</v>
      </c>
    </row>
    <row r="79" spans="1:35" hidden="1" x14ac:dyDescent="0.25">
      <c r="A79">
        <v>116</v>
      </c>
      <c r="B79" s="6"/>
      <c r="C79" s="6"/>
      <c r="D79">
        <v>1.7500000000000002E-2</v>
      </c>
      <c r="E79">
        <v>17.696100000000001</v>
      </c>
      <c r="F79">
        <v>76377</v>
      </c>
      <c r="G79">
        <v>800</v>
      </c>
      <c r="H79" t="s">
        <v>94</v>
      </c>
      <c r="I79">
        <v>123</v>
      </c>
      <c r="J79" t="s">
        <v>95</v>
      </c>
      <c r="K79" t="s">
        <v>96</v>
      </c>
      <c r="L79" t="s">
        <v>97</v>
      </c>
      <c r="M79" t="s">
        <v>98</v>
      </c>
      <c r="N79">
        <v>159</v>
      </c>
      <c r="O79">
        <v>123.98860000000001</v>
      </c>
      <c r="P79">
        <v>616</v>
      </c>
      <c r="Q79">
        <v>0</v>
      </c>
      <c r="R79" t="s">
        <v>99</v>
      </c>
      <c r="S79">
        <v>447</v>
      </c>
      <c r="T79">
        <v>252</v>
      </c>
      <c r="U79" t="s">
        <v>99</v>
      </c>
      <c r="V79" t="s">
        <v>99</v>
      </c>
      <c r="W79">
        <v>22</v>
      </c>
      <c r="X79" t="s">
        <v>93</v>
      </c>
      <c r="Y79" t="s">
        <v>93</v>
      </c>
      <c r="Z79">
        <v>102</v>
      </c>
      <c r="AA79" t="s">
        <v>93</v>
      </c>
      <c r="AB79" s="17">
        <v>0.8306</v>
      </c>
      <c r="AC79">
        <v>433</v>
      </c>
      <c r="AD79">
        <v>241</v>
      </c>
      <c r="AE79">
        <v>5.4452999999999996</v>
      </c>
      <c r="AF79" t="s">
        <v>94</v>
      </c>
      <c r="AG79">
        <v>8.1734000000000009</v>
      </c>
      <c r="AH79">
        <v>123.93170000000001</v>
      </c>
      <c r="AI79">
        <v>28</v>
      </c>
    </row>
    <row r="80" spans="1:35" x14ac:dyDescent="0.25">
      <c r="A80">
        <v>117</v>
      </c>
      <c r="B80" s="6"/>
      <c r="C80" s="6"/>
      <c r="D80">
        <v>3.3620999999999999</v>
      </c>
      <c r="E80">
        <v>17.696100000000001</v>
      </c>
      <c r="F80">
        <v>212513</v>
      </c>
      <c r="G80">
        <v>700</v>
      </c>
      <c r="H80" t="s">
        <v>94</v>
      </c>
      <c r="I80">
        <v>155</v>
      </c>
      <c r="J80" t="s">
        <v>95</v>
      </c>
      <c r="K80" t="s">
        <v>96</v>
      </c>
      <c r="L80" t="s">
        <v>97</v>
      </c>
      <c r="M80" t="s">
        <v>98</v>
      </c>
      <c r="N80">
        <v>915</v>
      </c>
      <c r="O80">
        <v>344.98860000000002</v>
      </c>
      <c r="P80">
        <v>616</v>
      </c>
      <c r="Q80">
        <v>0</v>
      </c>
      <c r="R80" t="s">
        <v>99</v>
      </c>
      <c r="S80">
        <v>477</v>
      </c>
      <c r="T80">
        <v>252</v>
      </c>
      <c r="U80" t="s">
        <v>99</v>
      </c>
      <c r="V80" t="s">
        <v>99</v>
      </c>
      <c r="W80">
        <v>22</v>
      </c>
      <c r="X80" t="s">
        <v>93</v>
      </c>
      <c r="Y80" t="s">
        <v>93</v>
      </c>
      <c r="Z80">
        <v>123</v>
      </c>
      <c r="AA80" t="s">
        <v>93</v>
      </c>
      <c r="AB80" s="17">
        <v>1</v>
      </c>
      <c r="AC80">
        <v>463</v>
      </c>
      <c r="AD80">
        <v>241</v>
      </c>
      <c r="AE80">
        <v>18.343399999999999</v>
      </c>
      <c r="AF80" t="s">
        <v>94</v>
      </c>
      <c r="AG80">
        <v>156.7336</v>
      </c>
      <c r="AH80">
        <v>335.48200000000003</v>
      </c>
      <c r="AI80">
        <v>28</v>
      </c>
    </row>
    <row r="81" spans="1:35" hidden="1" x14ac:dyDescent="0.25">
      <c r="A81">
        <v>117</v>
      </c>
      <c r="B81" s="6"/>
      <c r="C81" s="6"/>
      <c r="D81">
        <v>-1.43E-2</v>
      </c>
      <c r="E81">
        <v>17.696100000000001</v>
      </c>
      <c r="F81">
        <v>76501</v>
      </c>
      <c r="G81">
        <v>800</v>
      </c>
      <c r="H81" t="s">
        <v>94</v>
      </c>
      <c r="I81">
        <v>125</v>
      </c>
      <c r="J81" t="s">
        <v>95</v>
      </c>
      <c r="K81" t="s">
        <v>96</v>
      </c>
      <c r="L81" t="s">
        <v>97</v>
      </c>
      <c r="M81" t="s">
        <v>98</v>
      </c>
      <c r="N81">
        <v>146</v>
      </c>
      <c r="O81">
        <v>124.18989999999999</v>
      </c>
      <c r="P81">
        <v>616</v>
      </c>
      <c r="Q81">
        <v>0</v>
      </c>
      <c r="R81" t="s">
        <v>99</v>
      </c>
      <c r="S81">
        <v>477</v>
      </c>
      <c r="T81">
        <v>252</v>
      </c>
      <c r="U81" t="s">
        <v>99</v>
      </c>
      <c r="V81" t="s">
        <v>99</v>
      </c>
      <c r="W81">
        <v>22</v>
      </c>
      <c r="X81" t="s">
        <v>93</v>
      </c>
      <c r="Y81" t="s">
        <v>93</v>
      </c>
      <c r="Z81">
        <v>102</v>
      </c>
      <c r="AA81" t="s">
        <v>93</v>
      </c>
      <c r="AB81" s="17">
        <v>0</v>
      </c>
      <c r="AC81">
        <v>463</v>
      </c>
      <c r="AD81">
        <v>241</v>
      </c>
      <c r="AE81">
        <v>2.6730999999999998</v>
      </c>
      <c r="AF81" t="s">
        <v>94</v>
      </c>
      <c r="AG81">
        <v>7.9711999999999996</v>
      </c>
      <c r="AH81">
        <v>124.2248</v>
      </c>
      <c r="AI81">
        <v>28</v>
      </c>
    </row>
    <row r="82" spans="1:35" x14ac:dyDescent="0.25">
      <c r="A82">
        <v>118</v>
      </c>
      <c r="B82" s="6"/>
      <c r="C82" s="6"/>
      <c r="D82">
        <v>2.3106</v>
      </c>
      <c r="E82">
        <v>17.696100000000001</v>
      </c>
      <c r="F82">
        <v>178376</v>
      </c>
      <c r="G82">
        <v>700</v>
      </c>
      <c r="H82" t="s">
        <v>94</v>
      </c>
      <c r="I82">
        <v>159</v>
      </c>
      <c r="J82" t="s">
        <v>95</v>
      </c>
      <c r="K82" t="s">
        <v>96</v>
      </c>
      <c r="L82" t="s">
        <v>97</v>
      </c>
      <c r="M82" t="s">
        <v>98</v>
      </c>
      <c r="N82">
        <v>564</v>
      </c>
      <c r="O82">
        <v>289.57139999999998</v>
      </c>
      <c r="P82">
        <v>616</v>
      </c>
      <c r="Q82">
        <v>0</v>
      </c>
      <c r="R82" t="s">
        <v>99</v>
      </c>
      <c r="S82">
        <v>507</v>
      </c>
      <c r="T82">
        <v>252</v>
      </c>
      <c r="U82" t="s">
        <v>99</v>
      </c>
      <c r="V82" t="s">
        <v>99</v>
      </c>
      <c r="W82">
        <v>22</v>
      </c>
      <c r="X82" t="s">
        <v>93</v>
      </c>
      <c r="Y82" t="s">
        <v>93</v>
      </c>
      <c r="Z82">
        <v>119</v>
      </c>
      <c r="AA82" t="s">
        <v>93</v>
      </c>
      <c r="AB82" s="17">
        <v>1</v>
      </c>
      <c r="AC82">
        <v>493</v>
      </c>
      <c r="AD82">
        <v>241</v>
      </c>
      <c r="AE82">
        <v>13.9048</v>
      </c>
      <c r="AF82" t="s">
        <v>94</v>
      </c>
      <c r="AG82">
        <v>109.8468</v>
      </c>
      <c r="AH82">
        <v>285.01799999999997</v>
      </c>
      <c r="AI82">
        <v>28</v>
      </c>
    </row>
    <row r="83" spans="1:35" hidden="1" x14ac:dyDescent="0.25">
      <c r="A83">
        <v>118</v>
      </c>
      <c r="B83" s="6"/>
      <c r="C83" s="6"/>
      <c r="D83">
        <v>-8.5199999999999998E-2</v>
      </c>
      <c r="E83">
        <v>17.696100000000001</v>
      </c>
      <c r="F83">
        <v>77114</v>
      </c>
      <c r="G83">
        <v>800</v>
      </c>
      <c r="H83" t="s">
        <v>94</v>
      </c>
      <c r="I83">
        <v>130</v>
      </c>
      <c r="J83" t="s">
        <v>95</v>
      </c>
      <c r="K83" t="s">
        <v>96</v>
      </c>
      <c r="L83" t="s">
        <v>97</v>
      </c>
      <c r="M83" t="s">
        <v>98</v>
      </c>
      <c r="N83">
        <v>172</v>
      </c>
      <c r="O83">
        <v>125.18510000000001</v>
      </c>
      <c r="P83">
        <v>616</v>
      </c>
      <c r="Q83">
        <v>0</v>
      </c>
      <c r="R83" t="s">
        <v>99</v>
      </c>
      <c r="S83">
        <v>507</v>
      </c>
      <c r="T83">
        <v>252</v>
      </c>
      <c r="U83" t="s">
        <v>99</v>
      </c>
      <c r="V83" t="s">
        <v>99</v>
      </c>
      <c r="W83">
        <v>22</v>
      </c>
      <c r="X83" t="s">
        <v>93</v>
      </c>
      <c r="Y83" t="s">
        <v>93</v>
      </c>
      <c r="Z83">
        <v>102</v>
      </c>
      <c r="AA83" t="s">
        <v>93</v>
      </c>
      <c r="AB83" s="17">
        <v>0</v>
      </c>
      <c r="AC83">
        <v>493</v>
      </c>
      <c r="AD83">
        <v>241</v>
      </c>
      <c r="AE83">
        <v>2.931</v>
      </c>
      <c r="AF83" t="s">
        <v>94</v>
      </c>
      <c r="AG83">
        <v>8.9953000000000003</v>
      </c>
      <c r="AH83">
        <v>124.7032</v>
      </c>
      <c r="AI83">
        <v>28</v>
      </c>
    </row>
    <row r="84" spans="1:35" x14ac:dyDescent="0.25">
      <c r="A84">
        <v>119</v>
      </c>
      <c r="B84" s="6"/>
      <c r="C84" s="6"/>
      <c r="D84">
        <v>2.3963999999999999</v>
      </c>
      <c r="E84">
        <v>17.696100000000001</v>
      </c>
      <c r="F84">
        <v>176433</v>
      </c>
      <c r="G84">
        <v>700</v>
      </c>
      <c r="H84" t="s">
        <v>94</v>
      </c>
      <c r="I84">
        <v>151</v>
      </c>
      <c r="J84" t="s">
        <v>95</v>
      </c>
      <c r="K84" t="s">
        <v>96</v>
      </c>
      <c r="L84" t="s">
        <v>97</v>
      </c>
      <c r="M84" t="s">
        <v>98</v>
      </c>
      <c r="N84">
        <v>575</v>
      </c>
      <c r="O84">
        <v>286.41719999999998</v>
      </c>
      <c r="P84">
        <v>616</v>
      </c>
      <c r="Q84">
        <v>0</v>
      </c>
      <c r="R84" t="s">
        <v>99</v>
      </c>
      <c r="S84">
        <v>534</v>
      </c>
      <c r="T84">
        <v>251</v>
      </c>
      <c r="U84" t="s">
        <v>99</v>
      </c>
      <c r="V84" t="s">
        <v>99</v>
      </c>
      <c r="W84">
        <v>22</v>
      </c>
      <c r="X84" t="s">
        <v>93</v>
      </c>
      <c r="Y84" t="s">
        <v>93</v>
      </c>
      <c r="Z84">
        <v>121</v>
      </c>
      <c r="AA84" t="s">
        <v>93</v>
      </c>
      <c r="AB84" s="17">
        <v>1</v>
      </c>
      <c r="AC84">
        <v>520</v>
      </c>
      <c r="AD84">
        <v>240</v>
      </c>
      <c r="AE84">
        <v>21.002800000000001</v>
      </c>
      <c r="AF84" t="s">
        <v>94</v>
      </c>
      <c r="AG84">
        <v>100.93089999999999</v>
      </c>
      <c r="AH84">
        <v>282.42630000000003</v>
      </c>
      <c r="AI84">
        <v>28</v>
      </c>
    </row>
    <row r="85" spans="1:35" hidden="1" x14ac:dyDescent="0.25">
      <c r="A85">
        <v>119</v>
      </c>
      <c r="B85" s="6"/>
      <c r="C85" s="6"/>
      <c r="D85">
        <v>0.1026</v>
      </c>
      <c r="E85">
        <v>17.696100000000001</v>
      </c>
      <c r="F85">
        <v>82419</v>
      </c>
      <c r="G85">
        <v>800</v>
      </c>
      <c r="H85" t="s">
        <v>94</v>
      </c>
      <c r="I85">
        <v>128</v>
      </c>
      <c r="J85" t="s">
        <v>95</v>
      </c>
      <c r="K85" t="s">
        <v>96</v>
      </c>
      <c r="L85" t="s">
        <v>97</v>
      </c>
      <c r="M85" t="s">
        <v>98</v>
      </c>
      <c r="N85">
        <v>205</v>
      </c>
      <c r="O85">
        <v>133.7971</v>
      </c>
      <c r="P85">
        <v>616</v>
      </c>
      <c r="Q85">
        <v>0</v>
      </c>
      <c r="R85" t="s">
        <v>99</v>
      </c>
      <c r="S85">
        <v>534</v>
      </c>
      <c r="T85">
        <v>251</v>
      </c>
      <c r="U85" t="s">
        <v>99</v>
      </c>
      <c r="V85" t="s">
        <v>99</v>
      </c>
      <c r="W85">
        <v>22</v>
      </c>
      <c r="X85" t="s">
        <v>93</v>
      </c>
      <c r="Y85" t="s">
        <v>93</v>
      </c>
      <c r="Z85">
        <v>107</v>
      </c>
      <c r="AA85" t="s">
        <v>93</v>
      </c>
      <c r="AB85" s="17">
        <v>0.99270000000000003</v>
      </c>
      <c r="AC85">
        <v>520</v>
      </c>
      <c r="AD85">
        <v>240</v>
      </c>
      <c r="AE85">
        <v>6.5476999999999999</v>
      </c>
      <c r="AF85" t="s">
        <v>94</v>
      </c>
      <c r="AG85">
        <v>15.023899999999999</v>
      </c>
      <c r="AH85">
        <v>132.89570000000001</v>
      </c>
      <c r="AI85">
        <v>28</v>
      </c>
    </row>
    <row r="86" spans="1:35" x14ac:dyDescent="0.25">
      <c r="A86">
        <v>120</v>
      </c>
      <c r="B86" s="6"/>
      <c r="C86" s="6"/>
      <c r="D86">
        <v>2.1280000000000001</v>
      </c>
      <c r="E86">
        <v>17.696100000000001</v>
      </c>
      <c r="F86">
        <v>159083</v>
      </c>
      <c r="G86">
        <v>700</v>
      </c>
      <c r="H86" t="s">
        <v>94</v>
      </c>
      <c r="I86">
        <v>138</v>
      </c>
      <c r="J86" t="s">
        <v>95</v>
      </c>
      <c r="K86" t="s">
        <v>96</v>
      </c>
      <c r="L86" t="s">
        <v>97</v>
      </c>
      <c r="M86" t="s">
        <v>98</v>
      </c>
      <c r="N86">
        <v>556</v>
      </c>
      <c r="O86">
        <v>258.2516</v>
      </c>
      <c r="P86">
        <v>616</v>
      </c>
      <c r="Q86">
        <v>0</v>
      </c>
      <c r="R86" t="s">
        <v>99</v>
      </c>
      <c r="S86">
        <v>562</v>
      </c>
      <c r="T86">
        <v>250</v>
      </c>
      <c r="U86" t="s">
        <v>99</v>
      </c>
      <c r="V86" t="s">
        <v>99</v>
      </c>
      <c r="W86">
        <v>22</v>
      </c>
      <c r="X86" t="s">
        <v>93</v>
      </c>
      <c r="Y86" t="s">
        <v>93</v>
      </c>
      <c r="Z86">
        <v>115</v>
      </c>
      <c r="AA86" t="s">
        <v>93</v>
      </c>
      <c r="AB86" s="17">
        <v>1</v>
      </c>
      <c r="AC86">
        <v>548</v>
      </c>
      <c r="AD86">
        <v>239</v>
      </c>
      <c r="AE86">
        <v>37.1492</v>
      </c>
      <c r="AF86" t="s">
        <v>94</v>
      </c>
      <c r="AG86">
        <v>102.0226</v>
      </c>
      <c r="AH86">
        <v>252.73740000000001</v>
      </c>
      <c r="AI86">
        <v>28</v>
      </c>
    </row>
    <row r="87" spans="1:35" hidden="1" x14ac:dyDescent="0.25">
      <c r="A87">
        <v>120</v>
      </c>
      <c r="B87" s="6"/>
      <c r="C87" s="6"/>
      <c r="D87">
        <v>1.83E-2</v>
      </c>
      <c r="E87">
        <v>17.696100000000001</v>
      </c>
      <c r="F87">
        <v>79486</v>
      </c>
      <c r="G87">
        <v>800</v>
      </c>
      <c r="H87" t="s">
        <v>94</v>
      </c>
      <c r="I87">
        <v>128</v>
      </c>
      <c r="J87" t="s">
        <v>95</v>
      </c>
      <c r="K87" t="s">
        <v>96</v>
      </c>
      <c r="L87" t="s">
        <v>97</v>
      </c>
      <c r="M87" t="s">
        <v>98</v>
      </c>
      <c r="N87">
        <v>188</v>
      </c>
      <c r="O87">
        <v>129.03569999999999</v>
      </c>
      <c r="P87">
        <v>616</v>
      </c>
      <c r="Q87">
        <v>0</v>
      </c>
      <c r="R87" t="s">
        <v>99</v>
      </c>
      <c r="S87">
        <v>562</v>
      </c>
      <c r="T87">
        <v>250</v>
      </c>
      <c r="U87" t="s">
        <v>99</v>
      </c>
      <c r="V87" t="s">
        <v>99</v>
      </c>
      <c r="W87">
        <v>22</v>
      </c>
      <c r="X87" t="s">
        <v>93</v>
      </c>
      <c r="Y87" t="s">
        <v>93</v>
      </c>
      <c r="Z87">
        <v>109</v>
      </c>
      <c r="AA87" t="s">
        <v>93</v>
      </c>
      <c r="AB87" s="17">
        <v>0.99039999999999995</v>
      </c>
      <c r="AC87">
        <v>548</v>
      </c>
      <c r="AD87">
        <v>239</v>
      </c>
      <c r="AE87">
        <v>7.9850000000000003</v>
      </c>
      <c r="AF87" t="s">
        <v>94</v>
      </c>
      <c r="AG87">
        <v>10.4964</v>
      </c>
      <c r="AH87">
        <v>128.268</v>
      </c>
      <c r="AI87">
        <v>28</v>
      </c>
    </row>
    <row r="88" spans="1:35" x14ac:dyDescent="0.25">
      <c r="A88">
        <v>121</v>
      </c>
      <c r="B88" s="6"/>
      <c r="C88" s="6"/>
      <c r="D88">
        <v>2.9327000000000001</v>
      </c>
      <c r="E88">
        <v>17.696100000000001</v>
      </c>
      <c r="F88">
        <v>201264</v>
      </c>
      <c r="G88">
        <v>700</v>
      </c>
      <c r="H88" t="s">
        <v>94</v>
      </c>
      <c r="I88">
        <v>161</v>
      </c>
      <c r="J88" t="s">
        <v>95</v>
      </c>
      <c r="K88" t="s">
        <v>96</v>
      </c>
      <c r="L88" t="s">
        <v>97</v>
      </c>
      <c r="M88" t="s">
        <v>98</v>
      </c>
      <c r="N88">
        <v>640</v>
      </c>
      <c r="O88">
        <v>326.72730000000001</v>
      </c>
      <c r="P88">
        <v>616</v>
      </c>
      <c r="Q88">
        <v>0</v>
      </c>
      <c r="R88" t="s">
        <v>99</v>
      </c>
      <c r="S88">
        <v>590</v>
      </c>
      <c r="T88">
        <v>248</v>
      </c>
      <c r="U88" t="s">
        <v>99</v>
      </c>
      <c r="V88" t="s">
        <v>99</v>
      </c>
      <c r="W88">
        <v>22</v>
      </c>
      <c r="X88" t="s">
        <v>93</v>
      </c>
      <c r="Y88" t="s">
        <v>93</v>
      </c>
      <c r="Z88">
        <v>119</v>
      </c>
      <c r="AA88" t="s">
        <v>93</v>
      </c>
      <c r="AB88" s="17">
        <v>1</v>
      </c>
      <c r="AC88">
        <v>576</v>
      </c>
      <c r="AD88">
        <v>237</v>
      </c>
      <c r="AE88">
        <v>33.406500000000001</v>
      </c>
      <c r="AF88" t="s">
        <v>94</v>
      </c>
      <c r="AG88">
        <v>123.8623</v>
      </c>
      <c r="AH88">
        <v>321.1583</v>
      </c>
      <c r="AI88">
        <v>28</v>
      </c>
    </row>
    <row r="89" spans="1:35" hidden="1" x14ac:dyDescent="0.25">
      <c r="A89">
        <v>121</v>
      </c>
      <c r="B89" s="6"/>
      <c r="C89" s="6"/>
      <c r="D89">
        <v>1.8E-3</v>
      </c>
      <c r="E89">
        <v>17.696100000000001</v>
      </c>
      <c r="F89">
        <v>78911</v>
      </c>
      <c r="G89">
        <v>800</v>
      </c>
      <c r="H89" t="s">
        <v>94</v>
      </c>
      <c r="I89">
        <v>128</v>
      </c>
      <c r="J89" t="s">
        <v>95</v>
      </c>
      <c r="K89" t="s">
        <v>96</v>
      </c>
      <c r="L89" t="s">
        <v>97</v>
      </c>
      <c r="M89" t="s">
        <v>98</v>
      </c>
      <c r="N89">
        <v>243</v>
      </c>
      <c r="O89">
        <v>128.10230000000001</v>
      </c>
      <c r="P89">
        <v>616</v>
      </c>
      <c r="Q89">
        <v>0</v>
      </c>
      <c r="R89" t="s">
        <v>99</v>
      </c>
      <c r="S89">
        <v>590</v>
      </c>
      <c r="T89">
        <v>248</v>
      </c>
      <c r="U89" t="s">
        <v>99</v>
      </c>
      <c r="V89" t="s">
        <v>99</v>
      </c>
      <c r="W89">
        <v>22</v>
      </c>
      <c r="X89" t="s">
        <v>93</v>
      </c>
      <c r="Y89" t="s">
        <v>93</v>
      </c>
      <c r="Z89">
        <v>102</v>
      </c>
      <c r="AA89" t="s">
        <v>93</v>
      </c>
      <c r="AB89" s="17">
        <v>0.88719999999999999</v>
      </c>
      <c r="AC89">
        <v>576</v>
      </c>
      <c r="AD89">
        <v>237</v>
      </c>
      <c r="AE89">
        <v>15.682700000000001</v>
      </c>
      <c r="AF89" t="s">
        <v>94</v>
      </c>
      <c r="AG89">
        <v>9.5808999999999997</v>
      </c>
      <c r="AH89">
        <v>127.9532</v>
      </c>
      <c r="AI89">
        <v>28</v>
      </c>
    </row>
    <row r="90" spans="1:35" x14ac:dyDescent="0.25">
      <c r="A90">
        <v>122</v>
      </c>
      <c r="B90" s="6"/>
      <c r="C90" s="6"/>
      <c r="D90">
        <v>2.9346000000000001</v>
      </c>
      <c r="E90">
        <v>17.696100000000001</v>
      </c>
      <c r="F90">
        <v>206874</v>
      </c>
      <c r="G90">
        <v>700</v>
      </c>
      <c r="H90" t="s">
        <v>94</v>
      </c>
      <c r="I90">
        <v>170</v>
      </c>
      <c r="J90" t="s">
        <v>95</v>
      </c>
      <c r="K90" t="s">
        <v>96</v>
      </c>
      <c r="L90" t="s">
        <v>97</v>
      </c>
      <c r="M90" t="s">
        <v>98</v>
      </c>
      <c r="N90">
        <v>657</v>
      </c>
      <c r="O90">
        <v>335.83440000000002</v>
      </c>
      <c r="P90">
        <v>616</v>
      </c>
      <c r="Q90">
        <v>0</v>
      </c>
      <c r="R90" t="s">
        <v>99</v>
      </c>
      <c r="S90">
        <v>619</v>
      </c>
      <c r="T90">
        <v>249</v>
      </c>
      <c r="U90" t="s">
        <v>99</v>
      </c>
      <c r="V90" t="s">
        <v>99</v>
      </c>
      <c r="W90">
        <v>22</v>
      </c>
      <c r="X90" t="s">
        <v>93</v>
      </c>
      <c r="Y90" t="s">
        <v>93</v>
      </c>
      <c r="Z90">
        <v>128</v>
      </c>
      <c r="AA90" t="s">
        <v>93</v>
      </c>
      <c r="AB90" s="17">
        <v>1</v>
      </c>
      <c r="AC90">
        <v>605</v>
      </c>
      <c r="AD90">
        <v>238</v>
      </c>
      <c r="AE90">
        <v>14.083600000000001</v>
      </c>
      <c r="AF90" t="s">
        <v>94</v>
      </c>
      <c r="AG90">
        <v>130.4913</v>
      </c>
      <c r="AH90">
        <v>330.69600000000003</v>
      </c>
      <c r="AI90">
        <v>28</v>
      </c>
    </row>
    <row r="91" spans="1:35" hidden="1" x14ac:dyDescent="0.25">
      <c r="A91">
        <v>122</v>
      </c>
      <c r="B91" s="6"/>
      <c r="C91" s="6"/>
      <c r="D91">
        <v>1.24E-2</v>
      </c>
      <c r="E91">
        <v>17.696100000000001</v>
      </c>
      <c r="F91">
        <v>80511</v>
      </c>
      <c r="G91">
        <v>800</v>
      </c>
      <c r="H91" t="s">
        <v>94</v>
      </c>
      <c r="I91">
        <v>130</v>
      </c>
      <c r="J91" t="s">
        <v>95</v>
      </c>
      <c r="K91" t="s">
        <v>96</v>
      </c>
      <c r="L91" t="s">
        <v>97</v>
      </c>
      <c r="M91" t="s">
        <v>98</v>
      </c>
      <c r="N91">
        <v>165</v>
      </c>
      <c r="O91">
        <v>130.69970000000001</v>
      </c>
      <c r="P91">
        <v>616</v>
      </c>
      <c r="Q91">
        <v>0</v>
      </c>
      <c r="R91" t="s">
        <v>99</v>
      </c>
      <c r="S91">
        <v>619</v>
      </c>
      <c r="T91">
        <v>249</v>
      </c>
      <c r="U91" t="s">
        <v>99</v>
      </c>
      <c r="V91" t="s">
        <v>99</v>
      </c>
      <c r="W91">
        <v>22</v>
      </c>
      <c r="X91" t="s">
        <v>93</v>
      </c>
      <c r="Y91" t="s">
        <v>93</v>
      </c>
      <c r="Z91">
        <v>100</v>
      </c>
      <c r="AA91" t="s">
        <v>93</v>
      </c>
      <c r="AB91" s="17">
        <v>0</v>
      </c>
      <c r="AC91">
        <v>605</v>
      </c>
      <c r="AD91">
        <v>238</v>
      </c>
      <c r="AE91">
        <v>2.6078000000000001</v>
      </c>
      <c r="AF91" t="s">
        <v>94</v>
      </c>
      <c r="AG91">
        <v>8.8473000000000006</v>
      </c>
      <c r="AH91">
        <v>130.62049999999999</v>
      </c>
      <c r="AI91">
        <v>28</v>
      </c>
    </row>
    <row r="92" spans="1:35" x14ac:dyDescent="0.25">
      <c r="A92">
        <v>123</v>
      </c>
      <c r="D92">
        <v>2.4013</v>
      </c>
      <c r="E92">
        <v>17.696100000000001</v>
      </c>
      <c r="F92">
        <v>180301</v>
      </c>
      <c r="G92">
        <v>700</v>
      </c>
      <c r="H92" t="s">
        <v>94</v>
      </c>
      <c r="I92">
        <v>157</v>
      </c>
      <c r="J92" t="s">
        <v>95</v>
      </c>
      <c r="K92" t="s">
        <v>96</v>
      </c>
      <c r="L92" t="s">
        <v>97</v>
      </c>
      <c r="M92" t="s">
        <v>98</v>
      </c>
      <c r="N92">
        <v>579</v>
      </c>
      <c r="O92">
        <v>292.69639999999998</v>
      </c>
      <c r="P92">
        <v>616</v>
      </c>
      <c r="Q92">
        <v>0</v>
      </c>
      <c r="R92" t="s">
        <v>99</v>
      </c>
      <c r="S92">
        <v>646</v>
      </c>
      <c r="T92">
        <v>249</v>
      </c>
      <c r="U92" t="s">
        <v>99</v>
      </c>
      <c r="V92" t="s">
        <v>99</v>
      </c>
      <c r="W92">
        <v>22</v>
      </c>
      <c r="X92" t="s">
        <v>93</v>
      </c>
      <c r="Y92" t="s">
        <v>93</v>
      </c>
      <c r="Z92">
        <v>128</v>
      </c>
      <c r="AA92" t="s">
        <v>93</v>
      </c>
      <c r="AB92" s="17">
        <v>1</v>
      </c>
      <c r="AC92">
        <v>632</v>
      </c>
      <c r="AD92">
        <v>238</v>
      </c>
      <c r="AE92">
        <v>24.380600000000001</v>
      </c>
      <c r="AF92" t="s">
        <v>94</v>
      </c>
      <c r="AG92">
        <v>100.9003</v>
      </c>
      <c r="AH92">
        <v>288.65289999999999</v>
      </c>
      <c r="AI92">
        <v>28</v>
      </c>
    </row>
    <row r="93" spans="1:35" hidden="1" x14ac:dyDescent="0.25">
      <c r="A93">
        <v>123</v>
      </c>
      <c r="D93">
        <v>-8.0000000000000004E-4</v>
      </c>
      <c r="E93">
        <v>17.696100000000001</v>
      </c>
      <c r="F93">
        <v>81284</v>
      </c>
      <c r="G93">
        <v>800</v>
      </c>
      <c r="H93" t="s">
        <v>94</v>
      </c>
      <c r="I93">
        <v>132</v>
      </c>
      <c r="J93" t="s">
        <v>95</v>
      </c>
      <c r="K93" t="s">
        <v>96</v>
      </c>
      <c r="L93" t="s">
        <v>97</v>
      </c>
      <c r="M93" t="s">
        <v>98</v>
      </c>
      <c r="N93">
        <v>157</v>
      </c>
      <c r="O93">
        <v>131.9545</v>
      </c>
      <c r="P93">
        <v>616</v>
      </c>
      <c r="Q93">
        <v>0</v>
      </c>
      <c r="R93" t="s">
        <v>99</v>
      </c>
      <c r="S93">
        <v>646</v>
      </c>
      <c r="T93">
        <v>249</v>
      </c>
      <c r="U93" t="s">
        <v>99</v>
      </c>
      <c r="V93" t="s">
        <v>99</v>
      </c>
      <c r="W93">
        <v>22</v>
      </c>
      <c r="X93" t="s">
        <v>93</v>
      </c>
      <c r="Y93" t="s">
        <v>93</v>
      </c>
      <c r="Z93">
        <v>107</v>
      </c>
      <c r="AA93" t="s">
        <v>93</v>
      </c>
      <c r="AB93" s="17">
        <v>0.75019999999999998</v>
      </c>
      <c r="AC93">
        <v>632</v>
      </c>
      <c r="AD93">
        <v>238</v>
      </c>
      <c r="AE93">
        <v>2.8534000000000002</v>
      </c>
      <c r="AF93" t="s">
        <v>94</v>
      </c>
      <c r="AG93">
        <v>8.6091999999999995</v>
      </c>
      <c r="AH93">
        <v>131.96039999999999</v>
      </c>
      <c r="AI93">
        <v>28</v>
      </c>
    </row>
    <row r="94" spans="1:35" x14ac:dyDescent="0.25">
      <c r="A94">
        <v>124</v>
      </c>
      <c r="D94">
        <v>3.0746000000000002</v>
      </c>
      <c r="E94">
        <v>17.696100000000001</v>
      </c>
      <c r="F94">
        <v>210822</v>
      </c>
      <c r="G94">
        <v>700</v>
      </c>
      <c r="H94" t="s">
        <v>94</v>
      </c>
      <c r="I94">
        <v>168.5</v>
      </c>
      <c r="J94" t="s">
        <v>95</v>
      </c>
      <c r="K94" t="s">
        <v>96</v>
      </c>
      <c r="L94" t="s">
        <v>97</v>
      </c>
      <c r="M94" t="s">
        <v>98</v>
      </c>
      <c r="N94">
        <v>720</v>
      </c>
      <c r="O94">
        <v>342.24349999999998</v>
      </c>
      <c r="P94">
        <v>616</v>
      </c>
      <c r="Q94">
        <v>0</v>
      </c>
      <c r="R94" t="s">
        <v>99</v>
      </c>
      <c r="S94">
        <v>675</v>
      </c>
      <c r="T94">
        <v>253</v>
      </c>
      <c r="U94" t="s">
        <v>99</v>
      </c>
      <c r="V94" t="s">
        <v>99</v>
      </c>
      <c r="W94">
        <v>22</v>
      </c>
      <c r="X94" t="s">
        <v>93</v>
      </c>
      <c r="Y94" t="s">
        <v>93</v>
      </c>
      <c r="Z94">
        <v>123</v>
      </c>
      <c r="AA94" t="s">
        <v>93</v>
      </c>
      <c r="AB94" s="17">
        <v>1</v>
      </c>
      <c r="AC94">
        <v>661</v>
      </c>
      <c r="AD94">
        <v>242</v>
      </c>
      <c r="AE94">
        <v>19.1432</v>
      </c>
      <c r="AF94" t="s">
        <v>94</v>
      </c>
      <c r="AG94">
        <v>131.99959999999999</v>
      </c>
      <c r="AH94">
        <v>337.21940000000001</v>
      </c>
      <c r="AI94">
        <v>28</v>
      </c>
    </row>
    <row r="95" spans="1:35" hidden="1" x14ac:dyDescent="0.25">
      <c r="A95">
        <v>124</v>
      </c>
      <c r="D95">
        <v>1.32E-2</v>
      </c>
      <c r="E95">
        <v>17.696100000000001</v>
      </c>
      <c r="F95">
        <v>81770</v>
      </c>
      <c r="G95">
        <v>800</v>
      </c>
      <c r="H95" t="s">
        <v>94</v>
      </c>
      <c r="I95">
        <v>132</v>
      </c>
      <c r="J95" t="s">
        <v>95</v>
      </c>
      <c r="K95" t="s">
        <v>96</v>
      </c>
      <c r="L95" t="s">
        <v>97</v>
      </c>
      <c r="M95" t="s">
        <v>98</v>
      </c>
      <c r="N95">
        <v>159</v>
      </c>
      <c r="O95">
        <v>132.74350000000001</v>
      </c>
      <c r="P95">
        <v>616</v>
      </c>
      <c r="Q95">
        <v>0</v>
      </c>
      <c r="R95" t="s">
        <v>99</v>
      </c>
      <c r="S95">
        <v>675</v>
      </c>
      <c r="T95">
        <v>253</v>
      </c>
      <c r="U95" t="s">
        <v>99</v>
      </c>
      <c r="V95" t="s">
        <v>99</v>
      </c>
      <c r="W95">
        <v>22</v>
      </c>
      <c r="X95" t="s">
        <v>93</v>
      </c>
      <c r="Y95" t="s">
        <v>93</v>
      </c>
      <c r="Z95">
        <v>107</v>
      </c>
      <c r="AA95" t="s">
        <v>93</v>
      </c>
      <c r="AB95" s="17">
        <v>0.85340000000000005</v>
      </c>
      <c r="AC95">
        <v>661</v>
      </c>
      <c r="AD95">
        <v>242</v>
      </c>
      <c r="AE95">
        <v>3.3660000000000001</v>
      </c>
      <c r="AF95" t="s">
        <v>94</v>
      </c>
      <c r="AG95">
        <v>8.3945000000000007</v>
      </c>
      <c r="AH95">
        <v>132.64570000000001</v>
      </c>
      <c r="AI95">
        <v>28</v>
      </c>
    </row>
    <row r="96" spans="1:35" x14ac:dyDescent="0.25">
      <c r="A96">
        <v>125</v>
      </c>
      <c r="D96" s="19">
        <v>2.8723999999999998</v>
      </c>
      <c r="E96">
        <v>17.696100000000001</v>
      </c>
      <c r="F96">
        <v>210867</v>
      </c>
      <c r="G96">
        <v>700</v>
      </c>
      <c r="H96" t="s">
        <v>94</v>
      </c>
      <c r="I96">
        <v>180</v>
      </c>
      <c r="J96" t="s">
        <v>95</v>
      </c>
      <c r="K96" t="s">
        <v>96</v>
      </c>
      <c r="L96" t="s">
        <v>97</v>
      </c>
      <c r="M96" t="s">
        <v>98</v>
      </c>
      <c r="N96">
        <v>644</v>
      </c>
      <c r="O96">
        <v>342.31659999999999</v>
      </c>
      <c r="P96">
        <v>616</v>
      </c>
      <c r="Q96">
        <v>0</v>
      </c>
      <c r="R96" t="s">
        <v>99</v>
      </c>
      <c r="S96">
        <v>703</v>
      </c>
      <c r="T96">
        <v>257</v>
      </c>
      <c r="U96" t="s">
        <v>99</v>
      </c>
      <c r="V96" t="s">
        <v>99</v>
      </c>
      <c r="W96">
        <v>22</v>
      </c>
      <c r="X96" t="s">
        <v>93</v>
      </c>
      <c r="Y96" t="s">
        <v>93</v>
      </c>
      <c r="Z96">
        <v>115</v>
      </c>
      <c r="AA96" t="s">
        <v>93</v>
      </c>
      <c r="AB96" s="17">
        <v>1</v>
      </c>
      <c r="AC96">
        <v>689</v>
      </c>
      <c r="AD96">
        <v>246</v>
      </c>
      <c r="AE96">
        <v>13.8362</v>
      </c>
      <c r="AF96" t="s">
        <v>94</v>
      </c>
      <c r="AG96">
        <v>133.2542</v>
      </c>
      <c r="AH96">
        <v>339.18349999999998</v>
      </c>
      <c r="AI96">
        <v>28</v>
      </c>
    </row>
    <row r="97" spans="1:35" hidden="1" x14ac:dyDescent="0.25">
      <c r="A97">
        <v>125</v>
      </c>
      <c r="D97">
        <v>8.4099999999999994E-2</v>
      </c>
      <c r="E97">
        <v>17.696100000000001</v>
      </c>
      <c r="F97">
        <v>84238</v>
      </c>
      <c r="G97">
        <v>800</v>
      </c>
      <c r="H97" t="s">
        <v>94</v>
      </c>
      <c r="I97">
        <v>132</v>
      </c>
      <c r="J97" t="s">
        <v>95</v>
      </c>
      <c r="K97" t="s">
        <v>96</v>
      </c>
      <c r="L97" t="s">
        <v>97</v>
      </c>
      <c r="M97" t="s">
        <v>98</v>
      </c>
      <c r="N97">
        <v>209</v>
      </c>
      <c r="O97">
        <v>136.75</v>
      </c>
      <c r="P97">
        <v>616</v>
      </c>
      <c r="Q97">
        <v>0</v>
      </c>
      <c r="R97" t="s">
        <v>99</v>
      </c>
      <c r="S97">
        <v>703</v>
      </c>
      <c r="T97">
        <v>257</v>
      </c>
      <c r="U97" t="s">
        <v>99</v>
      </c>
      <c r="V97" t="s">
        <v>99</v>
      </c>
      <c r="W97">
        <v>22</v>
      </c>
      <c r="X97" t="s">
        <v>93</v>
      </c>
      <c r="Y97" t="s">
        <v>93</v>
      </c>
      <c r="Z97">
        <v>102</v>
      </c>
      <c r="AA97" t="s">
        <v>93</v>
      </c>
      <c r="AB97" s="17">
        <v>0</v>
      </c>
      <c r="AC97">
        <v>689</v>
      </c>
      <c r="AD97">
        <v>246</v>
      </c>
      <c r="AE97">
        <v>4.0288000000000004</v>
      </c>
      <c r="AF97" t="s">
        <v>94</v>
      </c>
      <c r="AG97">
        <v>14.5025</v>
      </c>
      <c r="AH97">
        <v>136.00899999999999</v>
      </c>
      <c r="AI97">
        <v>28</v>
      </c>
    </row>
    <row r="98" spans="1:35" x14ac:dyDescent="0.25">
      <c r="A98">
        <v>126</v>
      </c>
      <c r="D98">
        <v>7.9799999999999996E-2</v>
      </c>
      <c r="E98">
        <v>17.696100000000001</v>
      </c>
      <c r="F98">
        <v>69922</v>
      </c>
      <c r="G98">
        <v>700</v>
      </c>
      <c r="H98" t="s">
        <v>94</v>
      </c>
      <c r="I98">
        <v>109</v>
      </c>
      <c r="J98" t="s">
        <v>95</v>
      </c>
      <c r="K98" t="s">
        <v>96</v>
      </c>
      <c r="L98" t="s">
        <v>97</v>
      </c>
      <c r="M98" t="s">
        <v>98</v>
      </c>
      <c r="N98">
        <v>138</v>
      </c>
      <c r="O98">
        <v>113.5097</v>
      </c>
      <c r="P98">
        <v>616</v>
      </c>
      <c r="Q98">
        <v>0</v>
      </c>
      <c r="R98" t="s">
        <v>99</v>
      </c>
      <c r="S98">
        <v>66</v>
      </c>
      <c r="T98">
        <v>548</v>
      </c>
      <c r="U98" t="s">
        <v>99</v>
      </c>
      <c r="V98" t="s">
        <v>99</v>
      </c>
      <c r="W98">
        <v>22</v>
      </c>
      <c r="X98" t="s">
        <v>93</v>
      </c>
      <c r="Y98" t="s">
        <v>93</v>
      </c>
      <c r="Z98">
        <v>98</v>
      </c>
      <c r="AA98" t="s">
        <v>93</v>
      </c>
      <c r="AB98" s="17">
        <v>0.95409999999999995</v>
      </c>
      <c r="AC98">
        <v>52</v>
      </c>
      <c r="AD98">
        <v>537</v>
      </c>
      <c r="AE98">
        <v>3.0874999999999999</v>
      </c>
      <c r="AF98" t="s">
        <v>94</v>
      </c>
      <c r="AG98">
        <v>10.5558</v>
      </c>
      <c r="AH98">
        <v>113.1367</v>
      </c>
      <c r="AI98">
        <v>28</v>
      </c>
    </row>
    <row r="99" spans="1:35" hidden="1" x14ac:dyDescent="0.25">
      <c r="A99">
        <v>126</v>
      </c>
      <c r="D99">
        <v>1.1589</v>
      </c>
      <c r="E99">
        <v>17.696100000000001</v>
      </c>
      <c r="F99">
        <v>150607</v>
      </c>
      <c r="G99">
        <v>800</v>
      </c>
      <c r="H99" t="s">
        <v>94</v>
      </c>
      <c r="I99">
        <v>179</v>
      </c>
      <c r="J99" t="s">
        <v>95</v>
      </c>
      <c r="K99" t="s">
        <v>96</v>
      </c>
      <c r="L99" t="s">
        <v>97</v>
      </c>
      <c r="M99" t="s">
        <v>98</v>
      </c>
      <c r="N99">
        <v>417</v>
      </c>
      <c r="O99">
        <v>244.49189999999999</v>
      </c>
      <c r="P99">
        <v>616</v>
      </c>
      <c r="Q99">
        <v>0</v>
      </c>
      <c r="R99" t="s">
        <v>99</v>
      </c>
      <c r="S99">
        <v>66</v>
      </c>
      <c r="T99">
        <v>548</v>
      </c>
      <c r="U99" t="s">
        <v>99</v>
      </c>
      <c r="V99" t="s">
        <v>99</v>
      </c>
      <c r="W99">
        <v>22</v>
      </c>
      <c r="X99" t="s">
        <v>93</v>
      </c>
      <c r="Y99" t="s">
        <v>93</v>
      </c>
      <c r="Z99">
        <v>144</v>
      </c>
      <c r="AA99" t="s">
        <v>93</v>
      </c>
      <c r="AB99" s="17">
        <v>1</v>
      </c>
      <c r="AC99">
        <v>52</v>
      </c>
      <c r="AD99">
        <v>537</v>
      </c>
      <c r="AE99">
        <v>13.776899999999999</v>
      </c>
      <c r="AF99" t="s">
        <v>94</v>
      </c>
      <c r="AG99">
        <v>55.810699999999997</v>
      </c>
      <c r="AH99">
        <v>243.46039999999999</v>
      </c>
      <c r="AI99">
        <v>28</v>
      </c>
    </row>
    <row r="100" spans="1:35" x14ac:dyDescent="0.25">
      <c r="A100">
        <v>127</v>
      </c>
      <c r="D100">
        <v>2.7199999999999998E-2</v>
      </c>
      <c r="E100">
        <v>17.696100000000001</v>
      </c>
      <c r="F100">
        <v>63778</v>
      </c>
      <c r="G100">
        <v>700</v>
      </c>
      <c r="H100" t="s">
        <v>94</v>
      </c>
      <c r="I100">
        <v>102</v>
      </c>
      <c r="J100" t="s">
        <v>95</v>
      </c>
      <c r="K100" t="s">
        <v>96</v>
      </c>
      <c r="L100" t="s">
        <v>97</v>
      </c>
      <c r="M100" t="s">
        <v>98</v>
      </c>
      <c r="N100">
        <v>125</v>
      </c>
      <c r="O100">
        <v>103.53570000000001</v>
      </c>
      <c r="P100">
        <v>616</v>
      </c>
      <c r="Q100">
        <v>0</v>
      </c>
      <c r="R100" t="s">
        <v>99</v>
      </c>
      <c r="S100">
        <v>95</v>
      </c>
      <c r="T100">
        <v>548</v>
      </c>
      <c r="U100" t="s">
        <v>99</v>
      </c>
      <c r="V100" t="s">
        <v>99</v>
      </c>
      <c r="W100">
        <v>22</v>
      </c>
      <c r="X100" t="s">
        <v>93</v>
      </c>
      <c r="Y100" t="s">
        <v>93</v>
      </c>
      <c r="Z100">
        <v>94</v>
      </c>
      <c r="AA100" t="s">
        <v>93</v>
      </c>
      <c r="AB100" s="17">
        <v>0.98799999999999999</v>
      </c>
      <c r="AC100">
        <v>81</v>
      </c>
      <c r="AD100">
        <v>537</v>
      </c>
      <c r="AE100">
        <v>3.8475999999999999</v>
      </c>
      <c r="AF100" t="s">
        <v>94</v>
      </c>
      <c r="AG100">
        <v>6.6700999999999997</v>
      </c>
      <c r="AH100">
        <v>102.94240000000001</v>
      </c>
      <c r="AI100">
        <v>28</v>
      </c>
    </row>
    <row r="101" spans="1:35" hidden="1" x14ac:dyDescent="0.25">
      <c r="A101">
        <v>127</v>
      </c>
      <c r="D101">
        <v>1.2676000000000001</v>
      </c>
      <c r="E101">
        <v>17.696100000000001</v>
      </c>
      <c r="F101">
        <v>148844</v>
      </c>
      <c r="G101">
        <v>800</v>
      </c>
      <c r="H101" t="s">
        <v>94</v>
      </c>
      <c r="I101">
        <v>170</v>
      </c>
      <c r="J101" t="s">
        <v>95</v>
      </c>
      <c r="K101" t="s">
        <v>96</v>
      </c>
      <c r="L101" t="s">
        <v>97</v>
      </c>
      <c r="M101" t="s">
        <v>98</v>
      </c>
      <c r="N101">
        <v>403</v>
      </c>
      <c r="O101">
        <v>241.62989999999999</v>
      </c>
      <c r="P101">
        <v>616</v>
      </c>
      <c r="Q101">
        <v>0</v>
      </c>
      <c r="R101" t="s">
        <v>99</v>
      </c>
      <c r="S101">
        <v>95</v>
      </c>
      <c r="T101">
        <v>548</v>
      </c>
      <c r="U101" t="s">
        <v>99</v>
      </c>
      <c r="V101" t="s">
        <v>99</v>
      </c>
      <c r="W101">
        <v>22</v>
      </c>
      <c r="X101" t="s">
        <v>93</v>
      </c>
      <c r="Y101" t="s">
        <v>93</v>
      </c>
      <c r="Z101">
        <v>153</v>
      </c>
      <c r="AA101" t="s">
        <v>93</v>
      </c>
      <c r="AB101" s="17">
        <v>1</v>
      </c>
      <c r="AC101">
        <v>81</v>
      </c>
      <c r="AD101">
        <v>537</v>
      </c>
      <c r="AE101">
        <v>11.4643</v>
      </c>
      <c r="AF101" t="s">
        <v>94</v>
      </c>
      <c r="AG101">
        <v>55.712299999999999</v>
      </c>
      <c r="AH101">
        <v>239.05940000000001</v>
      </c>
      <c r="AI101">
        <v>28</v>
      </c>
    </row>
    <row r="102" spans="1:35" x14ac:dyDescent="0.25">
      <c r="A102">
        <v>128</v>
      </c>
      <c r="D102">
        <v>6.2799999999999995E-2</v>
      </c>
      <c r="E102">
        <v>17.696100000000001</v>
      </c>
      <c r="F102">
        <v>63787</v>
      </c>
      <c r="G102">
        <v>700</v>
      </c>
      <c r="H102" t="s">
        <v>94</v>
      </c>
      <c r="I102">
        <v>100</v>
      </c>
      <c r="J102" t="s">
        <v>95</v>
      </c>
      <c r="K102" t="s">
        <v>96</v>
      </c>
      <c r="L102" t="s">
        <v>97</v>
      </c>
      <c r="M102" t="s">
        <v>98</v>
      </c>
      <c r="N102">
        <v>123</v>
      </c>
      <c r="O102">
        <v>103.55029999999999</v>
      </c>
      <c r="P102">
        <v>616</v>
      </c>
      <c r="Q102">
        <v>0</v>
      </c>
      <c r="R102" t="s">
        <v>99</v>
      </c>
      <c r="S102">
        <v>123</v>
      </c>
      <c r="T102">
        <v>547</v>
      </c>
      <c r="U102" t="s">
        <v>99</v>
      </c>
      <c r="V102" t="s">
        <v>99</v>
      </c>
      <c r="W102">
        <v>22</v>
      </c>
      <c r="X102" t="s">
        <v>93</v>
      </c>
      <c r="Y102" t="s">
        <v>93</v>
      </c>
      <c r="Z102">
        <v>92</v>
      </c>
      <c r="AA102" t="s">
        <v>93</v>
      </c>
      <c r="AB102" s="17">
        <v>1</v>
      </c>
      <c r="AC102">
        <v>109</v>
      </c>
      <c r="AD102">
        <v>536</v>
      </c>
      <c r="AE102">
        <v>4.1883999999999997</v>
      </c>
      <c r="AF102" t="s">
        <v>94</v>
      </c>
      <c r="AG102">
        <v>8.2192000000000007</v>
      </c>
      <c r="AH102">
        <v>103.1349</v>
      </c>
      <c r="AI102">
        <v>28</v>
      </c>
    </row>
    <row r="103" spans="1:35" hidden="1" x14ac:dyDescent="0.25">
      <c r="A103">
        <v>128</v>
      </c>
      <c r="D103">
        <v>1.7604</v>
      </c>
      <c r="E103">
        <v>17.696100000000001</v>
      </c>
      <c r="F103">
        <v>162920</v>
      </c>
      <c r="G103">
        <v>800</v>
      </c>
      <c r="H103" t="s">
        <v>94</v>
      </c>
      <c r="I103">
        <v>165</v>
      </c>
      <c r="J103" t="s">
        <v>95</v>
      </c>
      <c r="K103" t="s">
        <v>96</v>
      </c>
      <c r="L103" t="s">
        <v>97</v>
      </c>
      <c r="M103" t="s">
        <v>98</v>
      </c>
      <c r="N103">
        <v>388</v>
      </c>
      <c r="O103">
        <v>264.48050000000001</v>
      </c>
      <c r="P103">
        <v>616</v>
      </c>
      <c r="Q103">
        <v>0</v>
      </c>
      <c r="R103" t="s">
        <v>99</v>
      </c>
      <c r="S103">
        <v>123</v>
      </c>
      <c r="T103">
        <v>547</v>
      </c>
      <c r="U103" t="s">
        <v>99</v>
      </c>
      <c r="V103" t="s">
        <v>99</v>
      </c>
      <c r="W103">
        <v>22</v>
      </c>
      <c r="X103" t="s">
        <v>93</v>
      </c>
      <c r="Y103" t="s">
        <v>93</v>
      </c>
      <c r="Z103">
        <v>146</v>
      </c>
      <c r="AA103" t="s">
        <v>93</v>
      </c>
      <c r="AB103" s="17">
        <v>1</v>
      </c>
      <c r="AC103">
        <v>109</v>
      </c>
      <c r="AD103">
        <v>536</v>
      </c>
      <c r="AE103">
        <v>15.925599999999999</v>
      </c>
      <c r="AF103" t="s">
        <v>94</v>
      </c>
      <c r="AG103">
        <v>61.443399999999997</v>
      </c>
      <c r="AH103">
        <v>264.67090000000002</v>
      </c>
      <c r="AI103">
        <v>28</v>
      </c>
    </row>
    <row r="104" spans="1:35" x14ac:dyDescent="0.25">
      <c r="A104">
        <v>129</v>
      </c>
      <c r="D104">
        <v>7.3599999999999999E-2</v>
      </c>
      <c r="E104">
        <v>17.696100000000001</v>
      </c>
      <c r="F104">
        <v>62930</v>
      </c>
      <c r="G104">
        <v>700</v>
      </c>
      <c r="H104" t="s">
        <v>94</v>
      </c>
      <c r="I104">
        <v>98</v>
      </c>
      <c r="J104" t="s">
        <v>95</v>
      </c>
      <c r="K104" t="s">
        <v>96</v>
      </c>
      <c r="L104" t="s">
        <v>97</v>
      </c>
      <c r="M104" t="s">
        <v>98</v>
      </c>
      <c r="N104">
        <v>125</v>
      </c>
      <c r="O104">
        <v>102.1591</v>
      </c>
      <c r="P104">
        <v>616</v>
      </c>
      <c r="Q104">
        <v>0</v>
      </c>
      <c r="R104" t="s">
        <v>99</v>
      </c>
      <c r="S104">
        <v>152</v>
      </c>
      <c r="T104">
        <v>547</v>
      </c>
      <c r="U104" t="s">
        <v>99</v>
      </c>
      <c r="V104" t="s">
        <v>99</v>
      </c>
      <c r="W104">
        <v>22</v>
      </c>
      <c r="X104" t="s">
        <v>93</v>
      </c>
      <c r="Y104" t="s">
        <v>93</v>
      </c>
      <c r="Z104">
        <v>90</v>
      </c>
      <c r="AA104" t="s">
        <v>93</v>
      </c>
      <c r="AB104" s="17">
        <v>1</v>
      </c>
      <c r="AC104">
        <v>138</v>
      </c>
      <c r="AD104">
        <v>536</v>
      </c>
      <c r="AE104">
        <v>7.1738</v>
      </c>
      <c r="AF104" t="s">
        <v>94</v>
      </c>
      <c r="AG104">
        <v>4.4423000000000004</v>
      </c>
      <c r="AH104">
        <v>101.85250000000001</v>
      </c>
      <c r="AI104">
        <v>28</v>
      </c>
    </row>
    <row r="105" spans="1:35" hidden="1" x14ac:dyDescent="0.25">
      <c r="A105">
        <v>129</v>
      </c>
      <c r="D105">
        <v>0.90580000000000005</v>
      </c>
      <c r="E105">
        <v>17.696100000000001</v>
      </c>
      <c r="F105">
        <v>130706</v>
      </c>
      <c r="G105">
        <v>800</v>
      </c>
      <c r="H105" t="s">
        <v>94</v>
      </c>
      <c r="I105">
        <v>161</v>
      </c>
      <c r="J105" t="s">
        <v>95</v>
      </c>
      <c r="K105" t="s">
        <v>96</v>
      </c>
      <c r="L105" t="s">
        <v>97</v>
      </c>
      <c r="M105" t="s">
        <v>98</v>
      </c>
      <c r="N105">
        <v>317</v>
      </c>
      <c r="O105">
        <v>212.18510000000001</v>
      </c>
      <c r="P105">
        <v>616</v>
      </c>
      <c r="Q105">
        <v>0</v>
      </c>
      <c r="R105" t="s">
        <v>99</v>
      </c>
      <c r="S105">
        <v>152</v>
      </c>
      <c r="T105">
        <v>547</v>
      </c>
      <c r="U105" t="s">
        <v>99</v>
      </c>
      <c r="V105" t="s">
        <v>99</v>
      </c>
      <c r="W105">
        <v>22</v>
      </c>
      <c r="X105" t="s">
        <v>93</v>
      </c>
      <c r="Y105" t="s">
        <v>93</v>
      </c>
      <c r="Z105">
        <v>140</v>
      </c>
      <c r="AA105" t="s">
        <v>93</v>
      </c>
      <c r="AB105" s="17">
        <v>1</v>
      </c>
      <c r="AC105">
        <v>138</v>
      </c>
      <c r="AD105">
        <v>536</v>
      </c>
      <c r="AE105">
        <v>5.6142000000000003</v>
      </c>
      <c r="AF105" t="s">
        <v>94</v>
      </c>
      <c r="AG105">
        <v>40.952500000000001</v>
      </c>
      <c r="AH105">
        <v>211.3381</v>
      </c>
      <c r="AI105">
        <v>28</v>
      </c>
    </row>
    <row r="106" spans="1:35" x14ac:dyDescent="0.25">
      <c r="A106">
        <v>130</v>
      </c>
      <c r="D106">
        <v>5.3100000000000001E-2</v>
      </c>
      <c r="E106">
        <v>17.696100000000001</v>
      </c>
      <c r="F106">
        <v>62215</v>
      </c>
      <c r="G106">
        <v>700</v>
      </c>
      <c r="H106" t="s">
        <v>94</v>
      </c>
      <c r="I106">
        <v>98</v>
      </c>
      <c r="J106" t="s">
        <v>95</v>
      </c>
      <c r="K106" t="s">
        <v>96</v>
      </c>
      <c r="L106" t="s">
        <v>97</v>
      </c>
      <c r="M106" t="s">
        <v>98</v>
      </c>
      <c r="N106">
        <v>144</v>
      </c>
      <c r="O106">
        <v>100.9984</v>
      </c>
      <c r="P106">
        <v>616</v>
      </c>
      <c r="Q106">
        <v>0</v>
      </c>
      <c r="R106" t="s">
        <v>99</v>
      </c>
      <c r="S106">
        <v>178</v>
      </c>
      <c r="T106">
        <v>548</v>
      </c>
      <c r="U106" t="s">
        <v>99</v>
      </c>
      <c r="V106" t="s">
        <v>99</v>
      </c>
      <c r="W106">
        <v>22</v>
      </c>
      <c r="X106" t="s">
        <v>93</v>
      </c>
      <c r="Y106" t="s">
        <v>93</v>
      </c>
      <c r="Z106">
        <v>90</v>
      </c>
      <c r="AA106" t="s">
        <v>93</v>
      </c>
      <c r="AB106" s="17">
        <v>1</v>
      </c>
      <c r="AC106">
        <v>164</v>
      </c>
      <c r="AD106">
        <v>537</v>
      </c>
      <c r="AE106">
        <v>11.4917</v>
      </c>
      <c r="AF106" t="s">
        <v>94</v>
      </c>
      <c r="AG106">
        <v>7.0932000000000004</v>
      </c>
      <c r="AH106">
        <v>100.26439999999999</v>
      </c>
      <c r="AI106">
        <v>28</v>
      </c>
    </row>
    <row r="107" spans="1:35" hidden="1" x14ac:dyDescent="0.25">
      <c r="A107">
        <v>130</v>
      </c>
      <c r="D107">
        <v>0.96060000000000001</v>
      </c>
      <c r="E107">
        <v>17.696100000000001</v>
      </c>
      <c r="F107">
        <v>131381</v>
      </c>
      <c r="G107">
        <v>800</v>
      </c>
      <c r="H107" t="s">
        <v>94</v>
      </c>
      <c r="I107">
        <v>159</v>
      </c>
      <c r="J107" t="s">
        <v>95</v>
      </c>
      <c r="K107" t="s">
        <v>96</v>
      </c>
      <c r="L107" t="s">
        <v>97</v>
      </c>
      <c r="M107" t="s">
        <v>98</v>
      </c>
      <c r="N107">
        <v>314</v>
      </c>
      <c r="O107">
        <v>213.2808</v>
      </c>
      <c r="P107">
        <v>616</v>
      </c>
      <c r="Q107">
        <v>0</v>
      </c>
      <c r="R107" t="s">
        <v>99</v>
      </c>
      <c r="S107">
        <v>178</v>
      </c>
      <c r="T107">
        <v>548</v>
      </c>
      <c r="U107" t="s">
        <v>99</v>
      </c>
      <c r="V107" t="s">
        <v>99</v>
      </c>
      <c r="W107">
        <v>22</v>
      </c>
      <c r="X107" t="s">
        <v>93</v>
      </c>
      <c r="Y107" t="s">
        <v>93</v>
      </c>
      <c r="Z107">
        <v>136</v>
      </c>
      <c r="AA107" t="s">
        <v>93</v>
      </c>
      <c r="AB107" s="17">
        <v>1</v>
      </c>
      <c r="AC107">
        <v>164</v>
      </c>
      <c r="AD107">
        <v>537</v>
      </c>
      <c r="AE107">
        <v>8.3295999999999992</v>
      </c>
      <c r="AF107" t="s">
        <v>94</v>
      </c>
      <c r="AG107">
        <v>42.237499999999997</v>
      </c>
      <c r="AH107">
        <v>212.84889999999999</v>
      </c>
      <c r="AI107">
        <v>28</v>
      </c>
    </row>
    <row r="108" spans="1:35" x14ac:dyDescent="0.25">
      <c r="A108">
        <v>131</v>
      </c>
      <c r="D108">
        <v>-1.5E-3</v>
      </c>
      <c r="E108">
        <v>17.696100000000001</v>
      </c>
      <c r="F108">
        <v>60316</v>
      </c>
      <c r="G108">
        <v>700</v>
      </c>
      <c r="H108" t="s">
        <v>94</v>
      </c>
      <c r="I108">
        <v>98</v>
      </c>
      <c r="J108" t="s">
        <v>95</v>
      </c>
      <c r="K108" t="s">
        <v>96</v>
      </c>
      <c r="L108" t="s">
        <v>97</v>
      </c>
      <c r="M108" t="s">
        <v>98</v>
      </c>
      <c r="N108">
        <v>111</v>
      </c>
      <c r="O108">
        <v>97.915599999999998</v>
      </c>
      <c r="P108">
        <v>616</v>
      </c>
      <c r="Q108">
        <v>0</v>
      </c>
      <c r="R108" t="s">
        <v>99</v>
      </c>
      <c r="S108">
        <v>205</v>
      </c>
      <c r="T108">
        <v>548</v>
      </c>
      <c r="U108" t="s">
        <v>99</v>
      </c>
      <c r="V108" t="s">
        <v>99</v>
      </c>
      <c r="W108">
        <v>22</v>
      </c>
      <c r="X108" t="s">
        <v>93</v>
      </c>
      <c r="Y108" t="s">
        <v>93</v>
      </c>
      <c r="Z108">
        <v>88</v>
      </c>
      <c r="AA108" t="s">
        <v>93</v>
      </c>
      <c r="AB108" s="17">
        <v>0</v>
      </c>
      <c r="AC108">
        <v>191</v>
      </c>
      <c r="AD108">
        <v>537</v>
      </c>
      <c r="AE108">
        <v>2.1299000000000001</v>
      </c>
      <c r="AF108" t="s">
        <v>94</v>
      </c>
      <c r="AG108">
        <v>4.3331999999999997</v>
      </c>
      <c r="AH108">
        <v>97.812899999999999</v>
      </c>
      <c r="AI108">
        <v>28</v>
      </c>
    </row>
    <row r="109" spans="1:35" hidden="1" x14ac:dyDescent="0.25">
      <c r="A109">
        <v>131</v>
      </c>
      <c r="D109">
        <v>0.79990000000000006</v>
      </c>
      <c r="E109">
        <v>17.696100000000001</v>
      </c>
      <c r="F109">
        <v>128867</v>
      </c>
      <c r="G109">
        <v>800</v>
      </c>
      <c r="H109" t="s">
        <v>94</v>
      </c>
      <c r="I109">
        <v>164</v>
      </c>
      <c r="J109" t="s">
        <v>95</v>
      </c>
      <c r="K109" t="s">
        <v>96</v>
      </c>
      <c r="L109" t="s">
        <v>97</v>
      </c>
      <c r="M109" t="s">
        <v>98</v>
      </c>
      <c r="N109">
        <v>272</v>
      </c>
      <c r="O109">
        <v>209.19970000000001</v>
      </c>
      <c r="P109">
        <v>616</v>
      </c>
      <c r="Q109">
        <v>0</v>
      </c>
      <c r="R109" t="s">
        <v>99</v>
      </c>
      <c r="S109">
        <v>205</v>
      </c>
      <c r="T109">
        <v>548</v>
      </c>
      <c r="U109" t="s">
        <v>99</v>
      </c>
      <c r="V109" t="s">
        <v>99</v>
      </c>
      <c r="W109">
        <v>22</v>
      </c>
      <c r="X109" t="s">
        <v>93</v>
      </c>
      <c r="Y109" t="s">
        <v>93</v>
      </c>
      <c r="Z109">
        <v>136</v>
      </c>
      <c r="AA109" t="s">
        <v>93</v>
      </c>
      <c r="AB109" s="17">
        <v>1</v>
      </c>
      <c r="AC109">
        <v>191</v>
      </c>
      <c r="AD109">
        <v>537</v>
      </c>
      <c r="AE109">
        <v>3.5836999999999999</v>
      </c>
      <c r="AF109" t="s">
        <v>94</v>
      </c>
      <c r="AG109">
        <v>32.112699999999997</v>
      </c>
      <c r="AH109">
        <v>209.70859999999999</v>
      </c>
      <c r="AI109">
        <v>28</v>
      </c>
    </row>
    <row r="110" spans="1:35" x14ac:dyDescent="0.25">
      <c r="A110">
        <v>132</v>
      </c>
      <c r="D110">
        <v>-2.12E-2</v>
      </c>
      <c r="E110">
        <v>17.696100000000001</v>
      </c>
      <c r="F110">
        <v>63327</v>
      </c>
      <c r="G110">
        <v>700</v>
      </c>
      <c r="H110" t="s">
        <v>94</v>
      </c>
      <c r="I110">
        <v>104</v>
      </c>
      <c r="J110" t="s">
        <v>95</v>
      </c>
      <c r="K110" t="s">
        <v>96</v>
      </c>
      <c r="L110" t="s">
        <v>97</v>
      </c>
      <c r="M110" t="s">
        <v>98</v>
      </c>
      <c r="N110">
        <v>115</v>
      </c>
      <c r="O110">
        <v>102.8036</v>
      </c>
      <c r="P110">
        <v>616</v>
      </c>
      <c r="Q110">
        <v>0</v>
      </c>
      <c r="R110" t="s">
        <v>99</v>
      </c>
      <c r="S110">
        <v>234</v>
      </c>
      <c r="T110">
        <v>549</v>
      </c>
      <c r="U110" t="s">
        <v>99</v>
      </c>
      <c r="V110" t="s">
        <v>99</v>
      </c>
      <c r="W110">
        <v>22</v>
      </c>
      <c r="X110" t="s">
        <v>93</v>
      </c>
      <c r="Y110" t="s">
        <v>93</v>
      </c>
      <c r="Z110">
        <v>86</v>
      </c>
      <c r="AA110" t="s">
        <v>93</v>
      </c>
      <c r="AB110" s="17">
        <v>0</v>
      </c>
      <c r="AC110">
        <v>220</v>
      </c>
      <c r="AD110">
        <v>538</v>
      </c>
      <c r="AE110">
        <v>2.4836999999999998</v>
      </c>
      <c r="AF110" t="s">
        <v>94</v>
      </c>
      <c r="AG110">
        <v>5.0613999999999999</v>
      </c>
      <c r="AH110">
        <v>103.0594</v>
      </c>
      <c r="AI110">
        <v>28</v>
      </c>
    </row>
    <row r="111" spans="1:35" hidden="1" x14ac:dyDescent="0.25">
      <c r="A111">
        <v>132</v>
      </c>
      <c r="D111">
        <v>1.0467</v>
      </c>
      <c r="E111">
        <v>17.696100000000001</v>
      </c>
      <c r="F111">
        <v>143005</v>
      </c>
      <c r="G111">
        <v>800</v>
      </c>
      <c r="H111" t="s">
        <v>94</v>
      </c>
      <c r="I111">
        <v>173</v>
      </c>
      <c r="J111" t="s">
        <v>95</v>
      </c>
      <c r="K111" t="s">
        <v>96</v>
      </c>
      <c r="L111" t="s">
        <v>97</v>
      </c>
      <c r="M111" t="s">
        <v>98</v>
      </c>
      <c r="N111">
        <v>405</v>
      </c>
      <c r="O111">
        <v>232.15100000000001</v>
      </c>
      <c r="P111">
        <v>616</v>
      </c>
      <c r="Q111">
        <v>0</v>
      </c>
      <c r="R111" t="s">
        <v>99</v>
      </c>
      <c r="S111">
        <v>234</v>
      </c>
      <c r="T111">
        <v>549</v>
      </c>
      <c r="U111" t="s">
        <v>99</v>
      </c>
      <c r="V111" t="s">
        <v>99</v>
      </c>
      <c r="W111">
        <v>22</v>
      </c>
      <c r="X111" t="s">
        <v>93</v>
      </c>
      <c r="Y111" t="s">
        <v>93</v>
      </c>
      <c r="Z111">
        <v>136</v>
      </c>
      <c r="AA111" t="s">
        <v>93</v>
      </c>
      <c r="AB111" s="17">
        <v>1</v>
      </c>
      <c r="AC111">
        <v>220</v>
      </c>
      <c r="AD111">
        <v>538</v>
      </c>
      <c r="AE111">
        <v>7.0566000000000004</v>
      </c>
      <c r="AF111" t="s">
        <v>94</v>
      </c>
      <c r="AG111">
        <v>50.331200000000003</v>
      </c>
      <c r="AH111">
        <v>231.3219</v>
      </c>
      <c r="AI111">
        <v>28</v>
      </c>
    </row>
    <row r="112" spans="1:35" x14ac:dyDescent="0.25">
      <c r="A112">
        <v>133</v>
      </c>
      <c r="D112">
        <v>2.0799999999999999E-2</v>
      </c>
      <c r="E112">
        <v>17.696100000000001</v>
      </c>
      <c r="F112">
        <v>57396</v>
      </c>
      <c r="G112">
        <v>700</v>
      </c>
      <c r="H112" t="s">
        <v>94</v>
      </c>
      <c r="I112">
        <v>92</v>
      </c>
      <c r="J112" t="s">
        <v>95</v>
      </c>
      <c r="K112" t="s">
        <v>96</v>
      </c>
      <c r="L112" t="s">
        <v>97</v>
      </c>
      <c r="M112" t="s">
        <v>98</v>
      </c>
      <c r="N112">
        <v>102</v>
      </c>
      <c r="O112">
        <v>93.175299999999993</v>
      </c>
      <c r="P112">
        <v>616</v>
      </c>
      <c r="Q112">
        <v>0</v>
      </c>
      <c r="R112" t="s">
        <v>99</v>
      </c>
      <c r="S112">
        <v>264</v>
      </c>
      <c r="T112">
        <v>548</v>
      </c>
      <c r="U112" t="s">
        <v>99</v>
      </c>
      <c r="V112" t="s">
        <v>99</v>
      </c>
      <c r="W112">
        <v>22</v>
      </c>
      <c r="X112" t="s">
        <v>93</v>
      </c>
      <c r="Y112" t="s">
        <v>93</v>
      </c>
      <c r="Z112">
        <v>86</v>
      </c>
      <c r="AA112" t="s">
        <v>93</v>
      </c>
      <c r="AB112" s="17">
        <v>0.97550000000000003</v>
      </c>
      <c r="AC112">
        <v>250</v>
      </c>
      <c r="AD112">
        <v>537</v>
      </c>
      <c r="AE112">
        <v>3.8363999999999998</v>
      </c>
      <c r="AF112" t="s">
        <v>94</v>
      </c>
      <c r="AG112">
        <v>2.9689999999999999</v>
      </c>
      <c r="AH112">
        <v>93.133099999999999</v>
      </c>
      <c r="AI112">
        <v>28</v>
      </c>
    </row>
    <row r="113" spans="1:35" hidden="1" x14ac:dyDescent="0.25">
      <c r="A113">
        <v>133</v>
      </c>
      <c r="D113">
        <v>1.1695</v>
      </c>
      <c r="E113">
        <v>17.696100000000001</v>
      </c>
      <c r="F113">
        <v>137422</v>
      </c>
      <c r="G113">
        <v>800</v>
      </c>
      <c r="H113" t="s">
        <v>94</v>
      </c>
      <c r="I113">
        <v>157</v>
      </c>
      <c r="J113" t="s">
        <v>95</v>
      </c>
      <c r="K113" t="s">
        <v>96</v>
      </c>
      <c r="L113" t="s">
        <v>97</v>
      </c>
      <c r="M113" t="s">
        <v>98</v>
      </c>
      <c r="N113">
        <v>317</v>
      </c>
      <c r="O113">
        <v>223.08770000000001</v>
      </c>
      <c r="P113">
        <v>616</v>
      </c>
      <c r="Q113">
        <v>0</v>
      </c>
      <c r="R113" t="s">
        <v>99</v>
      </c>
      <c r="S113">
        <v>264</v>
      </c>
      <c r="T113">
        <v>548</v>
      </c>
      <c r="U113" t="s">
        <v>99</v>
      </c>
      <c r="V113" t="s">
        <v>99</v>
      </c>
      <c r="W113">
        <v>22</v>
      </c>
      <c r="X113" t="s">
        <v>93</v>
      </c>
      <c r="Y113" t="s">
        <v>93</v>
      </c>
      <c r="Z113">
        <v>125</v>
      </c>
      <c r="AA113" t="s">
        <v>93</v>
      </c>
      <c r="AB113" s="17">
        <v>1</v>
      </c>
      <c r="AC113">
        <v>250</v>
      </c>
      <c r="AD113">
        <v>537</v>
      </c>
      <c r="AE113">
        <v>11.4694</v>
      </c>
      <c r="AF113" t="s">
        <v>94</v>
      </c>
      <c r="AG113">
        <v>42.968600000000002</v>
      </c>
      <c r="AH113">
        <v>223.39750000000001</v>
      </c>
      <c r="AI113">
        <v>28</v>
      </c>
    </row>
    <row r="114" spans="1:35" x14ac:dyDescent="0.25">
      <c r="A114">
        <v>134</v>
      </c>
      <c r="D114">
        <v>2.7E-2</v>
      </c>
      <c r="E114">
        <v>17.696100000000001</v>
      </c>
      <c r="F114">
        <v>61308</v>
      </c>
      <c r="G114">
        <v>700</v>
      </c>
      <c r="H114" t="s">
        <v>94</v>
      </c>
      <c r="I114">
        <v>98</v>
      </c>
      <c r="J114" t="s">
        <v>95</v>
      </c>
      <c r="K114" t="s">
        <v>96</v>
      </c>
      <c r="L114" t="s">
        <v>97</v>
      </c>
      <c r="M114" t="s">
        <v>98</v>
      </c>
      <c r="N114">
        <v>109</v>
      </c>
      <c r="O114">
        <v>99.525999999999996</v>
      </c>
      <c r="P114">
        <v>616</v>
      </c>
      <c r="Q114">
        <v>0</v>
      </c>
      <c r="R114" t="s">
        <v>99</v>
      </c>
      <c r="S114">
        <v>291</v>
      </c>
      <c r="T114">
        <v>549</v>
      </c>
      <c r="U114" t="s">
        <v>99</v>
      </c>
      <c r="V114" t="s">
        <v>99</v>
      </c>
      <c r="W114">
        <v>22</v>
      </c>
      <c r="X114" t="s">
        <v>93</v>
      </c>
      <c r="Y114" t="s">
        <v>93</v>
      </c>
      <c r="Z114">
        <v>90</v>
      </c>
      <c r="AA114" t="s">
        <v>93</v>
      </c>
      <c r="AB114" s="17">
        <v>0.99990000000000001</v>
      </c>
      <c r="AC114">
        <v>277</v>
      </c>
      <c r="AD114">
        <v>538</v>
      </c>
      <c r="AE114">
        <v>2.3496999999999999</v>
      </c>
      <c r="AF114" t="s">
        <v>94</v>
      </c>
      <c r="AG114">
        <v>4.6951999999999998</v>
      </c>
      <c r="AH114">
        <v>99.460400000000007</v>
      </c>
      <c r="AI114">
        <v>28</v>
      </c>
    </row>
    <row r="115" spans="1:35" hidden="1" x14ac:dyDescent="0.25">
      <c r="A115">
        <v>134</v>
      </c>
      <c r="D115">
        <v>1.3835999999999999</v>
      </c>
      <c r="E115">
        <v>17.696100000000001</v>
      </c>
      <c r="F115">
        <v>146106</v>
      </c>
      <c r="G115">
        <v>800</v>
      </c>
      <c r="H115" t="s">
        <v>94</v>
      </c>
      <c r="I115">
        <v>159</v>
      </c>
      <c r="J115" t="s">
        <v>95</v>
      </c>
      <c r="K115" t="s">
        <v>96</v>
      </c>
      <c r="L115" t="s">
        <v>97</v>
      </c>
      <c r="M115" t="s">
        <v>98</v>
      </c>
      <c r="N115">
        <v>346</v>
      </c>
      <c r="O115">
        <v>237.18510000000001</v>
      </c>
      <c r="P115">
        <v>616</v>
      </c>
      <c r="Q115">
        <v>0</v>
      </c>
      <c r="R115" t="s">
        <v>99</v>
      </c>
      <c r="S115">
        <v>291</v>
      </c>
      <c r="T115">
        <v>549</v>
      </c>
      <c r="U115" t="s">
        <v>99</v>
      </c>
      <c r="V115" t="s">
        <v>99</v>
      </c>
      <c r="W115">
        <v>22</v>
      </c>
      <c r="X115" t="s">
        <v>93</v>
      </c>
      <c r="Y115" t="s">
        <v>93</v>
      </c>
      <c r="Z115">
        <v>130</v>
      </c>
      <c r="AA115" t="s">
        <v>93</v>
      </c>
      <c r="AB115" s="17">
        <v>1</v>
      </c>
      <c r="AC115">
        <v>277</v>
      </c>
      <c r="AD115">
        <v>538</v>
      </c>
      <c r="AE115">
        <v>13.3866</v>
      </c>
      <c r="AF115" t="s">
        <v>94</v>
      </c>
      <c r="AG115">
        <v>46.623699999999999</v>
      </c>
      <c r="AH115">
        <v>237.66370000000001</v>
      </c>
      <c r="AI115">
        <v>28</v>
      </c>
    </row>
    <row r="116" spans="1:35" x14ac:dyDescent="0.25">
      <c r="A116">
        <v>135</v>
      </c>
      <c r="D116">
        <v>3.27E-2</v>
      </c>
      <c r="E116">
        <v>17.696100000000001</v>
      </c>
      <c r="F116">
        <v>61508</v>
      </c>
      <c r="G116">
        <v>700</v>
      </c>
      <c r="H116" t="s">
        <v>94</v>
      </c>
      <c r="I116">
        <v>98</v>
      </c>
      <c r="J116" t="s">
        <v>95</v>
      </c>
      <c r="K116" t="s">
        <v>96</v>
      </c>
      <c r="L116" t="s">
        <v>97</v>
      </c>
      <c r="M116" t="s">
        <v>98</v>
      </c>
      <c r="N116">
        <v>115</v>
      </c>
      <c r="O116">
        <v>99.8506</v>
      </c>
      <c r="P116">
        <v>616</v>
      </c>
      <c r="Q116">
        <v>0</v>
      </c>
      <c r="R116" t="s">
        <v>99</v>
      </c>
      <c r="S116">
        <v>322</v>
      </c>
      <c r="T116">
        <v>550</v>
      </c>
      <c r="U116" t="s">
        <v>99</v>
      </c>
      <c r="V116" t="s">
        <v>99</v>
      </c>
      <c r="W116">
        <v>22</v>
      </c>
      <c r="X116" t="s">
        <v>93</v>
      </c>
      <c r="Y116" t="s">
        <v>93</v>
      </c>
      <c r="Z116">
        <v>90</v>
      </c>
      <c r="AA116" t="s">
        <v>93</v>
      </c>
      <c r="AB116" s="17">
        <v>0.98319999999999996</v>
      </c>
      <c r="AC116">
        <v>308</v>
      </c>
      <c r="AD116">
        <v>539</v>
      </c>
      <c r="AE116">
        <v>4.6744000000000003</v>
      </c>
      <c r="AF116" t="s">
        <v>94</v>
      </c>
      <c r="AG116">
        <v>4.0713999999999997</v>
      </c>
      <c r="AH116">
        <v>99.690600000000003</v>
      </c>
      <c r="AI116">
        <v>28</v>
      </c>
    </row>
    <row r="117" spans="1:35" hidden="1" x14ac:dyDescent="0.25">
      <c r="A117">
        <v>135</v>
      </c>
      <c r="D117">
        <v>3.5621999999999998</v>
      </c>
      <c r="E117">
        <v>17.696100000000001</v>
      </c>
      <c r="F117">
        <v>232416</v>
      </c>
      <c r="G117">
        <v>800</v>
      </c>
      <c r="H117" t="s">
        <v>94</v>
      </c>
      <c r="I117">
        <v>176</v>
      </c>
      <c r="J117" t="s">
        <v>95</v>
      </c>
      <c r="K117" t="s">
        <v>96</v>
      </c>
      <c r="L117" t="s">
        <v>97</v>
      </c>
      <c r="M117" t="s">
        <v>98</v>
      </c>
      <c r="N117">
        <v>596</v>
      </c>
      <c r="O117">
        <v>377.2987</v>
      </c>
      <c r="P117">
        <v>616</v>
      </c>
      <c r="Q117">
        <v>0</v>
      </c>
      <c r="R117" t="s">
        <v>99</v>
      </c>
      <c r="S117">
        <v>322</v>
      </c>
      <c r="T117">
        <v>550</v>
      </c>
      <c r="U117" t="s">
        <v>99</v>
      </c>
      <c r="V117" t="s">
        <v>99</v>
      </c>
      <c r="W117">
        <v>22</v>
      </c>
      <c r="X117" t="s">
        <v>93</v>
      </c>
      <c r="Y117" t="s">
        <v>93</v>
      </c>
      <c r="Z117">
        <v>146</v>
      </c>
      <c r="AA117" t="s">
        <v>93</v>
      </c>
      <c r="AB117" s="17">
        <v>1</v>
      </c>
      <c r="AC117">
        <v>308</v>
      </c>
      <c r="AD117">
        <v>539</v>
      </c>
      <c r="AE117">
        <v>20.417899999999999</v>
      </c>
      <c r="AF117" t="s">
        <v>94</v>
      </c>
      <c r="AG117">
        <v>108.6664</v>
      </c>
      <c r="AH117">
        <v>378.36689999999999</v>
      </c>
      <c r="AI117">
        <v>28</v>
      </c>
    </row>
    <row r="118" spans="1:35" x14ac:dyDescent="0.25">
      <c r="A118">
        <v>136</v>
      </c>
      <c r="D118">
        <v>2.3599999999999999E-2</v>
      </c>
      <c r="E118">
        <v>17.696100000000001</v>
      </c>
      <c r="F118">
        <v>59956</v>
      </c>
      <c r="G118">
        <v>700</v>
      </c>
      <c r="H118" t="s">
        <v>94</v>
      </c>
      <c r="I118">
        <v>96</v>
      </c>
      <c r="J118" t="s">
        <v>95</v>
      </c>
      <c r="K118" t="s">
        <v>96</v>
      </c>
      <c r="L118" t="s">
        <v>97</v>
      </c>
      <c r="M118" t="s">
        <v>98</v>
      </c>
      <c r="N118">
        <v>109</v>
      </c>
      <c r="O118">
        <v>97.331199999999995</v>
      </c>
      <c r="P118">
        <v>616</v>
      </c>
      <c r="Q118">
        <v>0</v>
      </c>
      <c r="R118" t="s">
        <v>99</v>
      </c>
      <c r="S118">
        <v>351</v>
      </c>
      <c r="T118">
        <v>550</v>
      </c>
      <c r="U118" t="s">
        <v>99</v>
      </c>
      <c r="V118" t="s">
        <v>99</v>
      </c>
      <c r="W118">
        <v>22</v>
      </c>
      <c r="X118" t="s">
        <v>93</v>
      </c>
      <c r="Y118" t="s">
        <v>93</v>
      </c>
      <c r="Z118">
        <v>88</v>
      </c>
      <c r="AA118" t="s">
        <v>93</v>
      </c>
      <c r="AB118" s="17">
        <v>1</v>
      </c>
      <c r="AC118">
        <v>337</v>
      </c>
      <c r="AD118">
        <v>539</v>
      </c>
      <c r="AE118">
        <v>4.2060000000000004</v>
      </c>
      <c r="AF118" t="s">
        <v>94</v>
      </c>
      <c r="AG118">
        <v>3.6355</v>
      </c>
      <c r="AH118">
        <v>97.320099999999996</v>
      </c>
      <c r="AI118">
        <v>28</v>
      </c>
    </row>
    <row r="119" spans="1:35" hidden="1" x14ac:dyDescent="0.25">
      <c r="A119">
        <v>136</v>
      </c>
      <c r="D119">
        <v>2.8254000000000001</v>
      </c>
      <c r="E119">
        <v>17.696100000000001</v>
      </c>
      <c r="F119">
        <v>196913</v>
      </c>
      <c r="G119">
        <v>800</v>
      </c>
      <c r="H119" t="s">
        <v>94</v>
      </c>
      <c r="I119">
        <v>160</v>
      </c>
      <c r="J119" t="s">
        <v>95</v>
      </c>
      <c r="K119" t="s">
        <v>96</v>
      </c>
      <c r="L119" t="s">
        <v>97</v>
      </c>
      <c r="M119" t="s">
        <v>98</v>
      </c>
      <c r="N119">
        <v>558</v>
      </c>
      <c r="O119">
        <v>319.66399999999999</v>
      </c>
      <c r="P119">
        <v>616</v>
      </c>
      <c r="Q119">
        <v>0</v>
      </c>
      <c r="R119" t="s">
        <v>99</v>
      </c>
      <c r="S119">
        <v>351</v>
      </c>
      <c r="T119">
        <v>550</v>
      </c>
      <c r="U119" t="s">
        <v>99</v>
      </c>
      <c r="V119" t="s">
        <v>99</v>
      </c>
      <c r="W119">
        <v>22</v>
      </c>
      <c r="X119" t="s">
        <v>93</v>
      </c>
      <c r="Y119" t="s">
        <v>93</v>
      </c>
      <c r="Z119">
        <v>140</v>
      </c>
      <c r="AA119" t="s">
        <v>93</v>
      </c>
      <c r="AB119" s="17">
        <v>1</v>
      </c>
      <c r="AC119">
        <v>337</v>
      </c>
      <c r="AD119">
        <v>539</v>
      </c>
      <c r="AE119">
        <v>21.305399999999999</v>
      </c>
      <c r="AF119" t="s">
        <v>94</v>
      </c>
      <c r="AG119">
        <v>100.0776</v>
      </c>
      <c r="AH119">
        <v>319.31290000000001</v>
      </c>
      <c r="AI119">
        <v>28</v>
      </c>
    </row>
    <row r="120" spans="1:35" x14ac:dyDescent="0.25">
      <c r="A120">
        <v>137</v>
      </c>
      <c r="D120">
        <v>7.85E-2</v>
      </c>
      <c r="E120">
        <v>17.696100000000001</v>
      </c>
      <c r="F120">
        <v>63100</v>
      </c>
      <c r="G120">
        <v>700</v>
      </c>
      <c r="H120" t="s">
        <v>94</v>
      </c>
      <c r="I120">
        <v>98</v>
      </c>
      <c r="J120" t="s">
        <v>95</v>
      </c>
      <c r="K120" t="s">
        <v>96</v>
      </c>
      <c r="L120" t="s">
        <v>97</v>
      </c>
      <c r="M120" t="s">
        <v>98</v>
      </c>
      <c r="N120">
        <v>163</v>
      </c>
      <c r="O120">
        <v>102.43510000000001</v>
      </c>
      <c r="P120">
        <v>616</v>
      </c>
      <c r="Q120">
        <v>0</v>
      </c>
      <c r="R120" t="s">
        <v>99</v>
      </c>
      <c r="S120">
        <v>381</v>
      </c>
      <c r="T120">
        <v>551</v>
      </c>
      <c r="U120" t="s">
        <v>99</v>
      </c>
      <c r="V120" t="s">
        <v>99</v>
      </c>
      <c r="W120">
        <v>22</v>
      </c>
      <c r="X120" t="s">
        <v>93</v>
      </c>
      <c r="Y120" t="s">
        <v>93</v>
      </c>
      <c r="Z120">
        <v>94</v>
      </c>
      <c r="AA120" t="s">
        <v>93</v>
      </c>
      <c r="AB120" s="17">
        <v>0</v>
      </c>
      <c r="AC120">
        <v>367</v>
      </c>
      <c r="AD120">
        <v>540</v>
      </c>
      <c r="AE120">
        <v>5.0838000000000001</v>
      </c>
      <c r="AF120" t="s">
        <v>94</v>
      </c>
      <c r="AG120">
        <v>5.9504000000000001</v>
      </c>
      <c r="AH120">
        <v>101.7086</v>
      </c>
      <c r="AI120">
        <v>28</v>
      </c>
    </row>
    <row r="121" spans="1:35" hidden="1" x14ac:dyDescent="0.25">
      <c r="A121">
        <v>137</v>
      </c>
      <c r="D121">
        <v>2.6103999999999998</v>
      </c>
      <c r="E121">
        <v>17.696100000000001</v>
      </c>
      <c r="F121">
        <v>202981</v>
      </c>
      <c r="G121">
        <v>800</v>
      </c>
      <c r="H121" t="s">
        <v>94</v>
      </c>
      <c r="I121">
        <v>182</v>
      </c>
      <c r="J121" t="s">
        <v>95</v>
      </c>
      <c r="K121" t="s">
        <v>96</v>
      </c>
      <c r="L121" t="s">
        <v>97</v>
      </c>
      <c r="M121" t="s">
        <v>98</v>
      </c>
      <c r="N121">
        <v>562</v>
      </c>
      <c r="O121">
        <v>329.51459999999997</v>
      </c>
      <c r="P121">
        <v>616</v>
      </c>
      <c r="Q121">
        <v>0</v>
      </c>
      <c r="R121" t="s">
        <v>99</v>
      </c>
      <c r="S121">
        <v>381</v>
      </c>
      <c r="T121">
        <v>551</v>
      </c>
      <c r="U121" t="s">
        <v>99</v>
      </c>
      <c r="V121" t="s">
        <v>99</v>
      </c>
      <c r="W121">
        <v>22</v>
      </c>
      <c r="X121" t="s">
        <v>93</v>
      </c>
      <c r="Y121" t="s">
        <v>93</v>
      </c>
      <c r="Z121">
        <v>134</v>
      </c>
      <c r="AA121" t="s">
        <v>93</v>
      </c>
      <c r="AB121" s="17">
        <v>1</v>
      </c>
      <c r="AC121">
        <v>367</v>
      </c>
      <c r="AD121">
        <v>540</v>
      </c>
      <c r="AE121">
        <v>19.168700000000001</v>
      </c>
      <c r="AF121" t="s">
        <v>94</v>
      </c>
      <c r="AG121">
        <v>95.470799999999997</v>
      </c>
      <c r="AH121">
        <v>328.60250000000002</v>
      </c>
      <c r="AI121">
        <v>28</v>
      </c>
    </row>
    <row r="122" spans="1:35" x14ac:dyDescent="0.25">
      <c r="A122">
        <v>138</v>
      </c>
      <c r="D122">
        <v>3.1800000000000002E-2</v>
      </c>
      <c r="E122">
        <v>17.696100000000001</v>
      </c>
      <c r="F122">
        <v>61475</v>
      </c>
      <c r="G122">
        <v>700</v>
      </c>
      <c r="H122" t="s">
        <v>94</v>
      </c>
      <c r="I122">
        <v>98</v>
      </c>
      <c r="J122" t="s">
        <v>95</v>
      </c>
      <c r="K122" t="s">
        <v>96</v>
      </c>
      <c r="L122" t="s">
        <v>97</v>
      </c>
      <c r="M122" t="s">
        <v>98</v>
      </c>
      <c r="N122">
        <v>142</v>
      </c>
      <c r="O122">
        <v>99.7971</v>
      </c>
      <c r="P122">
        <v>616</v>
      </c>
      <c r="Q122">
        <v>0</v>
      </c>
      <c r="R122" t="s">
        <v>99</v>
      </c>
      <c r="S122">
        <v>411</v>
      </c>
      <c r="T122">
        <v>550</v>
      </c>
      <c r="U122" t="s">
        <v>99</v>
      </c>
      <c r="V122" t="s">
        <v>99</v>
      </c>
      <c r="W122">
        <v>22</v>
      </c>
      <c r="X122" t="s">
        <v>93</v>
      </c>
      <c r="Y122" t="s">
        <v>93</v>
      </c>
      <c r="Z122">
        <v>88</v>
      </c>
      <c r="AA122" t="s">
        <v>93</v>
      </c>
      <c r="AB122" s="17">
        <v>0.99990000000000001</v>
      </c>
      <c r="AC122">
        <v>397</v>
      </c>
      <c r="AD122">
        <v>539</v>
      </c>
      <c r="AE122">
        <v>8.0002999999999993</v>
      </c>
      <c r="AF122" t="s">
        <v>94</v>
      </c>
      <c r="AG122">
        <v>8.9570000000000007</v>
      </c>
      <c r="AH122">
        <v>98.942400000000006</v>
      </c>
      <c r="AI122">
        <v>28</v>
      </c>
    </row>
    <row r="123" spans="1:35" hidden="1" x14ac:dyDescent="0.25">
      <c r="A123">
        <v>138</v>
      </c>
      <c r="D123">
        <v>1.6952</v>
      </c>
      <c r="E123">
        <v>17.696100000000001</v>
      </c>
      <c r="F123">
        <v>154491</v>
      </c>
      <c r="G123">
        <v>800</v>
      </c>
      <c r="H123" t="s">
        <v>94</v>
      </c>
      <c r="I123">
        <v>155</v>
      </c>
      <c r="J123" t="s">
        <v>95</v>
      </c>
      <c r="K123" t="s">
        <v>96</v>
      </c>
      <c r="L123" t="s">
        <v>97</v>
      </c>
      <c r="M123" t="s">
        <v>98</v>
      </c>
      <c r="N123">
        <v>608</v>
      </c>
      <c r="O123">
        <v>250.7971</v>
      </c>
      <c r="P123">
        <v>616</v>
      </c>
      <c r="Q123">
        <v>0</v>
      </c>
      <c r="R123" t="s">
        <v>99</v>
      </c>
      <c r="S123">
        <v>411</v>
      </c>
      <c r="T123">
        <v>550</v>
      </c>
      <c r="U123" t="s">
        <v>99</v>
      </c>
      <c r="V123" t="s">
        <v>99</v>
      </c>
      <c r="W123">
        <v>22</v>
      </c>
      <c r="X123" t="s">
        <v>93</v>
      </c>
      <c r="Y123" t="s">
        <v>93</v>
      </c>
      <c r="Z123">
        <v>134</v>
      </c>
      <c r="AA123" t="s">
        <v>93</v>
      </c>
      <c r="AB123" s="17">
        <v>1</v>
      </c>
      <c r="AC123">
        <v>397</v>
      </c>
      <c r="AD123">
        <v>539</v>
      </c>
      <c r="AE123">
        <v>27.0304</v>
      </c>
      <c r="AF123" t="s">
        <v>94</v>
      </c>
      <c r="AG123">
        <v>69.884699999999995</v>
      </c>
      <c r="AH123">
        <v>247.84350000000001</v>
      </c>
      <c r="AI123">
        <v>28</v>
      </c>
    </row>
    <row r="124" spans="1:35" x14ac:dyDescent="0.25">
      <c r="A124">
        <v>139</v>
      </c>
      <c r="D124">
        <v>5.1000000000000004E-3</v>
      </c>
      <c r="E124">
        <v>17.696100000000001</v>
      </c>
      <c r="F124">
        <v>60546</v>
      </c>
      <c r="G124">
        <v>700</v>
      </c>
      <c r="H124" t="s">
        <v>94</v>
      </c>
      <c r="I124">
        <v>98</v>
      </c>
      <c r="J124" t="s">
        <v>95</v>
      </c>
      <c r="K124" t="s">
        <v>96</v>
      </c>
      <c r="L124" t="s">
        <v>97</v>
      </c>
      <c r="M124" t="s">
        <v>98</v>
      </c>
      <c r="N124">
        <v>111</v>
      </c>
      <c r="O124">
        <v>98.289000000000001</v>
      </c>
      <c r="P124">
        <v>616</v>
      </c>
      <c r="Q124">
        <v>0</v>
      </c>
      <c r="R124" t="s">
        <v>99</v>
      </c>
      <c r="S124">
        <v>441</v>
      </c>
      <c r="T124">
        <v>549</v>
      </c>
      <c r="U124" t="s">
        <v>99</v>
      </c>
      <c r="V124" t="s">
        <v>99</v>
      </c>
      <c r="W124">
        <v>22</v>
      </c>
      <c r="X124" t="s">
        <v>93</v>
      </c>
      <c r="Y124" t="s">
        <v>93</v>
      </c>
      <c r="Z124">
        <v>88</v>
      </c>
      <c r="AA124" t="s">
        <v>93</v>
      </c>
      <c r="AB124" s="17">
        <v>1</v>
      </c>
      <c r="AC124">
        <v>427</v>
      </c>
      <c r="AD124">
        <v>538</v>
      </c>
      <c r="AE124">
        <v>2.5266000000000002</v>
      </c>
      <c r="AF124" t="s">
        <v>94</v>
      </c>
      <c r="AG124">
        <v>4.1238000000000001</v>
      </c>
      <c r="AH124">
        <v>98.222999999999999</v>
      </c>
      <c r="AI124">
        <v>28</v>
      </c>
    </row>
    <row r="125" spans="1:35" hidden="1" x14ac:dyDescent="0.25">
      <c r="A125">
        <v>139</v>
      </c>
      <c r="D125">
        <v>1.6108</v>
      </c>
      <c r="E125">
        <v>17.696100000000001</v>
      </c>
      <c r="F125">
        <v>152785</v>
      </c>
      <c r="G125">
        <v>800</v>
      </c>
      <c r="H125" t="s">
        <v>94</v>
      </c>
      <c r="I125">
        <v>157</v>
      </c>
      <c r="J125" t="s">
        <v>95</v>
      </c>
      <c r="K125" t="s">
        <v>96</v>
      </c>
      <c r="L125" t="s">
        <v>97</v>
      </c>
      <c r="M125" t="s">
        <v>98</v>
      </c>
      <c r="N125">
        <v>371</v>
      </c>
      <c r="O125">
        <v>248.02760000000001</v>
      </c>
      <c r="P125">
        <v>616</v>
      </c>
      <c r="Q125">
        <v>0</v>
      </c>
      <c r="R125" t="s">
        <v>99</v>
      </c>
      <c r="S125">
        <v>441</v>
      </c>
      <c r="T125">
        <v>549</v>
      </c>
      <c r="U125" t="s">
        <v>99</v>
      </c>
      <c r="V125" t="s">
        <v>99</v>
      </c>
      <c r="W125">
        <v>22</v>
      </c>
      <c r="X125" t="s">
        <v>93</v>
      </c>
      <c r="Y125" t="s">
        <v>93</v>
      </c>
      <c r="Z125">
        <v>138</v>
      </c>
      <c r="AA125" t="s">
        <v>93</v>
      </c>
      <c r="AB125" s="17">
        <v>1</v>
      </c>
      <c r="AC125">
        <v>427</v>
      </c>
      <c r="AD125">
        <v>538</v>
      </c>
      <c r="AE125">
        <v>20.2789</v>
      </c>
      <c r="AF125" t="s">
        <v>94</v>
      </c>
      <c r="AG125">
        <v>52.648899999999998</v>
      </c>
      <c r="AH125">
        <v>247.62950000000001</v>
      </c>
      <c r="AI125">
        <v>28</v>
      </c>
    </row>
    <row r="126" spans="1:35" x14ac:dyDescent="0.25">
      <c r="A126">
        <v>140</v>
      </c>
      <c r="D126">
        <v>2.3999999999999998E-3</v>
      </c>
      <c r="E126">
        <v>17.696100000000001</v>
      </c>
      <c r="F126">
        <v>60451</v>
      </c>
      <c r="G126">
        <v>700</v>
      </c>
      <c r="H126" t="s">
        <v>94</v>
      </c>
      <c r="I126">
        <v>98</v>
      </c>
      <c r="J126" t="s">
        <v>95</v>
      </c>
      <c r="K126" t="s">
        <v>96</v>
      </c>
      <c r="L126" t="s">
        <v>97</v>
      </c>
      <c r="M126" t="s">
        <v>98</v>
      </c>
      <c r="N126">
        <v>117</v>
      </c>
      <c r="O126">
        <v>98.134699999999995</v>
      </c>
      <c r="P126">
        <v>616</v>
      </c>
      <c r="Q126">
        <v>0</v>
      </c>
      <c r="R126" t="s">
        <v>99</v>
      </c>
      <c r="S126">
        <v>470</v>
      </c>
      <c r="T126">
        <v>548</v>
      </c>
      <c r="U126" t="s">
        <v>99</v>
      </c>
      <c r="V126" t="s">
        <v>99</v>
      </c>
      <c r="W126">
        <v>22</v>
      </c>
      <c r="X126" t="s">
        <v>93</v>
      </c>
      <c r="Y126" t="s">
        <v>93</v>
      </c>
      <c r="Z126">
        <v>92</v>
      </c>
      <c r="AA126" t="s">
        <v>93</v>
      </c>
      <c r="AB126" s="17">
        <v>0</v>
      </c>
      <c r="AC126">
        <v>456</v>
      </c>
      <c r="AD126">
        <v>537</v>
      </c>
      <c r="AE126">
        <v>4.7131999999999996</v>
      </c>
      <c r="AF126" t="s">
        <v>94</v>
      </c>
      <c r="AG126">
        <v>3.7913000000000001</v>
      </c>
      <c r="AH126">
        <v>97.753600000000006</v>
      </c>
      <c r="AI126">
        <v>28</v>
      </c>
    </row>
    <row r="127" spans="1:35" hidden="1" x14ac:dyDescent="0.25">
      <c r="A127">
        <v>140</v>
      </c>
      <c r="D127">
        <v>2.0632999999999999</v>
      </c>
      <c r="E127">
        <v>17.696100000000001</v>
      </c>
      <c r="F127">
        <v>172233</v>
      </c>
      <c r="G127">
        <v>800</v>
      </c>
      <c r="H127" t="s">
        <v>94</v>
      </c>
      <c r="I127">
        <v>163</v>
      </c>
      <c r="J127" t="s">
        <v>95</v>
      </c>
      <c r="K127" t="s">
        <v>96</v>
      </c>
      <c r="L127" t="s">
        <v>97</v>
      </c>
      <c r="M127" t="s">
        <v>98</v>
      </c>
      <c r="N127">
        <v>598</v>
      </c>
      <c r="O127">
        <v>279.59899999999999</v>
      </c>
      <c r="P127">
        <v>616</v>
      </c>
      <c r="Q127">
        <v>0</v>
      </c>
      <c r="R127" t="s">
        <v>99</v>
      </c>
      <c r="S127">
        <v>470</v>
      </c>
      <c r="T127">
        <v>548</v>
      </c>
      <c r="U127" t="s">
        <v>99</v>
      </c>
      <c r="V127" t="s">
        <v>99</v>
      </c>
      <c r="W127">
        <v>22</v>
      </c>
      <c r="X127" t="s">
        <v>93</v>
      </c>
      <c r="Y127" t="s">
        <v>93</v>
      </c>
      <c r="Z127">
        <v>151</v>
      </c>
      <c r="AA127" t="s">
        <v>93</v>
      </c>
      <c r="AB127" s="17">
        <v>1</v>
      </c>
      <c r="AC127">
        <v>456</v>
      </c>
      <c r="AD127">
        <v>537</v>
      </c>
      <c r="AE127">
        <v>35.0777</v>
      </c>
      <c r="AF127" t="s">
        <v>94</v>
      </c>
      <c r="AG127">
        <v>66.485600000000005</v>
      </c>
      <c r="AH127">
        <v>277.77159999999998</v>
      </c>
      <c r="AI127">
        <v>28</v>
      </c>
    </row>
    <row r="128" spans="1:35" x14ac:dyDescent="0.25">
      <c r="A128">
        <v>141</v>
      </c>
      <c r="D128">
        <v>8.5699999999999998E-2</v>
      </c>
      <c r="E128">
        <v>17.696100000000001</v>
      </c>
      <c r="F128">
        <v>63351</v>
      </c>
      <c r="G128">
        <v>700</v>
      </c>
      <c r="H128" t="s">
        <v>94</v>
      </c>
      <c r="I128">
        <v>98</v>
      </c>
      <c r="J128" t="s">
        <v>95</v>
      </c>
      <c r="K128" t="s">
        <v>96</v>
      </c>
      <c r="L128" t="s">
        <v>97</v>
      </c>
      <c r="M128" t="s">
        <v>98</v>
      </c>
      <c r="N128">
        <v>149</v>
      </c>
      <c r="O128">
        <v>102.8425</v>
      </c>
      <c r="P128">
        <v>616</v>
      </c>
      <c r="Q128">
        <v>0</v>
      </c>
      <c r="R128" t="s">
        <v>99</v>
      </c>
      <c r="S128">
        <v>500</v>
      </c>
      <c r="T128">
        <v>548</v>
      </c>
      <c r="U128" t="s">
        <v>99</v>
      </c>
      <c r="V128" t="s">
        <v>99</v>
      </c>
      <c r="W128">
        <v>22</v>
      </c>
      <c r="X128" t="s">
        <v>93</v>
      </c>
      <c r="Y128" t="s">
        <v>93</v>
      </c>
      <c r="Z128">
        <v>94</v>
      </c>
      <c r="AA128" t="s">
        <v>93</v>
      </c>
      <c r="AB128" s="17">
        <v>1</v>
      </c>
      <c r="AC128">
        <v>486</v>
      </c>
      <c r="AD128">
        <v>537</v>
      </c>
      <c r="AE128">
        <v>15.6858</v>
      </c>
      <c r="AF128" t="s">
        <v>94</v>
      </c>
      <c r="AG128">
        <v>9.7345000000000006</v>
      </c>
      <c r="AH128">
        <v>101.804</v>
      </c>
      <c r="AI128">
        <v>28</v>
      </c>
    </row>
    <row r="129" spans="1:35" hidden="1" x14ac:dyDescent="0.25">
      <c r="A129">
        <v>141</v>
      </c>
      <c r="D129">
        <v>1.4559</v>
      </c>
      <c r="E129">
        <v>17.696100000000001</v>
      </c>
      <c r="F129">
        <v>149856</v>
      </c>
      <c r="G129">
        <v>800</v>
      </c>
      <c r="H129" t="s">
        <v>94</v>
      </c>
      <c r="I129">
        <v>161</v>
      </c>
      <c r="J129" t="s">
        <v>95</v>
      </c>
      <c r="K129" t="s">
        <v>96</v>
      </c>
      <c r="L129" t="s">
        <v>97</v>
      </c>
      <c r="M129" t="s">
        <v>98</v>
      </c>
      <c r="N129">
        <v>411</v>
      </c>
      <c r="O129">
        <v>243.27269999999999</v>
      </c>
      <c r="P129">
        <v>616</v>
      </c>
      <c r="Q129">
        <v>0</v>
      </c>
      <c r="R129" t="s">
        <v>99</v>
      </c>
      <c r="S129">
        <v>500</v>
      </c>
      <c r="T129">
        <v>548</v>
      </c>
      <c r="U129" t="s">
        <v>99</v>
      </c>
      <c r="V129" t="s">
        <v>99</v>
      </c>
      <c r="W129">
        <v>22</v>
      </c>
      <c r="X129" t="s">
        <v>93</v>
      </c>
      <c r="Y129" t="s">
        <v>93</v>
      </c>
      <c r="Z129">
        <v>140</v>
      </c>
      <c r="AA129" t="s">
        <v>93</v>
      </c>
      <c r="AB129" s="17">
        <v>1</v>
      </c>
      <c r="AC129">
        <v>486</v>
      </c>
      <c r="AD129">
        <v>537</v>
      </c>
      <c r="AE129">
        <v>25.3751</v>
      </c>
      <c r="AF129" t="s">
        <v>94</v>
      </c>
      <c r="AG129">
        <v>49.906100000000002</v>
      </c>
      <c r="AH129">
        <v>242.2824</v>
      </c>
      <c r="AI129">
        <v>28</v>
      </c>
    </row>
    <row r="130" spans="1:35" x14ac:dyDescent="0.25">
      <c r="A130">
        <v>142</v>
      </c>
      <c r="D130">
        <v>5.45E-2</v>
      </c>
      <c r="E130">
        <v>17.696100000000001</v>
      </c>
      <c r="F130">
        <v>64729</v>
      </c>
      <c r="G130">
        <v>700</v>
      </c>
      <c r="H130" t="s">
        <v>94</v>
      </c>
      <c r="I130">
        <v>102</v>
      </c>
      <c r="J130" t="s">
        <v>95</v>
      </c>
      <c r="K130" t="s">
        <v>96</v>
      </c>
      <c r="L130" t="s">
        <v>97</v>
      </c>
      <c r="M130" t="s">
        <v>98</v>
      </c>
      <c r="N130">
        <v>134</v>
      </c>
      <c r="O130">
        <v>105.0795</v>
      </c>
      <c r="P130">
        <v>616</v>
      </c>
      <c r="Q130">
        <v>0</v>
      </c>
      <c r="R130" t="s">
        <v>99</v>
      </c>
      <c r="S130">
        <v>530</v>
      </c>
      <c r="T130">
        <v>548</v>
      </c>
      <c r="U130" t="s">
        <v>99</v>
      </c>
      <c r="V130" t="s">
        <v>99</v>
      </c>
      <c r="W130">
        <v>22</v>
      </c>
      <c r="X130" t="s">
        <v>93</v>
      </c>
      <c r="Y130" t="s">
        <v>93</v>
      </c>
      <c r="Z130">
        <v>96</v>
      </c>
      <c r="AA130" t="s">
        <v>93</v>
      </c>
      <c r="AB130" s="17">
        <v>1</v>
      </c>
      <c r="AC130">
        <v>516</v>
      </c>
      <c r="AD130">
        <v>537</v>
      </c>
      <c r="AE130">
        <v>4.7843</v>
      </c>
      <c r="AF130" t="s">
        <v>94</v>
      </c>
      <c r="AG130">
        <v>4.5662000000000003</v>
      </c>
      <c r="AH130">
        <v>104.8651</v>
      </c>
      <c r="AI130">
        <v>28</v>
      </c>
    </row>
    <row r="131" spans="1:35" hidden="1" x14ac:dyDescent="0.25">
      <c r="A131">
        <v>142</v>
      </c>
      <c r="D131">
        <v>1.4603999999999999</v>
      </c>
      <c r="E131">
        <v>17.696100000000001</v>
      </c>
      <c r="F131">
        <v>148780</v>
      </c>
      <c r="G131">
        <v>800</v>
      </c>
      <c r="H131" t="s">
        <v>94</v>
      </c>
      <c r="I131">
        <v>159</v>
      </c>
      <c r="J131" t="s">
        <v>95</v>
      </c>
      <c r="K131" t="s">
        <v>96</v>
      </c>
      <c r="L131" t="s">
        <v>97</v>
      </c>
      <c r="M131" t="s">
        <v>98</v>
      </c>
      <c r="N131">
        <v>394</v>
      </c>
      <c r="O131">
        <v>241.52600000000001</v>
      </c>
      <c r="P131">
        <v>616</v>
      </c>
      <c r="Q131">
        <v>0</v>
      </c>
      <c r="R131" t="s">
        <v>99</v>
      </c>
      <c r="S131">
        <v>530</v>
      </c>
      <c r="T131">
        <v>548</v>
      </c>
      <c r="U131" t="s">
        <v>99</v>
      </c>
      <c r="V131" t="s">
        <v>99</v>
      </c>
      <c r="W131">
        <v>22</v>
      </c>
      <c r="X131" t="s">
        <v>93</v>
      </c>
      <c r="Y131" t="s">
        <v>93</v>
      </c>
      <c r="Z131">
        <v>134</v>
      </c>
      <c r="AA131" t="s">
        <v>93</v>
      </c>
      <c r="AB131" s="17">
        <v>1</v>
      </c>
      <c r="AC131">
        <v>516</v>
      </c>
      <c r="AD131">
        <v>537</v>
      </c>
      <c r="AE131">
        <v>17.7864</v>
      </c>
      <c r="AF131" t="s">
        <v>94</v>
      </c>
      <c r="AG131">
        <v>48.727600000000002</v>
      </c>
      <c r="AH131">
        <v>241.34889999999999</v>
      </c>
      <c r="AI131">
        <v>28</v>
      </c>
    </row>
    <row r="132" spans="1:35" x14ac:dyDescent="0.25">
      <c r="A132">
        <v>143</v>
      </c>
      <c r="D132">
        <v>-2.5999999999999999E-2</v>
      </c>
      <c r="E132">
        <v>17.696100000000001</v>
      </c>
      <c r="F132">
        <v>61927</v>
      </c>
      <c r="G132">
        <v>700</v>
      </c>
      <c r="H132" t="s">
        <v>94</v>
      </c>
      <c r="I132">
        <v>102</v>
      </c>
      <c r="J132" t="s">
        <v>95</v>
      </c>
      <c r="K132" t="s">
        <v>96</v>
      </c>
      <c r="L132" t="s">
        <v>97</v>
      </c>
      <c r="M132" t="s">
        <v>98</v>
      </c>
      <c r="N132">
        <v>142</v>
      </c>
      <c r="O132">
        <v>100.5308</v>
      </c>
      <c r="P132">
        <v>616</v>
      </c>
      <c r="Q132">
        <v>0</v>
      </c>
      <c r="R132" t="s">
        <v>99</v>
      </c>
      <c r="S132">
        <v>557</v>
      </c>
      <c r="T132">
        <v>547</v>
      </c>
      <c r="U132" t="s">
        <v>99</v>
      </c>
      <c r="V132" t="s">
        <v>99</v>
      </c>
      <c r="W132">
        <v>22</v>
      </c>
      <c r="X132" t="s">
        <v>93</v>
      </c>
      <c r="Y132" t="s">
        <v>93</v>
      </c>
      <c r="Z132">
        <v>90</v>
      </c>
      <c r="AA132" t="s">
        <v>93</v>
      </c>
      <c r="AB132" s="17">
        <v>0</v>
      </c>
      <c r="AC132">
        <v>543</v>
      </c>
      <c r="AD132">
        <v>536</v>
      </c>
      <c r="AE132">
        <v>4.9713000000000003</v>
      </c>
      <c r="AF132" t="s">
        <v>94</v>
      </c>
      <c r="AG132">
        <v>5.8609</v>
      </c>
      <c r="AH132">
        <v>100.3417</v>
      </c>
      <c r="AI132">
        <v>28</v>
      </c>
    </row>
    <row r="133" spans="1:35" hidden="1" x14ac:dyDescent="0.25">
      <c r="A133">
        <v>143</v>
      </c>
      <c r="D133">
        <v>1.4507000000000001</v>
      </c>
      <c r="E133">
        <v>17.696100000000001</v>
      </c>
      <c r="F133">
        <v>149674</v>
      </c>
      <c r="G133">
        <v>800</v>
      </c>
      <c r="H133" t="s">
        <v>94</v>
      </c>
      <c r="I133">
        <v>161</v>
      </c>
      <c r="J133" t="s">
        <v>95</v>
      </c>
      <c r="K133" t="s">
        <v>96</v>
      </c>
      <c r="L133" t="s">
        <v>97</v>
      </c>
      <c r="M133" t="s">
        <v>98</v>
      </c>
      <c r="N133">
        <v>377</v>
      </c>
      <c r="O133">
        <v>242.97730000000001</v>
      </c>
      <c r="P133">
        <v>616</v>
      </c>
      <c r="Q133">
        <v>0</v>
      </c>
      <c r="R133" t="s">
        <v>99</v>
      </c>
      <c r="S133">
        <v>557</v>
      </c>
      <c r="T133">
        <v>547</v>
      </c>
      <c r="U133" t="s">
        <v>99</v>
      </c>
      <c r="V133" t="s">
        <v>99</v>
      </c>
      <c r="W133">
        <v>22</v>
      </c>
      <c r="X133" t="s">
        <v>93</v>
      </c>
      <c r="Y133" t="s">
        <v>93</v>
      </c>
      <c r="Z133">
        <v>136</v>
      </c>
      <c r="AA133" t="s">
        <v>93</v>
      </c>
      <c r="AB133" s="17">
        <v>1</v>
      </c>
      <c r="AC133">
        <v>543</v>
      </c>
      <c r="AD133">
        <v>536</v>
      </c>
      <c r="AE133">
        <v>15.892899999999999</v>
      </c>
      <c r="AF133" t="s">
        <v>94</v>
      </c>
      <c r="AG133">
        <v>57.5901</v>
      </c>
      <c r="AH133">
        <v>241.78960000000001</v>
      </c>
      <c r="AI133">
        <v>28</v>
      </c>
    </row>
    <row r="134" spans="1:35" x14ac:dyDescent="0.25">
      <c r="A134">
        <v>144</v>
      </c>
      <c r="D134">
        <v>2.7300000000000001E-2</v>
      </c>
      <c r="E134">
        <v>17.696100000000001</v>
      </c>
      <c r="F134">
        <v>63783</v>
      </c>
      <c r="G134">
        <v>700</v>
      </c>
      <c r="H134" t="s">
        <v>94</v>
      </c>
      <c r="I134">
        <v>102</v>
      </c>
      <c r="J134" t="s">
        <v>95</v>
      </c>
      <c r="K134" t="s">
        <v>96</v>
      </c>
      <c r="L134" t="s">
        <v>97</v>
      </c>
      <c r="M134" t="s">
        <v>98</v>
      </c>
      <c r="N134">
        <v>140</v>
      </c>
      <c r="O134">
        <v>103.5438</v>
      </c>
      <c r="P134">
        <v>616</v>
      </c>
      <c r="Q134">
        <v>0</v>
      </c>
      <c r="R134" t="s">
        <v>99</v>
      </c>
      <c r="S134">
        <v>585</v>
      </c>
      <c r="T134">
        <v>548</v>
      </c>
      <c r="U134" t="s">
        <v>99</v>
      </c>
      <c r="V134" t="s">
        <v>99</v>
      </c>
      <c r="W134">
        <v>22</v>
      </c>
      <c r="X134" t="s">
        <v>93</v>
      </c>
      <c r="Y134" t="s">
        <v>93</v>
      </c>
      <c r="Z134">
        <v>94</v>
      </c>
      <c r="AA134" t="s">
        <v>93</v>
      </c>
      <c r="AB134" s="17">
        <v>0</v>
      </c>
      <c r="AC134">
        <v>571</v>
      </c>
      <c r="AD134">
        <v>537</v>
      </c>
      <c r="AE134">
        <v>3.9077000000000002</v>
      </c>
      <c r="AF134" t="s">
        <v>94</v>
      </c>
      <c r="AG134">
        <v>6.593</v>
      </c>
      <c r="AH134">
        <v>103.0504</v>
      </c>
      <c r="AI134">
        <v>28</v>
      </c>
    </row>
    <row r="135" spans="1:35" hidden="1" x14ac:dyDescent="0.25">
      <c r="A135">
        <v>144</v>
      </c>
      <c r="D135">
        <v>6.9800000000000001E-2</v>
      </c>
      <c r="E135">
        <v>17.696100000000001</v>
      </c>
      <c r="F135">
        <v>94214</v>
      </c>
      <c r="G135">
        <v>800</v>
      </c>
      <c r="H135" t="s">
        <v>94</v>
      </c>
      <c r="I135">
        <v>149</v>
      </c>
      <c r="J135" t="s">
        <v>95</v>
      </c>
      <c r="K135" t="s">
        <v>96</v>
      </c>
      <c r="L135" t="s">
        <v>97</v>
      </c>
      <c r="M135" t="s">
        <v>98</v>
      </c>
      <c r="N135">
        <v>615</v>
      </c>
      <c r="O135">
        <v>152.94479999999999</v>
      </c>
      <c r="P135">
        <v>616</v>
      </c>
      <c r="Q135">
        <v>0</v>
      </c>
      <c r="R135" t="s">
        <v>99</v>
      </c>
      <c r="S135">
        <v>585</v>
      </c>
      <c r="T135">
        <v>548</v>
      </c>
      <c r="U135" t="s">
        <v>99</v>
      </c>
      <c r="V135" t="s">
        <v>99</v>
      </c>
      <c r="W135">
        <v>22</v>
      </c>
      <c r="X135" t="s">
        <v>93</v>
      </c>
      <c r="Y135" t="s">
        <v>93</v>
      </c>
      <c r="Z135">
        <v>128</v>
      </c>
      <c r="AA135" t="s">
        <v>93</v>
      </c>
      <c r="AB135" s="17">
        <v>0.59789999999999999</v>
      </c>
      <c r="AC135">
        <v>571</v>
      </c>
      <c r="AD135">
        <v>537</v>
      </c>
      <c r="AE135">
        <v>26.3873</v>
      </c>
      <c r="AF135" t="s">
        <v>94</v>
      </c>
      <c r="AG135">
        <v>25.343800000000002</v>
      </c>
      <c r="AH135">
        <v>150.91730000000001</v>
      </c>
      <c r="AI135">
        <v>28</v>
      </c>
    </row>
    <row r="136" spans="1:35" x14ac:dyDescent="0.25">
      <c r="A136">
        <v>145</v>
      </c>
      <c r="D136">
        <v>-5.4999999999999997E-3</v>
      </c>
      <c r="E136">
        <v>17.696100000000001</v>
      </c>
      <c r="F136">
        <v>62640</v>
      </c>
      <c r="G136">
        <v>700</v>
      </c>
      <c r="H136" t="s">
        <v>94</v>
      </c>
      <c r="I136">
        <v>102</v>
      </c>
      <c r="J136" t="s">
        <v>95</v>
      </c>
      <c r="K136" t="s">
        <v>96</v>
      </c>
      <c r="L136" t="s">
        <v>97</v>
      </c>
      <c r="M136" t="s">
        <v>98</v>
      </c>
      <c r="N136">
        <v>188</v>
      </c>
      <c r="O136">
        <v>101.6883</v>
      </c>
      <c r="P136">
        <v>616</v>
      </c>
      <c r="Q136">
        <v>0</v>
      </c>
      <c r="R136" t="s">
        <v>99</v>
      </c>
      <c r="S136">
        <v>613</v>
      </c>
      <c r="T136">
        <v>546</v>
      </c>
      <c r="U136" t="s">
        <v>99</v>
      </c>
      <c r="V136" t="s">
        <v>99</v>
      </c>
      <c r="W136">
        <v>22</v>
      </c>
      <c r="X136" t="s">
        <v>93</v>
      </c>
      <c r="Y136" t="s">
        <v>93</v>
      </c>
      <c r="Z136">
        <v>92</v>
      </c>
      <c r="AA136" t="s">
        <v>93</v>
      </c>
      <c r="AB136" s="17">
        <v>0</v>
      </c>
      <c r="AC136">
        <v>599</v>
      </c>
      <c r="AD136">
        <v>535</v>
      </c>
      <c r="AE136">
        <v>13.773300000000001</v>
      </c>
      <c r="AF136" t="s">
        <v>94</v>
      </c>
      <c r="AG136">
        <v>6.7923999999999998</v>
      </c>
      <c r="AH136">
        <v>101.3237</v>
      </c>
      <c r="AI136">
        <v>28</v>
      </c>
    </row>
    <row r="137" spans="1:35" hidden="1" x14ac:dyDescent="0.25">
      <c r="A137">
        <v>145</v>
      </c>
      <c r="D137">
        <v>-3.4200000000000001E-2</v>
      </c>
      <c r="E137">
        <v>17.696100000000001</v>
      </c>
      <c r="F137">
        <v>88744</v>
      </c>
      <c r="G137">
        <v>800</v>
      </c>
      <c r="H137" t="s">
        <v>94</v>
      </c>
      <c r="I137">
        <v>146</v>
      </c>
      <c r="J137" t="s">
        <v>95</v>
      </c>
      <c r="K137" t="s">
        <v>96</v>
      </c>
      <c r="L137" t="s">
        <v>97</v>
      </c>
      <c r="M137" t="s">
        <v>98</v>
      </c>
      <c r="N137">
        <v>195</v>
      </c>
      <c r="O137">
        <v>144.06489999999999</v>
      </c>
      <c r="P137">
        <v>616</v>
      </c>
      <c r="Q137">
        <v>0</v>
      </c>
      <c r="R137" t="s">
        <v>99</v>
      </c>
      <c r="S137">
        <v>613</v>
      </c>
      <c r="T137">
        <v>546</v>
      </c>
      <c r="U137" t="s">
        <v>99</v>
      </c>
      <c r="V137" t="s">
        <v>99</v>
      </c>
      <c r="W137">
        <v>22</v>
      </c>
      <c r="X137" t="s">
        <v>93</v>
      </c>
      <c r="Y137" t="s">
        <v>93</v>
      </c>
      <c r="Z137">
        <v>117</v>
      </c>
      <c r="AA137" t="s">
        <v>93</v>
      </c>
      <c r="AB137" s="17">
        <v>0</v>
      </c>
      <c r="AC137">
        <v>599</v>
      </c>
      <c r="AD137">
        <v>535</v>
      </c>
      <c r="AE137">
        <v>3.6539000000000001</v>
      </c>
      <c r="AF137" t="s">
        <v>94</v>
      </c>
      <c r="AG137">
        <v>9.0944000000000003</v>
      </c>
      <c r="AH137">
        <v>143.95500000000001</v>
      </c>
      <c r="AI137">
        <v>28</v>
      </c>
    </row>
    <row r="138" spans="1:35" x14ac:dyDescent="0.25">
      <c r="A138">
        <v>146</v>
      </c>
      <c r="D138">
        <v>-8.0999999999999996E-3</v>
      </c>
      <c r="E138">
        <v>17.696100000000001</v>
      </c>
      <c r="F138">
        <v>60086</v>
      </c>
      <c r="G138">
        <v>700</v>
      </c>
      <c r="H138" t="s">
        <v>94</v>
      </c>
      <c r="I138">
        <v>98</v>
      </c>
      <c r="J138" t="s">
        <v>95</v>
      </c>
      <c r="K138" t="s">
        <v>96</v>
      </c>
      <c r="L138" t="s">
        <v>97</v>
      </c>
      <c r="M138" t="s">
        <v>98</v>
      </c>
      <c r="N138">
        <v>146</v>
      </c>
      <c r="O138">
        <v>97.542199999999994</v>
      </c>
      <c r="P138">
        <v>616</v>
      </c>
      <c r="Q138">
        <v>0</v>
      </c>
      <c r="R138" t="s">
        <v>99</v>
      </c>
      <c r="S138">
        <v>642</v>
      </c>
      <c r="T138">
        <v>547</v>
      </c>
      <c r="U138" t="s">
        <v>99</v>
      </c>
      <c r="V138" t="s">
        <v>99</v>
      </c>
      <c r="W138">
        <v>22</v>
      </c>
      <c r="X138" t="s">
        <v>93</v>
      </c>
      <c r="Y138" t="s">
        <v>93</v>
      </c>
      <c r="Z138">
        <v>90</v>
      </c>
      <c r="AA138" t="s">
        <v>93</v>
      </c>
      <c r="AB138" s="17">
        <v>0</v>
      </c>
      <c r="AC138">
        <v>628</v>
      </c>
      <c r="AD138">
        <v>536</v>
      </c>
      <c r="AE138">
        <v>9.9893999999999998</v>
      </c>
      <c r="AF138" t="s">
        <v>94</v>
      </c>
      <c r="AG138">
        <v>4.5217999999999998</v>
      </c>
      <c r="AH138">
        <v>97.215800000000002</v>
      </c>
      <c r="AI138">
        <v>28</v>
      </c>
    </row>
    <row r="139" spans="1:35" hidden="1" x14ac:dyDescent="0.25">
      <c r="A139">
        <v>146</v>
      </c>
      <c r="D139">
        <v>-4.0500000000000001E-2</v>
      </c>
      <c r="E139">
        <v>17.696100000000001</v>
      </c>
      <c r="F139">
        <v>87294</v>
      </c>
      <c r="G139">
        <v>800</v>
      </c>
      <c r="H139" t="s">
        <v>94</v>
      </c>
      <c r="I139">
        <v>144</v>
      </c>
      <c r="J139" t="s">
        <v>95</v>
      </c>
      <c r="K139" t="s">
        <v>96</v>
      </c>
      <c r="L139" t="s">
        <v>97</v>
      </c>
      <c r="M139" t="s">
        <v>98</v>
      </c>
      <c r="N139">
        <v>176</v>
      </c>
      <c r="O139">
        <v>141.71100000000001</v>
      </c>
      <c r="P139">
        <v>616</v>
      </c>
      <c r="Q139">
        <v>0</v>
      </c>
      <c r="R139" t="s">
        <v>99</v>
      </c>
      <c r="S139">
        <v>642</v>
      </c>
      <c r="T139">
        <v>547</v>
      </c>
      <c r="U139" t="s">
        <v>99</v>
      </c>
      <c r="V139" t="s">
        <v>99</v>
      </c>
      <c r="W139">
        <v>22</v>
      </c>
      <c r="X139" t="s">
        <v>93</v>
      </c>
      <c r="Y139" t="s">
        <v>93</v>
      </c>
      <c r="Z139">
        <v>109</v>
      </c>
      <c r="AA139" t="s">
        <v>93</v>
      </c>
      <c r="AB139" s="17">
        <v>0</v>
      </c>
      <c r="AC139">
        <v>628</v>
      </c>
      <c r="AD139">
        <v>536</v>
      </c>
      <c r="AE139">
        <v>3.5373000000000001</v>
      </c>
      <c r="AF139" t="s">
        <v>94</v>
      </c>
      <c r="AG139">
        <v>8.5721000000000007</v>
      </c>
      <c r="AH139">
        <v>141.7842</v>
      </c>
      <c r="AI139">
        <v>28</v>
      </c>
    </row>
    <row r="140" spans="1:35" x14ac:dyDescent="0.25">
      <c r="A140">
        <v>147</v>
      </c>
      <c r="D140">
        <v>3.7699999999999997E-2</v>
      </c>
      <c r="E140">
        <v>17.696100000000001</v>
      </c>
      <c r="F140">
        <v>64145</v>
      </c>
      <c r="G140">
        <v>700</v>
      </c>
      <c r="H140" t="s">
        <v>94</v>
      </c>
      <c r="I140">
        <v>102</v>
      </c>
      <c r="J140" t="s">
        <v>95</v>
      </c>
      <c r="K140" t="s">
        <v>96</v>
      </c>
      <c r="L140" t="s">
        <v>97</v>
      </c>
      <c r="M140" t="s">
        <v>98</v>
      </c>
      <c r="N140">
        <v>165</v>
      </c>
      <c r="O140">
        <v>104.1315</v>
      </c>
      <c r="P140">
        <v>616</v>
      </c>
      <c r="Q140">
        <v>0</v>
      </c>
      <c r="R140" t="s">
        <v>99</v>
      </c>
      <c r="S140">
        <v>671</v>
      </c>
      <c r="T140">
        <v>548</v>
      </c>
      <c r="U140" t="s">
        <v>99</v>
      </c>
      <c r="V140" t="s">
        <v>99</v>
      </c>
      <c r="W140">
        <v>22</v>
      </c>
      <c r="X140" t="s">
        <v>93</v>
      </c>
      <c r="Y140" t="s">
        <v>93</v>
      </c>
      <c r="Z140">
        <v>94</v>
      </c>
      <c r="AA140" t="s">
        <v>93</v>
      </c>
      <c r="AB140" s="17">
        <v>1</v>
      </c>
      <c r="AC140">
        <v>657</v>
      </c>
      <c r="AD140">
        <v>537</v>
      </c>
      <c r="AE140">
        <v>20.165900000000001</v>
      </c>
      <c r="AF140" t="s">
        <v>94</v>
      </c>
      <c r="AG140">
        <v>4.8616999999999999</v>
      </c>
      <c r="AH140">
        <v>103.98739999999999</v>
      </c>
      <c r="AI140">
        <v>28</v>
      </c>
    </row>
    <row r="141" spans="1:35" hidden="1" x14ac:dyDescent="0.25">
      <c r="A141">
        <v>147</v>
      </c>
      <c r="D141">
        <v>4.2200000000000001E-2</v>
      </c>
      <c r="E141">
        <v>17.696100000000001</v>
      </c>
      <c r="F141">
        <v>90172</v>
      </c>
      <c r="G141">
        <v>800</v>
      </c>
      <c r="H141" t="s">
        <v>94</v>
      </c>
      <c r="I141">
        <v>144</v>
      </c>
      <c r="J141" t="s">
        <v>95</v>
      </c>
      <c r="K141" t="s">
        <v>96</v>
      </c>
      <c r="L141" t="s">
        <v>97</v>
      </c>
      <c r="M141" t="s">
        <v>98</v>
      </c>
      <c r="N141">
        <v>293</v>
      </c>
      <c r="O141">
        <v>146.38310000000001</v>
      </c>
      <c r="P141">
        <v>616</v>
      </c>
      <c r="Q141">
        <v>0</v>
      </c>
      <c r="R141" t="s">
        <v>99</v>
      </c>
      <c r="S141">
        <v>671</v>
      </c>
      <c r="T141">
        <v>548</v>
      </c>
      <c r="U141" t="s">
        <v>99</v>
      </c>
      <c r="V141" t="s">
        <v>99</v>
      </c>
      <c r="W141">
        <v>22</v>
      </c>
      <c r="X141" t="s">
        <v>93</v>
      </c>
      <c r="Y141" t="s">
        <v>93</v>
      </c>
      <c r="Z141">
        <v>123</v>
      </c>
      <c r="AA141" t="s">
        <v>93</v>
      </c>
      <c r="AB141" s="17">
        <v>0.98089999999999999</v>
      </c>
      <c r="AC141">
        <v>657</v>
      </c>
      <c r="AD141">
        <v>537</v>
      </c>
      <c r="AE141">
        <v>16.095099999999999</v>
      </c>
      <c r="AF141" t="s">
        <v>94</v>
      </c>
      <c r="AG141">
        <v>11.440300000000001</v>
      </c>
      <c r="AH141">
        <v>145.8399</v>
      </c>
      <c r="AI141">
        <v>28</v>
      </c>
    </row>
    <row r="142" spans="1:35" x14ac:dyDescent="0.25">
      <c r="A142">
        <v>148</v>
      </c>
      <c r="D142">
        <v>0.24199999999999999</v>
      </c>
      <c r="E142">
        <v>17.696100000000001</v>
      </c>
      <c r="F142">
        <v>72489</v>
      </c>
      <c r="G142">
        <v>700</v>
      </c>
      <c r="H142" t="s">
        <v>94</v>
      </c>
      <c r="I142">
        <v>104</v>
      </c>
      <c r="J142" t="s">
        <v>95</v>
      </c>
      <c r="K142" t="s">
        <v>96</v>
      </c>
      <c r="L142" t="s">
        <v>97</v>
      </c>
      <c r="M142" t="s">
        <v>98</v>
      </c>
      <c r="N142">
        <v>249</v>
      </c>
      <c r="O142">
        <v>117.6769</v>
      </c>
      <c r="P142">
        <v>616</v>
      </c>
      <c r="Q142">
        <v>0</v>
      </c>
      <c r="R142" t="s">
        <v>99</v>
      </c>
      <c r="S142">
        <v>699</v>
      </c>
      <c r="T142">
        <v>553</v>
      </c>
      <c r="U142" t="s">
        <v>99</v>
      </c>
      <c r="V142" t="s">
        <v>99</v>
      </c>
      <c r="W142">
        <v>22</v>
      </c>
      <c r="X142" t="s">
        <v>93</v>
      </c>
      <c r="Y142" t="s">
        <v>93</v>
      </c>
      <c r="Z142">
        <v>96</v>
      </c>
      <c r="AA142" t="s">
        <v>93</v>
      </c>
      <c r="AB142" s="17">
        <v>1</v>
      </c>
      <c r="AC142">
        <v>685</v>
      </c>
      <c r="AD142">
        <v>542</v>
      </c>
      <c r="AE142">
        <v>12.5869</v>
      </c>
      <c r="AF142" t="s">
        <v>94</v>
      </c>
      <c r="AG142">
        <v>28.659800000000001</v>
      </c>
      <c r="AH142">
        <v>113.1763</v>
      </c>
      <c r="AI142">
        <v>28</v>
      </c>
    </row>
    <row r="143" spans="1:35" hidden="1" x14ac:dyDescent="0.25">
      <c r="A143">
        <v>148</v>
      </c>
      <c r="D143">
        <v>0.78820000000000001</v>
      </c>
      <c r="E143">
        <v>17.696100000000001</v>
      </c>
      <c r="F143">
        <v>122917</v>
      </c>
      <c r="G143">
        <v>800</v>
      </c>
      <c r="H143" t="s">
        <v>94</v>
      </c>
      <c r="I143">
        <v>155</v>
      </c>
      <c r="J143" t="s">
        <v>95</v>
      </c>
      <c r="K143" t="s">
        <v>96</v>
      </c>
      <c r="L143" t="s">
        <v>97</v>
      </c>
      <c r="M143" t="s">
        <v>98</v>
      </c>
      <c r="N143">
        <v>447</v>
      </c>
      <c r="O143">
        <v>199.54060000000001</v>
      </c>
      <c r="P143">
        <v>616</v>
      </c>
      <c r="Q143">
        <v>0</v>
      </c>
      <c r="R143" t="s">
        <v>99</v>
      </c>
      <c r="S143">
        <v>699</v>
      </c>
      <c r="T143">
        <v>553</v>
      </c>
      <c r="U143" t="s">
        <v>99</v>
      </c>
      <c r="V143" t="s">
        <v>99</v>
      </c>
      <c r="W143">
        <v>22</v>
      </c>
      <c r="X143" t="s">
        <v>93</v>
      </c>
      <c r="Y143" t="s">
        <v>93</v>
      </c>
      <c r="Z143">
        <v>136</v>
      </c>
      <c r="AA143" t="s">
        <v>93</v>
      </c>
      <c r="AB143" s="17">
        <v>1</v>
      </c>
      <c r="AC143">
        <v>685</v>
      </c>
      <c r="AD143">
        <v>542</v>
      </c>
      <c r="AE143">
        <v>20.366800000000001</v>
      </c>
      <c r="AF143" t="s">
        <v>94</v>
      </c>
      <c r="AG143">
        <v>53.2562</v>
      </c>
      <c r="AH143">
        <v>194.4119</v>
      </c>
      <c r="AI143">
        <v>28</v>
      </c>
    </row>
    <row r="144" spans="1:35" x14ac:dyDescent="0.25">
      <c r="A144">
        <v>150</v>
      </c>
      <c r="D144" s="19">
        <v>1.9927999999999999</v>
      </c>
      <c r="E144">
        <v>17.696100000000001</v>
      </c>
      <c r="F144">
        <v>171009</v>
      </c>
      <c r="G144">
        <v>700</v>
      </c>
      <c r="H144" t="s">
        <v>94</v>
      </c>
      <c r="I144">
        <v>165</v>
      </c>
      <c r="J144" t="s">
        <v>95</v>
      </c>
      <c r="K144" t="s">
        <v>96</v>
      </c>
      <c r="L144" t="s">
        <v>97</v>
      </c>
      <c r="M144" t="s">
        <v>98</v>
      </c>
      <c r="N144">
        <v>485</v>
      </c>
      <c r="O144">
        <v>277.61200000000002</v>
      </c>
      <c r="P144">
        <v>616</v>
      </c>
      <c r="Q144">
        <v>0</v>
      </c>
      <c r="R144" t="s">
        <v>99</v>
      </c>
      <c r="S144">
        <v>67</v>
      </c>
      <c r="T144">
        <v>665</v>
      </c>
      <c r="U144" t="s">
        <v>99</v>
      </c>
      <c r="V144" t="s">
        <v>99</v>
      </c>
      <c r="W144">
        <v>22</v>
      </c>
      <c r="X144" t="s">
        <v>93</v>
      </c>
      <c r="Y144" t="s">
        <v>93</v>
      </c>
      <c r="Z144">
        <v>117</v>
      </c>
      <c r="AA144" t="s">
        <v>93</v>
      </c>
      <c r="AB144" s="17">
        <v>1</v>
      </c>
      <c r="AC144">
        <v>53</v>
      </c>
      <c r="AD144">
        <v>654</v>
      </c>
      <c r="AE144">
        <v>15.662100000000001</v>
      </c>
      <c r="AF144" t="s">
        <v>94</v>
      </c>
      <c r="AG144">
        <v>81.988</v>
      </c>
      <c r="AH144">
        <v>276.30220000000003</v>
      </c>
      <c r="AI144">
        <v>28</v>
      </c>
    </row>
    <row r="145" spans="1:35" hidden="1" x14ac:dyDescent="0.25">
      <c r="A145">
        <v>150</v>
      </c>
      <c r="D145">
        <v>4.5699999999999998E-2</v>
      </c>
      <c r="E145">
        <v>17.696100000000001</v>
      </c>
      <c r="F145">
        <v>84134</v>
      </c>
      <c r="G145">
        <v>800</v>
      </c>
      <c r="H145" t="s">
        <v>94</v>
      </c>
      <c r="I145">
        <v>134</v>
      </c>
      <c r="J145" t="s">
        <v>95</v>
      </c>
      <c r="K145" t="s">
        <v>96</v>
      </c>
      <c r="L145" t="s">
        <v>97</v>
      </c>
      <c r="M145" t="s">
        <v>98</v>
      </c>
      <c r="N145">
        <v>205</v>
      </c>
      <c r="O145">
        <v>136.5812</v>
      </c>
      <c r="P145">
        <v>616</v>
      </c>
      <c r="Q145">
        <v>0</v>
      </c>
      <c r="R145" t="s">
        <v>99</v>
      </c>
      <c r="S145">
        <v>67</v>
      </c>
      <c r="T145">
        <v>665</v>
      </c>
      <c r="U145" t="s">
        <v>99</v>
      </c>
      <c r="V145" t="s">
        <v>99</v>
      </c>
      <c r="W145">
        <v>22</v>
      </c>
      <c r="X145" t="s">
        <v>93</v>
      </c>
      <c r="Y145" t="s">
        <v>93</v>
      </c>
      <c r="Z145">
        <v>107</v>
      </c>
      <c r="AA145" t="s">
        <v>93</v>
      </c>
      <c r="AB145" s="17">
        <v>0.97860000000000003</v>
      </c>
      <c r="AC145">
        <v>53</v>
      </c>
      <c r="AD145">
        <v>654</v>
      </c>
      <c r="AE145">
        <v>7.8494000000000002</v>
      </c>
      <c r="AF145" t="s">
        <v>94</v>
      </c>
      <c r="AG145">
        <v>9.9901999999999997</v>
      </c>
      <c r="AH145">
        <v>136.2662</v>
      </c>
      <c r="AI145">
        <v>28</v>
      </c>
    </row>
    <row r="146" spans="1:35" x14ac:dyDescent="0.25">
      <c r="A146">
        <v>151</v>
      </c>
      <c r="D146">
        <v>2.3317000000000001</v>
      </c>
      <c r="E146">
        <v>17.696100000000001</v>
      </c>
      <c r="F146">
        <v>190815</v>
      </c>
      <c r="G146">
        <v>700</v>
      </c>
      <c r="H146" t="s">
        <v>94</v>
      </c>
      <c r="I146">
        <v>178</v>
      </c>
      <c r="J146" t="s">
        <v>95</v>
      </c>
      <c r="K146" t="s">
        <v>96</v>
      </c>
      <c r="L146" t="s">
        <v>97</v>
      </c>
      <c r="M146" t="s">
        <v>98</v>
      </c>
      <c r="N146">
        <v>854</v>
      </c>
      <c r="O146">
        <v>309.76459999999997</v>
      </c>
      <c r="P146">
        <v>616</v>
      </c>
      <c r="Q146">
        <v>0</v>
      </c>
      <c r="R146" t="s">
        <v>99</v>
      </c>
      <c r="S146">
        <v>96</v>
      </c>
      <c r="T146">
        <v>665</v>
      </c>
      <c r="U146" t="s">
        <v>99</v>
      </c>
      <c r="V146" t="s">
        <v>99</v>
      </c>
      <c r="W146">
        <v>22</v>
      </c>
      <c r="X146" t="s">
        <v>93</v>
      </c>
      <c r="Y146" t="s">
        <v>93</v>
      </c>
      <c r="Z146">
        <v>125</v>
      </c>
      <c r="AA146" t="s">
        <v>93</v>
      </c>
      <c r="AB146" s="17">
        <v>1</v>
      </c>
      <c r="AC146">
        <v>82</v>
      </c>
      <c r="AD146">
        <v>654</v>
      </c>
      <c r="AE146">
        <v>25.363099999999999</v>
      </c>
      <c r="AF146" t="s">
        <v>94</v>
      </c>
      <c r="AG146">
        <v>111.3964</v>
      </c>
      <c r="AH146">
        <v>303.98200000000003</v>
      </c>
      <c r="AI146">
        <v>28</v>
      </c>
    </row>
    <row r="147" spans="1:35" hidden="1" x14ac:dyDescent="0.25">
      <c r="A147">
        <v>151</v>
      </c>
      <c r="D147">
        <v>8.3999999999999995E-3</v>
      </c>
      <c r="E147">
        <v>17.696100000000001</v>
      </c>
      <c r="F147">
        <v>82837</v>
      </c>
      <c r="G147">
        <v>800</v>
      </c>
      <c r="H147" t="s">
        <v>94</v>
      </c>
      <c r="I147">
        <v>134</v>
      </c>
      <c r="J147" t="s">
        <v>95</v>
      </c>
      <c r="K147" t="s">
        <v>96</v>
      </c>
      <c r="L147" t="s">
        <v>97</v>
      </c>
      <c r="M147" t="s">
        <v>98</v>
      </c>
      <c r="N147">
        <v>212</v>
      </c>
      <c r="O147">
        <v>134.47559999999999</v>
      </c>
      <c r="P147">
        <v>616</v>
      </c>
      <c r="Q147">
        <v>0</v>
      </c>
      <c r="R147" t="s">
        <v>99</v>
      </c>
      <c r="S147">
        <v>96</v>
      </c>
      <c r="T147">
        <v>665</v>
      </c>
      <c r="U147" t="s">
        <v>99</v>
      </c>
      <c r="V147" t="s">
        <v>99</v>
      </c>
      <c r="W147">
        <v>22</v>
      </c>
      <c r="X147" t="s">
        <v>93</v>
      </c>
      <c r="Y147" t="s">
        <v>93</v>
      </c>
      <c r="Z147">
        <v>109</v>
      </c>
      <c r="AA147" t="s">
        <v>93</v>
      </c>
      <c r="AB147" s="17">
        <v>0.84079999999999999</v>
      </c>
      <c r="AC147">
        <v>82</v>
      </c>
      <c r="AD147">
        <v>654</v>
      </c>
      <c r="AE147">
        <v>6.9162999999999997</v>
      </c>
      <c r="AF147" t="s">
        <v>94</v>
      </c>
      <c r="AG147">
        <v>9.6152999999999995</v>
      </c>
      <c r="AH147">
        <v>134.14570000000001</v>
      </c>
      <c r="AI147">
        <v>28</v>
      </c>
    </row>
    <row r="148" spans="1:35" x14ac:dyDescent="0.25">
      <c r="A148">
        <v>152</v>
      </c>
      <c r="D148">
        <v>2.5072000000000001</v>
      </c>
      <c r="E148">
        <v>17.696100000000001</v>
      </c>
      <c r="F148">
        <v>202467</v>
      </c>
      <c r="G148">
        <v>700</v>
      </c>
      <c r="H148" t="s">
        <v>94</v>
      </c>
      <c r="I148">
        <v>187</v>
      </c>
      <c r="J148" t="s">
        <v>95</v>
      </c>
      <c r="K148" t="s">
        <v>96</v>
      </c>
      <c r="L148" t="s">
        <v>97</v>
      </c>
      <c r="M148" t="s">
        <v>98</v>
      </c>
      <c r="N148">
        <v>608</v>
      </c>
      <c r="O148">
        <v>328.68020000000001</v>
      </c>
      <c r="P148">
        <v>616</v>
      </c>
      <c r="Q148">
        <v>0</v>
      </c>
      <c r="R148" t="s">
        <v>99</v>
      </c>
      <c r="S148">
        <v>124</v>
      </c>
      <c r="T148">
        <v>664</v>
      </c>
      <c r="U148" t="s">
        <v>99</v>
      </c>
      <c r="V148" t="s">
        <v>99</v>
      </c>
      <c r="W148">
        <v>22</v>
      </c>
      <c r="X148" t="s">
        <v>93</v>
      </c>
      <c r="Y148" t="s">
        <v>93</v>
      </c>
      <c r="Z148">
        <v>119</v>
      </c>
      <c r="AA148" t="s">
        <v>93</v>
      </c>
      <c r="AB148" s="17">
        <v>1</v>
      </c>
      <c r="AC148">
        <v>110</v>
      </c>
      <c r="AD148">
        <v>653</v>
      </c>
      <c r="AE148">
        <v>13.6637</v>
      </c>
      <c r="AF148" t="s">
        <v>94</v>
      </c>
      <c r="AG148">
        <v>114.4251</v>
      </c>
      <c r="AH148">
        <v>326.36329999999998</v>
      </c>
      <c r="AI148">
        <v>28</v>
      </c>
    </row>
    <row r="149" spans="1:35" hidden="1" x14ac:dyDescent="0.25">
      <c r="A149">
        <v>152</v>
      </c>
      <c r="D149">
        <v>-1.09E-2</v>
      </c>
      <c r="E149">
        <v>17.696100000000001</v>
      </c>
      <c r="F149">
        <v>84630</v>
      </c>
      <c r="G149">
        <v>800</v>
      </c>
      <c r="H149" t="s">
        <v>94</v>
      </c>
      <c r="I149">
        <v>138</v>
      </c>
      <c r="J149" t="s">
        <v>95</v>
      </c>
      <c r="K149" t="s">
        <v>96</v>
      </c>
      <c r="L149" t="s">
        <v>97</v>
      </c>
      <c r="M149" t="s">
        <v>98</v>
      </c>
      <c r="N149">
        <v>174</v>
      </c>
      <c r="O149">
        <v>137.38640000000001</v>
      </c>
      <c r="P149">
        <v>616</v>
      </c>
      <c r="Q149">
        <v>0</v>
      </c>
      <c r="R149" t="s">
        <v>99</v>
      </c>
      <c r="S149">
        <v>124</v>
      </c>
      <c r="T149">
        <v>664</v>
      </c>
      <c r="U149" t="s">
        <v>99</v>
      </c>
      <c r="V149" t="s">
        <v>99</v>
      </c>
      <c r="W149">
        <v>22</v>
      </c>
      <c r="X149" t="s">
        <v>93</v>
      </c>
      <c r="Y149" t="s">
        <v>93</v>
      </c>
      <c r="Z149">
        <v>107</v>
      </c>
      <c r="AA149" t="s">
        <v>93</v>
      </c>
      <c r="AB149" s="17">
        <v>0.57930000000000004</v>
      </c>
      <c r="AC149">
        <v>110</v>
      </c>
      <c r="AD149">
        <v>653</v>
      </c>
      <c r="AE149">
        <v>4.5058999999999996</v>
      </c>
      <c r="AF149" t="s">
        <v>94</v>
      </c>
      <c r="AG149">
        <v>9.0690000000000008</v>
      </c>
      <c r="AH149">
        <v>137.3777</v>
      </c>
      <c r="AI149">
        <v>28</v>
      </c>
    </row>
    <row r="150" spans="1:35" x14ac:dyDescent="0.25">
      <c r="A150">
        <v>153</v>
      </c>
      <c r="D150">
        <v>2.2357</v>
      </c>
      <c r="E150">
        <v>17.696100000000001</v>
      </c>
      <c r="F150">
        <v>180698</v>
      </c>
      <c r="G150">
        <v>700</v>
      </c>
      <c r="H150" t="s">
        <v>94</v>
      </c>
      <c r="I150">
        <v>167</v>
      </c>
      <c r="J150" t="s">
        <v>95</v>
      </c>
      <c r="K150" t="s">
        <v>96</v>
      </c>
      <c r="L150" t="s">
        <v>97</v>
      </c>
      <c r="M150" t="s">
        <v>98</v>
      </c>
      <c r="N150">
        <v>537</v>
      </c>
      <c r="O150">
        <v>293.34089999999998</v>
      </c>
      <c r="P150">
        <v>616</v>
      </c>
      <c r="Q150">
        <v>0</v>
      </c>
      <c r="R150" t="s">
        <v>99</v>
      </c>
      <c r="S150">
        <v>153</v>
      </c>
      <c r="T150">
        <v>664</v>
      </c>
      <c r="U150" t="s">
        <v>99</v>
      </c>
      <c r="V150" t="s">
        <v>99</v>
      </c>
      <c r="W150">
        <v>22</v>
      </c>
      <c r="X150" t="s">
        <v>93</v>
      </c>
      <c r="Y150" t="s">
        <v>93</v>
      </c>
      <c r="Z150">
        <v>125</v>
      </c>
      <c r="AA150" t="s">
        <v>93</v>
      </c>
      <c r="AB150" s="17">
        <v>1</v>
      </c>
      <c r="AC150">
        <v>139</v>
      </c>
      <c r="AD150">
        <v>653</v>
      </c>
      <c r="AE150">
        <v>12.8325</v>
      </c>
      <c r="AF150" t="s">
        <v>94</v>
      </c>
      <c r="AG150">
        <v>97.012699999999995</v>
      </c>
      <c r="AH150">
        <v>290.92989999999998</v>
      </c>
      <c r="AI150">
        <v>28</v>
      </c>
    </row>
    <row r="151" spans="1:35" hidden="1" x14ac:dyDescent="0.25">
      <c r="A151">
        <v>153</v>
      </c>
      <c r="D151">
        <v>-8.0999999999999996E-3</v>
      </c>
      <c r="E151">
        <v>17.696100000000001</v>
      </c>
      <c r="F151">
        <v>81030</v>
      </c>
      <c r="G151">
        <v>800</v>
      </c>
      <c r="H151" t="s">
        <v>94</v>
      </c>
      <c r="I151">
        <v>132</v>
      </c>
      <c r="J151" t="s">
        <v>95</v>
      </c>
      <c r="K151" t="s">
        <v>96</v>
      </c>
      <c r="L151" t="s">
        <v>97</v>
      </c>
      <c r="M151" t="s">
        <v>98</v>
      </c>
      <c r="N151">
        <v>159</v>
      </c>
      <c r="O151">
        <v>131.54220000000001</v>
      </c>
      <c r="P151">
        <v>616</v>
      </c>
      <c r="Q151">
        <v>0</v>
      </c>
      <c r="R151" t="s">
        <v>99</v>
      </c>
      <c r="S151">
        <v>153</v>
      </c>
      <c r="T151">
        <v>664</v>
      </c>
      <c r="U151" t="s">
        <v>99</v>
      </c>
      <c r="V151" t="s">
        <v>99</v>
      </c>
      <c r="W151">
        <v>22</v>
      </c>
      <c r="X151" t="s">
        <v>93</v>
      </c>
      <c r="Y151" t="s">
        <v>93</v>
      </c>
      <c r="Z151">
        <v>104</v>
      </c>
      <c r="AA151" t="s">
        <v>93</v>
      </c>
      <c r="AB151" s="17">
        <v>0.58909999999999996</v>
      </c>
      <c r="AC151">
        <v>139</v>
      </c>
      <c r="AD151">
        <v>653</v>
      </c>
      <c r="AE151">
        <v>3.4809000000000001</v>
      </c>
      <c r="AF151" t="s">
        <v>94</v>
      </c>
      <c r="AG151">
        <v>8.3422000000000001</v>
      </c>
      <c r="AH151">
        <v>131.52879999999999</v>
      </c>
      <c r="AI151">
        <v>28</v>
      </c>
    </row>
    <row r="152" spans="1:35" x14ac:dyDescent="0.25">
      <c r="A152">
        <v>154</v>
      </c>
      <c r="D152">
        <v>2.3896999999999999</v>
      </c>
      <c r="E152">
        <v>17.696100000000001</v>
      </c>
      <c r="F152">
        <v>178667</v>
      </c>
      <c r="G152">
        <v>700</v>
      </c>
      <c r="H152" t="s">
        <v>94</v>
      </c>
      <c r="I152">
        <v>155</v>
      </c>
      <c r="J152" t="s">
        <v>95</v>
      </c>
      <c r="K152" t="s">
        <v>96</v>
      </c>
      <c r="L152" t="s">
        <v>97</v>
      </c>
      <c r="M152" t="s">
        <v>98</v>
      </c>
      <c r="N152">
        <v>529</v>
      </c>
      <c r="O152">
        <v>290.04379999999998</v>
      </c>
      <c r="P152">
        <v>616</v>
      </c>
      <c r="Q152">
        <v>0</v>
      </c>
      <c r="R152" t="s">
        <v>99</v>
      </c>
      <c r="S152">
        <v>179</v>
      </c>
      <c r="T152">
        <v>665</v>
      </c>
      <c r="U152" t="s">
        <v>99</v>
      </c>
      <c r="V152" t="s">
        <v>99</v>
      </c>
      <c r="W152">
        <v>22</v>
      </c>
      <c r="X152" t="s">
        <v>93</v>
      </c>
      <c r="Y152" t="s">
        <v>93</v>
      </c>
      <c r="Z152">
        <v>119</v>
      </c>
      <c r="AA152" t="s">
        <v>93</v>
      </c>
      <c r="AB152" s="17">
        <v>1</v>
      </c>
      <c r="AC152">
        <v>165</v>
      </c>
      <c r="AD152">
        <v>654</v>
      </c>
      <c r="AE152">
        <v>8.9442000000000004</v>
      </c>
      <c r="AF152" t="s">
        <v>94</v>
      </c>
      <c r="AG152">
        <v>100.4576</v>
      </c>
      <c r="AH152">
        <v>287.80759999999998</v>
      </c>
      <c r="AI152">
        <v>28</v>
      </c>
    </row>
    <row r="153" spans="1:35" hidden="1" x14ac:dyDescent="0.25">
      <c r="A153">
        <v>154</v>
      </c>
      <c r="D153">
        <v>-1.8E-3</v>
      </c>
      <c r="E153">
        <v>17.696100000000001</v>
      </c>
      <c r="F153">
        <v>78785</v>
      </c>
      <c r="G153">
        <v>800</v>
      </c>
      <c r="H153" t="s">
        <v>94</v>
      </c>
      <c r="I153">
        <v>128</v>
      </c>
      <c r="J153" t="s">
        <v>95</v>
      </c>
      <c r="K153" t="s">
        <v>96</v>
      </c>
      <c r="L153" t="s">
        <v>97</v>
      </c>
      <c r="M153" t="s">
        <v>98</v>
      </c>
      <c r="N153">
        <v>172</v>
      </c>
      <c r="O153">
        <v>127.8977</v>
      </c>
      <c r="P153">
        <v>616</v>
      </c>
      <c r="Q153">
        <v>0</v>
      </c>
      <c r="R153" t="s">
        <v>99</v>
      </c>
      <c r="S153">
        <v>179</v>
      </c>
      <c r="T153">
        <v>665</v>
      </c>
      <c r="U153" t="s">
        <v>99</v>
      </c>
      <c r="V153" t="s">
        <v>99</v>
      </c>
      <c r="W153">
        <v>22</v>
      </c>
      <c r="X153" t="s">
        <v>93</v>
      </c>
      <c r="Y153" t="s">
        <v>93</v>
      </c>
      <c r="Z153">
        <v>107</v>
      </c>
      <c r="AA153" t="s">
        <v>93</v>
      </c>
      <c r="AB153" s="17">
        <v>0.92610000000000003</v>
      </c>
      <c r="AC153">
        <v>165</v>
      </c>
      <c r="AD153">
        <v>654</v>
      </c>
      <c r="AE153">
        <v>5.4134000000000002</v>
      </c>
      <c r="AF153" t="s">
        <v>94</v>
      </c>
      <c r="AG153">
        <v>8.2828999999999997</v>
      </c>
      <c r="AH153">
        <v>127.7338</v>
      </c>
      <c r="AI153">
        <v>28</v>
      </c>
    </row>
    <row r="154" spans="1:35" x14ac:dyDescent="0.25">
      <c r="A154">
        <v>155</v>
      </c>
      <c r="D154">
        <v>2.4965000000000002</v>
      </c>
      <c r="E154">
        <v>17.696100000000001</v>
      </c>
      <c r="F154">
        <v>192855</v>
      </c>
      <c r="G154">
        <v>700</v>
      </c>
      <c r="H154" t="s">
        <v>94</v>
      </c>
      <c r="I154">
        <v>172</v>
      </c>
      <c r="J154" t="s">
        <v>95</v>
      </c>
      <c r="K154" t="s">
        <v>96</v>
      </c>
      <c r="L154" t="s">
        <v>97</v>
      </c>
      <c r="M154" t="s">
        <v>98</v>
      </c>
      <c r="N154">
        <v>995</v>
      </c>
      <c r="O154">
        <v>313.0763</v>
      </c>
      <c r="P154">
        <v>616</v>
      </c>
      <c r="Q154">
        <v>0</v>
      </c>
      <c r="R154" t="s">
        <v>99</v>
      </c>
      <c r="S154">
        <v>206</v>
      </c>
      <c r="T154">
        <v>665</v>
      </c>
      <c r="U154" t="s">
        <v>99</v>
      </c>
      <c r="V154" t="s">
        <v>99</v>
      </c>
      <c r="W154">
        <v>22</v>
      </c>
      <c r="X154" t="s">
        <v>93</v>
      </c>
      <c r="Y154" t="s">
        <v>93</v>
      </c>
      <c r="Z154">
        <v>115</v>
      </c>
      <c r="AA154" t="s">
        <v>93</v>
      </c>
      <c r="AB154" s="17">
        <v>1</v>
      </c>
      <c r="AC154">
        <v>192</v>
      </c>
      <c r="AD154">
        <v>654</v>
      </c>
      <c r="AE154">
        <v>18.698599999999999</v>
      </c>
      <c r="AF154" t="s">
        <v>94</v>
      </c>
      <c r="AG154">
        <v>118.4774</v>
      </c>
      <c r="AH154">
        <v>308.49639999999999</v>
      </c>
      <c r="AI154">
        <v>28</v>
      </c>
    </row>
    <row r="155" spans="1:35" hidden="1" x14ac:dyDescent="0.25">
      <c r="A155">
        <v>155</v>
      </c>
      <c r="D155">
        <v>6.0100000000000001E-2</v>
      </c>
      <c r="E155">
        <v>17.696100000000001</v>
      </c>
      <c r="F155">
        <v>82172</v>
      </c>
      <c r="G155">
        <v>800</v>
      </c>
      <c r="H155" t="s">
        <v>94</v>
      </c>
      <c r="I155">
        <v>130</v>
      </c>
      <c r="J155" t="s">
        <v>95</v>
      </c>
      <c r="K155" t="s">
        <v>96</v>
      </c>
      <c r="L155" t="s">
        <v>97</v>
      </c>
      <c r="M155" t="s">
        <v>98</v>
      </c>
      <c r="N155">
        <v>197</v>
      </c>
      <c r="O155">
        <v>133.39609999999999</v>
      </c>
      <c r="P155">
        <v>616</v>
      </c>
      <c r="Q155">
        <v>0</v>
      </c>
      <c r="R155" t="s">
        <v>99</v>
      </c>
      <c r="S155">
        <v>206</v>
      </c>
      <c r="T155">
        <v>665</v>
      </c>
      <c r="U155" t="s">
        <v>99</v>
      </c>
      <c r="V155" t="s">
        <v>99</v>
      </c>
      <c r="W155">
        <v>22</v>
      </c>
      <c r="X155" t="s">
        <v>93</v>
      </c>
      <c r="Y155" t="s">
        <v>93</v>
      </c>
      <c r="Z155">
        <v>104</v>
      </c>
      <c r="AA155" t="s">
        <v>93</v>
      </c>
      <c r="AB155" s="17">
        <v>0</v>
      </c>
      <c r="AC155">
        <v>192</v>
      </c>
      <c r="AD155">
        <v>654</v>
      </c>
      <c r="AE155">
        <v>1.1479999999999999</v>
      </c>
      <c r="AF155" t="s">
        <v>94</v>
      </c>
      <c r="AG155">
        <v>12.113899999999999</v>
      </c>
      <c r="AH155">
        <v>132.9442</v>
      </c>
      <c r="AI155">
        <v>28</v>
      </c>
    </row>
    <row r="156" spans="1:35" x14ac:dyDescent="0.25">
      <c r="A156">
        <v>156</v>
      </c>
      <c r="D156">
        <v>2.6002999999999998</v>
      </c>
      <c r="E156">
        <v>17.696100000000001</v>
      </c>
      <c r="F156">
        <v>193388</v>
      </c>
      <c r="G156">
        <v>700</v>
      </c>
      <c r="H156" t="s">
        <v>94</v>
      </c>
      <c r="I156">
        <v>167</v>
      </c>
      <c r="J156" t="s">
        <v>95</v>
      </c>
      <c r="K156" t="s">
        <v>96</v>
      </c>
      <c r="L156" t="s">
        <v>97</v>
      </c>
      <c r="M156" t="s">
        <v>98</v>
      </c>
      <c r="N156">
        <v>611</v>
      </c>
      <c r="O156">
        <v>313.94159999999999</v>
      </c>
      <c r="P156">
        <v>616</v>
      </c>
      <c r="Q156">
        <v>0</v>
      </c>
      <c r="R156" t="s">
        <v>99</v>
      </c>
      <c r="S156">
        <v>235</v>
      </c>
      <c r="T156">
        <v>666</v>
      </c>
      <c r="U156" t="s">
        <v>99</v>
      </c>
      <c r="V156" t="s">
        <v>99</v>
      </c>
      <c r="W156">
        <v>22</v>
      </c>
      <c r="X156" t="s">
        <v>93</v>
      </c>
      <c r="Y156" t="s">
        <v>93</v>
      </c>
      <c r="Z156">
        <v>130</v>
      </c>
      <c r="AA156" t="s">
        <v>93</v>
      </c>
      <c r="AB156" s="17">
        <v>1</v>
      </c>
      <c r="AC156">
        <v>221</v>
      </c>
      <c r="AD156">
        <v>655</v>
      </c>
      <c r="AE156">
        <v>8.0904000000000007</v>
      </c>
      <c r="AF156" t="s">
        <v>94</v>
      </c>
      <c r="AG156">
        <v>113.72490000000001</v>
      </c>
      <c r="AH156">
        <v>310.04860000000002</v>
      </c>
      <c r="AI156">
        <v>28</v>
      </c>
    </row>
    <row r="157" spans="1:35" hidden="1" x14ac:dyDescent="0.25">
      <c r="A157">
        <v>156</v>
      </c>
      <c r="D157">
        <v>-1.4E-3</v>
      </c>
      <c r="E157">
        <v>17.696100000000001</v>
      </c>
      <c r="F157">
        <v>86193</v>
      </c>
      <c r="G157">
        <v>800</v>
      </c>
      <c r="H157" t="s">
        <v>94</v>
      </c>
      <c r="I157">
        <v>140</v>
      </c>
      <c r="J157" t="s">
        <v>95</v>
      </c>
      <c r="K157" t="s">
        <v>96</v>
      </c>
      <c r="L157" t="s">
        <v>97</v>
      </c>
      <c r="M157" t="s">
        <v>98</v>
      </c>
      <c r="N157">
        <v>165</v>
      </c>
      <c r="O157">
        <v>139.9237</v>
      </c>
      <c r="P157">
        <v>616</v>
      </c>
      <c r="Q157">
        <v>0</v>
      </c>
      <c r="R157" t="s">
        <v>99</v>
      </c>
      <c r="S157">
        <v>235</v>
      </c>
      <c r="T157">
        <v>666</v>
      </c>
      <c r="U157" t="s">
        <v>99</v>
      </c>
      <c r="V157" t="s">
        <v>99</v>
      </c>
      <c r="W157">
        <v>22</v>
      </c>
      <c r="X157" t="s">
        <v>93</v>
      </c>
      <c r="Y157" t="s">
        <v>93</v>
      </c>
      <c r="Z157">
        <v>111</v>
      </c>
      <c r="AA157" t="s">
        <v>93</v>
      </c>
      <c r="AB157" s="17">
        <v>0.59919999999999995</v>
      </c>
      <c r="AC157">
        <v>221</v>
      </c>
      <c r="AD157">
        <v>655</v>
      </c>
      <c r="AE157">
        <v>2.8254000000000001</v>
      </c>
      <c r="AF157" t="s">
        <v>94</v>
      </c>
      <c r="AG157">
        <v>8.7342999999999993</v>
      </c>
      <c r="AH157">
        <v>139.89750000000001</v>
      </c>
      <c r="AI157">
        <v>28</v>
      </c>
    </row>
    <row r="158" spans="1:35" x14ac:dyDescent="0.25">
      <c r="A158">
        <v>157</v>
      </c>
      <c r="D158">
        <v>2.7484999999999999</v>
      </c>
      <c r="E158">
        <v>17.696100000000001</v>
      </c>
      <c r="F158">
        <v>201011</v>
      </c>
      <c r="G158">
        <v>700</v>
      </c>
      <c r="H158" t="s">
        <v>94</v>
      </c>
      <c r="I158">
        <v>171</v>
      </c>
      <c r="J158" t="s">
        <v>95</v>
      </c>
      <c r="K158" t="s">
        <v>96</v>
      </c>
      <c r="L158" t="s">
        <v>97</v>
      </c>
      <c r="M158" t="s">
        <v>98</v>
      </c>
      <c r="N158">
        <v>923</v>
      </c>
      <c r="O158">
        <v>326.31659999999999</v>
      </c>
      <c r="P158">
        <v>616</v>
      </c>
      <c r="Q158">
        <v>0</v>
      </c>
      <c r="R158" t="s">
        <v>99</v>
      </c>
      <c r="S158">
        <v>265</v>
      </c>
      <c r="T158">
        <v>665</v>
      </c>
      <c r="U158" t="s">
        <v>99</v>
      </c>
      <c r="V158" t="s">
        <v>99</v>
      </c>
      <c r="W158">
        <v>22</v>
      </c>
      <c r="X158" t="s">
        <v>93</v>
      </c>
      <c r="Y158" t="s">
        <v>93</v>
      </c>
      <c r="Z158">
        <v>119</v>
      </c>
      <c r="AA158" t="s">
        <v>93</v>
      </c>
      <c r="AB158" s="17">
        <v>1</v>
      </c>
      <c r="AC158">
        <v>251</v>
      </c>
      <c r="AD158">
        <v>654</v>
      </c>
      <c r="AE158">
        <v>20.295999999999999</v>
      </c>
      <c r="AF158" t="s">
        <v>94</v>
      </c>
      <c r="AG158">
        <v>140.7747</v>
      </c>
      <c r="AH158">
        <v>315.10789999999997</v>
      </c>
      <c r="AI158">
        <v>28</v>
      </c>
    </row>
    <row r="159" spans="1:35" hidden="1" x14ac:dyDescent="0.25">
      <c r="A159">
        <v>157</v>
      </c>
      <c r="D159">
        <v>5.0000000000000001E-4</v>
      </c>
      <c r="E159">
        <v>17.696100000000001</v>
      </c>
      <c r="F159">
        <v>75784</v>
      </c>
      <c r="G159">
        <v>800</v>
      </c>
      <c r="H159" t="s">
        <v>94</v>
      </c>
      <c r="I159">
        <v>123</v>
      </c>
      <c r="J159" t="s">
        <v>95</v>
      </c>
      <c r="K159" t="s">
        <v>96</v>
      </c>
      <c r="L159" t="s">
        <v>97</v>
      </c>
      <c r="M159" t="s">
        <v>98</v>
      </c>
      <c r="N159">
        <v>151</v>
      </c>
      <c r="O159">
        <v>123.026</v>
      </c>
      <c r="P159">
        <v>616</v>
      </c>
      <c r="Q159">
        <v>0</v>
      </c>
      <c r="R159" t="s">
        <v>99</v>
      </c>
      <c r="S159">
        <v>265</v>
      </c>
      <c r="T159">
        <v>665</v>
      </c>
      <c r="U159" t="s">
        <v>99</v>
      </c>
      <c r="V159" t="s">
        <v>99</v>
      </c>
      <c r="W159">
        <v>22</v>
      </c>
      <c r="X159" t="s">
        <v>93</v>
      </c>
      <c r="Y159" t="s">
        <v>93</v>
      </c>
      <c r="Z159">
        <v>98</v>
      </c>
      <c r="AA159" t="s">
        <v>93</v>
      </c>
      <c r="AB159" s="17">
        <v>0.63919999999999999</v>
      </c>
      <c r="AC159">
        <v>251</v>
      </c>
      <c r="AD159">
        <v>654</v>
      </c>
      <c r="AE159">
        <v>3.7347000000000001</v>
      </c>
      <c r="AF159" t="s">
        <v>94</v>
      </c>
      <c r="AG159">
        <v>8.0538000000000007</v>
      </c>
      <c r="AH159">
        <v>122.98560000000001</v>
      </c>
      <c r="AI159">
        <v>28</v>
      </c>
    </row>
    <row r="160" spans="1:35" x14ac:dyDescent="0.25">
      <c r="A160">
        <v>158</v>
      </c>
      <c r="D160">
        <v>4.0247999999999999</v>
      </c>
      <c r="E160">
        <v>17.696100000000001</v>
      </c>
      <c r="F160">
        <v>246671</v>
      </c>
      <c r="G160">
        <v>700</v>
      </c>
      <c r="H160" t="s">
        <v>94</v>
      </c>
      <c r="I160">
        <v>173</v>
      </c>
      <c r="J160" t="s">
        <v>95</v>
      </c>
      <c r="K160" t="s">
        <v>96</v>
      </c>
      <c r="L160" t="s">
        <v>97</v>
      </c>
      <c r="M160" t="s">
        <v>98</v>
      </c>
      <c r="N160">
        <v>896</v>
      </c>
      <c r="O160">
        <v>400.43990000000002</v>
      </c>
      <c r="P160">
        <v>616</v>
      </c>
      <c r="Q160">
        <v>0</v>
      </c>
      <c r="R160" t="s">
        <v>99</v>
      </c>
      <c r="S160">
        <v>292</v>
      </c>
      <c r="T160">
        <v>666</v>
      </c>
      <c r="U160" t="s">
        <v>99</v>
      </c>
      <c r="V160" t="s">
        <v>99</v>
      </c>
      <c r="W160">
        <v>22</v>
      </c>
      <c r="X160" t="s">
        <v>93</v>
      </c>
      <c r="Y160" t="s">
        <v>93</v>
      </c>
      <c r="Z160">
        <v>115</v>
      </c>
      <c r="AA160" t="s">
        <v>93</v>
      </c>
      <c r="AB160" s="17">
        <v>1</v>
      </c>
      <c r="AC160">
        <v>278</v>
      </c>
      <c r="AD160">
        <v>655</v>
      </c>
      <c r="AE160">
        <v>11.0335</v>
      </c>
      <c r="AF160" t="s">
        <v>94</v>
      </c>
      <c r="AG160">
        <v>180.13290000000001</v>
      </c>
      <c r="AH160">
        <v>393.30759999999998</v>
      </c>
      <c r="AI160">
        <v>28</v>
      </c>
    </row>
    <row r="161" spans="1:35" hidden="1" x14ac:dyDescent="0.25">
      <c r="A161">
        <v>158</v>
      </c>
      <c r="D161">
        <v>2.4199999999999999E-2</v>
      </c>
      <c r="E161">
        <v>17.696100000000001</v>
      </c>
      <c r="F161">
        <v>80922</v>
      </c>
      <c r="G161">
        <v>800</v>
      </c>
      <c r="H161" t="s">
        <v>94</v>
      </c>
      <c r="I161">
        <v>130</v>
      </c>
      <c r="J161" t="s">
        <v>95</v>
      </c>
      <c r="K161" t="s">
        <v>96</v>
      </c>
      <c r="L161" t="s">
        <v>97</v>
      </c>
      <c r="M161" t="s">
        <v>98</v>
      </c>
      <c r="N161">
        <v>163</v>
      </c>
      <c r="O161">
        <v>131.36689999999999</v>
      </c>
      <c r="P161">
        <v>616</v>
      </c>
      <c r="Q161">
        <v>0</v>
      </c>
      <c r="R161" t="s">
        <v>99</v>
      </c>
      <c r="S161">
        <v>292</v>
      </c>
      <c r="T161">
        <v>666</v>
      </c>
      <c r="U161" t="s">
        <v>99</v>
      </c>
      <c r="V161" t="s">
        <v>99</v>
      </c>
      <c r="W161">
        <v>22</v>
      </c>
      <c r="X161" t="s">
        <v>93</v>
      </c>
      <c r="Y161" t="s">
        <v>93</v>
      </c>
      <c r="Z161">
        <v>104</v>
      </c>
      <c r="AA161" t="s">
        <v>93</v>
      </c>
      <c r="AB161" s="17">
        <v>0</v>
      </c>
      <c r="AC161">
        <v>278</v>
      </c>
      <c r="AD161">
        <v>655</v>
      </c>
      <c r="AE161">
        <v>3.8039999999999998</v>
      </c>
      <c r="AF161" t="s">
        <v>94</v>
      </c>
      <c r="AG161">
        <v>9.8960000000000008</v>
      </c>
      <c r="AH161">
        <v>131.2338</v>
      </c>
      <c r="AI161">
        <v>28</v>
      </c>
    </row>
    <row r="162" spans="1:35" x14ac:dyDescent="0.25">
      <c r="A162">
        <v>159</v>
      </c>
      <c r="D162">
        <v>3.6796000000000002</v>
      </c>
      <c r="E162">
        <v>17.696100000000001</v>
      </c>
      <c r="F162">
        <v>229110</v>
      </c>
      <c r="G162">
        <v>700</v>
      </c>
      <c r="H162" t="s">
        <v>94</v>
      </c>
      <c r="I162">
        <v>164</v>
      </c>
      <c r="J162" t="s">
        <v>95</v>
      </c>
      <c r="K162" t="s">
        <v>96</v>
      </c>
      <c r="L162" t="s">
        <v>97</v>
      </c>
      <c r="M162" t="s">
        <v>98</v>
      </c>
      <c r="N162">
        <v>844</v>
      </c>
      <c r="O162">
        <v>371.93180000000001</v>
      </c>
      <c r="P162">
        <v>616</v>
      </c>
      <c r="Q162">
        <v>0</v>
      </c>
      <c r="R162" t="s">
        <v>99</v>
      </c>
      <c r="S162">
        <v>323</v>
      </c>
      <c r="T162">
        <v>667</v>
      </c>
      <c r="U162" t="s">
        <v>99</v>
      </c>
      <c r="V162" t="s">
        <v>99</v>
      </c>
      <c r="W162">
        <v>22</v>
      </c>
      <c r="X162" t="s">
        <v>93</v>
      </c>
      <c r="Y162" t="s">
        <v>93</v>
      </c>
      <c r="Z162">
        <v>123</v>
      </c>
      <c r="AA162" t="s">
        <v>93</v>
      </c>
      <c r="AB162" s="17">
        <v>1</v>
      </c>
      <c r="AC162">
        <v>309</v>
      </c>
      <c r="AD162">
        <v>656</v>
      </c>
      <c r="AE162">
        <v>9.5269999999999992</v>
      </c>
      <c r="AF162" t="s">
        <v>94</v>
      </c>
      <c r="AG162">
        <v>167.43430000000001</v>
      </c>
      <c r="AH162">
        <v>363.8417</v>
      </c>
      <c r="AI162">
        <v>28</v>
      </c>
    </row>
    <row r="163" spans="1:35" hidden="1" x14ac:dyDescent="0.25">
      <c r="A163">
        <v>159</v>
      </c>
      <c r="D163">
        <v>3.3599999999999998E-2</v>
      </c>
      <c r="E163">
        <v>17.696100000000001</v>
      </c>
      <c r="F163">
        <v>86177</v>
      </c>
      <c r="G163">
        <v>800</v>
      </c>
      <c r="H163" t="s">
        <v>94</v>
      </c>
      <c r="I163">
        <v>138</v>
      </c>
      <c r="J163" t="s">
        <v>95</v>
      </c>
      <c r="K163" t="s">
        <v>96</v>
      </c>
      <c r="L163" t="s">
        <v>97</v>
      </c>
      <c r="M163" t="s">
        <v>98</v>
      </c>
      <c r="N163">
        <v>197</v>
      </c>
      <c r="O163">
        <v>139.89769999999999</v>
      </c>
      <c r="P163">
        <v>616</v>
      </c>
      <c r="Q163">
        <v>0</v>
      </c>
      <c r="R163" t="s">
        <v>99</v>
      </c>
      <c r="S163">
        <v>323</v>
      </c>
      <c r="T163">
        <v>667</v>
      </c>
      <c r="U163" t="s">
        <v>99</v>
      </c>
      <c r="V163" t="s">
        <v>99</v>
      </c>
      <c r="W163">
        <v>22</v>
      </c>
      <c r="X163" t="s">
        <v>93</v>
      </c>
      <c r="Y163" t="s">
        <v>93</v>
      </c>
      <c r="Z163">
        <v>117</v>
      </c>
      <c r="AA163" t="s">
        <v>93</v>
      </c>
      <c r="AB163" s="17">
        <v>0.99339999999999995</v>
      </c>
      <c r="AC163">
        <v>309</v>
      </c>
      <c r="AD163">
        <v>656</v>
      </c>
      <c r="AE163">
        <v>6.5974000000000004</v>
      </c>
      <c r="AF163" t="s">
        <v>94</v>
      </c>
      <c r="AG163">
        <v>10.0929</v>
      </c>
      <c r="AH163">
        <v>139.536</v>
      </c>
      <c r="AI163">
        <v>28</v>
      </c>
    </row>
    <row r="164" spans="1:35" x14ac:dyDescent="0.25">
      <c r="A164">
        <v>160</v>
      </c>
      <c r="D164">
        <v>3.6880999999999999</v>
      </c>
      <c r="E164">
        <v>17.696100000000001</v>
      </c>
      <c r="F164">
        <v>228175</v>
      </c>
      <c r="G164">
        <v>700</v>
      </c>
      <c r="H164" t="s">
        <v>94</v>
      </c>
      <c r="I164">
        <v>162</v>
      </c>
      <c r="J164" t="s">
        <v>95</v>
      </c>
      <c r="K164" t="s">
        <v>96</v>
      </c>
      <c r="L164" t="s">
        <v>97</v>
      </c>
      <c r="M164" t="s">
        <v>98</v>
      </c>
      <c r="N164">
        <v>785</v>
      </c>
      <c r="O164">
        <v>370.41399999999999</v>
      </c>
      <c r="P164">
        <v>616</v>
      </c>
      <c r="Q164">
        <v>0</v>
      </c>
      <c r="R164" t="s">
        <v>99</v>
      </c>
      <c r="S164">
        <v>352</v>
      </c>
      <c r="T164">
        <v>667</v>
      </c>
      <c r="U164" t="s">
        <v>99</v>
      </c>
      <c r="V164" t="s">
        <v>99</v>
      </c>
      <c r="W164">
        <v>22</v>
      </c>
      <c r="X164" t="s">
        <v>93</v>
      </c>
      <c r="Y164" t="s">
        <v>93</v>
      </c>
      <c r="Z164">
        <v>119</v>
      </c>
      <c r="AA164" t="s">
        <v>93</v>
      </c>
      <c r="AB164" s="17">
        <v>1</v>
      </c>
      <c r="AC164">
        <v>338</v>
      </c>
      <c r="AD164">
        <v>656</v>
      </c>
      <c r="AE164">
        <v>8.6503999999999994</v>
      </c>
      <c r="AF164" t="s">
        <v>94</v>
      </c>
      <c r="AG164">
        <v>165.381</v>
      </c>
      <c r="AH164">
        <v>365.17630000000003</v>
      </c>
      <c r="AI164">
        <v>28</v>
      </c>
    </row>
    <row r="165" spans="1:35" hidden="1" x14ac:dyDescent="0.25">
      <c r="A165">
        <v>160</v>
      </c>
      <c r="D165">
        <v>-2.8299999999999999E-2</v>
      </c>
      <c r="E165">
        <v>17.696100000000001</v>
      </c>
      <c r="F165">
        <v>77863</v>
      </c>
      <c r="G165">
        <v>800</v>
      </c>
      <c r="H165" t="s">
        <v>94</v>
      </c>
      <c r="I165">
        <v>128</v>
      </c>
      <c r="J165" t="s">
        <v>95</v>
      </c>
      <c r="K165" t="s">
        <v>96</v>
      </c>
      <c r="L165" t="s">
        <v>97</v>
      </c>
      <c r="M165" t="s">
        <v>98</v>
      </c>
      <c r="N165">
        <v>178</v>
      </c>
      <c r="O165">
        <v>126.401</v>
      </c>
      <c r="P165">
        <v>616</v>
      </c>
      <c r="Q165">
        <v>0</v>
      </c>
      <c r="R165" t="s">
        <v>99</v>
      </c>
      <c r="S165">
        <v>352</v>
      </c>
      <c r="T165">
        <v>667</v>
      </c>
      <c r="U165" t="s">
        <v>99</v>
      </c>
      <c r="V165" t="s">
        <v>99</v>
      </c>
      <c r="W165">
        <v>22</v>
      </c>
      <c r="X165" t="s">
        <v>93</v>
      </c>
      <c r="Y165" t="s">
        <v>93</v>
      </c>
      <c r="Z165">
        <v>104</v>
      </c>
      <c r="AA165" t="s">
        <v>93</v>
      </c>
      <c r="AB165" s="17">
        <v>0</v>
      </c>
      <c r="AC165">
        <v>338</v>
      </c>
      <c r="AD165">
        <v>656</v>
      </c>
      <c r="AE165">
        <v>5.4794999999999998</v>
      </c>
      <c r="AF165" t="s">
        <v>94</v>
      </c>
      <c r="AG165">
        <v>9.4405999999999999</v>
      </c>
      <c r="AH165">
        <v>125.86150000000001</v>
      </c>
      <c r="AI165">
        <v>28</v>
      </c>
    </row>
    <row r="166" spans="1:35" x14ac:dyDescent="0.25">
      <c r="A166">
        <v>161</v>
      </c>
      <c r="D166">
        <v>3.4020999999999999</v>
      </c>
      <c r="E166">
        <v>17.696100000000001</v>
      </c>
      <c r="F166">
        <v>214522</v>
      </c>
      <c r="G166">
        <v>700</v>
      </c>
      <c r="H166" t="s">
        <v>94</v>
      </c>
      <c r="I166">
        <v>156</v>
      </c>
      <c r="J166" t="s">
        <v>95</v>
      </c>
      <c r="K166" t="s">
        <v>96</v>
      </c>
      <c r="L166" t="s">
        <v>97</v>
      </c>
      <c r="M166" t="s">
        <v>98</v>
      </c>
      <c r="N166">
        <v>791</v>
      </c>
      <c r="O166">
        <v>348.25</v>
      </c>
      <c r="P166">
        <v>616</v>
      </c>
      <c r="Q166">
        <v>0</v>
      </c>
      <c r="R166" t="s">
        <v>99</v>
      </c>
      <c r="S166">
        <v>382</v>
      </c>
      <c r="T166">
        <v>668</v>
      </c>
      <c r="U166" t="s">
        <v>99</v>
      </c>
      <c r="V166" t="s">
        <v>99</v>
      </c>
      <c r="W166">
        <v>22</v>
      </c>
      <c r="X166" t="s">
        <v>93</v>
      </c>
      <c r="Y166" t="s">
        <v>93</v>
      </c>
      <c r="Z166">
        <v>115</v>
      </c>
      <c r="AA166" t="s">
        <v>93</v>
      </c>
      <c r="AB166" s="17">
        <v>1</v>
      </c>
      <c r="AC166">
        <v>368</v>
      </c>
      <c r="AD166">
        <v>657</v>
      </c>
      <c r="AE166">
        <v>8.3042999999999996</v>
      </c>
      <c r="AF166" t="s">
        <v>94</v>
      </c>
      <c r="AG166">
        <v>159.4314</v>
      </c>
      <c r="AH166">
        <v>340.62049999999999</v>
      </c>
      <c r="AI166">
        <v>28</v>
      </c>
    </row>
    <row r="167" spans="1:35" hidden="1" x14ac:dyDescent="0.25">
      <c r="A167">
        <v>161</v>
      </c>
      <c r="D167">
        <v>1.09E-2</v>
      </c>
      <c r="E167">
        <v>17.696100000000001</v>
      </c>
      <c r="F167">
        <v>80458</v>
      </c>
      <c r="G167">
        <v>800</v>
      </c>
      <c r="H167" t="s">
        <v>94</v>
      </c>
      <c r="I167">
        <v>130</v>
      </c>
      <c r="J167" t="s">
        <v>95</v>
      </c>
      <c r="K167" t="s">
        <v>96</v>
      </c>
      <c r="L167" t="s">
        <v>97</v>
      </c>
      <c r="M167" t="s">
        <v>98</v>
      </c>
      <c r="N167">
        <v>155</v>
      </c>
      <c r="O167">
        <v>130.61359999999999</v>
      </c>
      <c r="P167">
        <v>616</v>
      </c>
      <c r="Q167">
        <v>0</v>
      </c>
      <c r="R167" t="s">
        <v>99</v>
      </c>
      <c r="S167">
        <v>382</v>
      </c>
      <c r="T167">
        <v>668</v>
      </c>
      <c r="U167" t="s">
        <v>99</v>
      </c>
      <c r="V167" t="s">
        <v>99</v>
      </c>
      <c r="W167">
        <v>22</v>
      </c>
      <c r="X167" t="s">
        <v>93</v>
      </c>
      <c r="Y167" t="s">
        <v>93</v>
      </c>
      <c r="Z167">
        <v>102</v>
      </c>
      <c r="AA167" t="s">
        <v>93</v>
      </c>
      <c r="AB167" s="17">
        <v>0.84940000000000004</v>
      </c>
      <c r="AC167">
        <v>368</v>
      </c>
      <c r="AD167">
        <v>657</v>
      </c>
      <c r="AE167">
        <v>3.2692999999999999</v>
      </c>
      <c r="AF167" t="s">
        <v>94</v>
      </c>
      <c r="AG167">
        <v>8.0170999999999992</v>
      </c>
      <c r="AH167">
        <v>130.6079</v>
      </c>
      <c r="AI167">
        <v>28</v>
      </c>
    </row>
    <row r="168" spans="1:35" x14ac:dyDescent="0.25">
      <c r="A168">
        <v>162</v>
      </c>
      <c r="D168">
        <v>3.7222</v>
      </c>
      <c r="E168">
        <v>17.696100000000001</v>
      </c>
      <c r="F168">
        <v>222587</v>
      </c>
      <c r="G168">
        <v>700</v>
      </c>
      <c r="H168" t="s">
        <v>94</v>
      </c>
      <c r="I168">
        <v>151</v>
      </c>
      <c r="J168" t="s">
        <v>95</v>
      </c>
      <c r="K168" t="s">
        <v>96</v>
      </c>
      <c r="L168" t="s">
        <v>97</v>
      </c>
      <c r="M168" t="s">
        <v>98</v>
      </c>
      <c r="N168">
        <v>797</v>
      </c>
      <c r="O168">
        <v>361.34249999999997</v>
      </c>
      <c r="P168">
        <v>616</v>
      </c>
      <c r="Q168">
        <v>0</v>
      </c>
      <c r="R168" t="s">
        <v>99</v>
      </c>
      <c r="S168">
        <v>412</v>
      </c>
      <c r="T168">
        <v>667</v>
      </c>
      <c r="U168" t="s">
        <v>99</v>
      </c>
      <c r="V168" t="s">
        <v>99</v>
      </c>
      <c r="W168">
        <v>22</v>
      </c>
      <c r="X168" t="s">
        <v>93</v>
      </c>
      <c r="Y168" t="s">
        <v>93</v>
      </c>
      <c r="Z168">
        <v>111</v>
      </c>
      <c r="AA168" t="s">
        <v>93</v>
      </c>
      <c r="AB168" s="17">
        <v>1</v>
      </c>
      <c r="AC168">
        <v>398</v>
      </c>
      <c r="AD168">
        <v>656</v>
      </c>
      <c r="AE168">
        <v>12.523999999999999</v>
      </c>
      <c r="AF168" t="s">
        <v>94</v>
      </c>
      <c r="AG168">
        <v>166.88939999999999</v>
      </c>
      <c r="AH168">
        <v>353.536</v>
      </c>
      <c r="AI168">
        <v>28</v>
      </c>
    </row>
    <row r="169" spans="1:35" hidden="1" x14ac:dyDescent="0.25">
      <c r="A169">
        <v>162</v>
      </c>
      <c r="D169">
        <v>-4.3E-3</v>
      </c>
      <c r="E169">
        <v>17.696100000000001</v>
      </c>
      <c r="F169">
        <v>81164</v>
      </c>
      <c r="G169">
        <v>800</v>
      </c>
      <c r="H169" t="s">
        <v>94</v>
      </c>
      <c r="I169">
        <v>132</v>
      </c>
      <c r="J169" t="s">
        <v>95</v>
      </c>
      <c r="K169" t="s">
        <v>96</v>
      </c>
      <c r="L169" t="s">
        <v>97</v>
      </c>
      <c r="M169" t="s">
        <v>98</v>
      </c>
      <c r="N169">
        <v>174</v>
      </c>
      <c r="O169">
        <v>131.75970000000001</v>
      </c>
      <c r="P169">
        <v>616</v>
      </c>
      <c r="Q169">
        <v>0</v>
      </c>
      <c r="R169" t="s">
        <v>99</v>
      </c>
      <c r="S169">
        <v>412</v>
      </c>
      <c r="T169">
        <v>667</v>
      </c>
      <c r="U169" t="s">
        <v>99</v>
      </c>
      <c r="V169" t="s">
        <v>99</v>
      </c>
      <c r="W169">
        <v>22</v>
      </c>
      <c r="X169" t="s">
        <v>93</v>
      </c>
      <c r="Y169" t="s">
        <v>93</v>
      </c>
      <c r="Z169">
        <v>107</v>
      </c>
      <c r="AA169" t="s">
        <v>93</v>
      </c>
      <c r="AB169" s="17">
        <v>0</v>
      </c>
      <c r="AC169">
        <v>398</v>
      </c>
      <c r="AD169">
        <v>656</v>
      </c>
      <c r="AE169">
        <v>4.5457000000000001</v>
      </c>
      <c r="AF169" t="s">
        <v>94</v>
      </c>
      <c r="AG169">
        <v>8.9932999999999996</v>
      </c>
      <c r="AH169">
        <v>131.57730000000001</v>
      </c>
      <c r="AI169">
        <v>28</v>
      </c>
    </row>
    <row r="170" spans="1:35" x14ac:dyDescent="0.25">
      <c r="A170">
        <v>163</v>
      </c>
      <c r="D170">
        <v>4.0731000000000002</v>
      </c>
      <c r="E170">
        <v>17.696100000000001</v>
      </c>
      <c r="F170">
        <v>252666</v>
      </c>
      <c r="G170">
        <v>700</v>
      </c>
      <c r="H170" t="s">
        <v>94</v>
      </c>
      <c r="I170">
        <v>180</v>
      </c>
      <c r="J170" t="s">
        <v>95</v>
      </c>
      <c r="K170" t="s">
        <v>96</v>
      </c>
      <c r="L170" t="s">
        <v>97</v>
      </c>
      <c r="M170" t="s">
        <v>98</v>
      </c>
      <c r="N170">
        <v>816</v>
      </c>
      <c r="O170">
        <v>410.1721</v>
      </c>
      <c r="P170">
        <v>616</v>
      </c>
      <c r="Q170">
        <v>0</v>
      </c>
      <c r="R170" t="s">
        <v>99</v>
      </c>
      <c r="S170">
        <v>442</v>
      </c>
      <c r="T170">
        <v>666</v>
      </c>
      <c r="U170" t="s">
        <v>99</v>
      </c>
      <c r="V170" t="s">
        <v>99</v>
      </c>
      <c r="W170">
        <v>22</v>
      </c>
      <c r="X170" t="s">
        <v>93</v>
      </c>
      <c r="Y170" t="s">
        <v>93</v>
      </c>
      <c r="Z170">
        <v>138</v>
      </c>
      <c r="AA170" t="s">
        <v>93</v>
      </c>
      <c r="AB170" s="17">
        <v>1</v>
      </c>
      <c r="AC170">
        <v>428</v>
      </c>
      <c r="AD170">
        <v>655</v>
      </c>
      <c r="AE170">
        <v>12.3797</v>
      </c>
      <c r="AF170" t="s">
        <v>94</v>
      </c>
      <c r="AG170">
        <v>156.86969999999999</v>
      </c>
      <c r="AH170">
        <v>404.90289999999999</v>
      </c>
      <c r="AI170">
        <v>28</v>
      </c>
    </row>
    <row r="171" spans="1:35" hidden="1" x14ac:dyDescent="0.25">
      <c r="A171">
        <v>163</v>
      </c>
      <c r="D171">
        <v>-1.8599999999999998E-2</v>
      </c>
      <c r="E171">
        <v>17.696100000000001</v>
      </c>
      <c r="F171">
        <v>81897</v>
      </c>
      <c r="G171">
        <v>800</v>
      </c>
      <c r="H171" t="s">
        <v>94</v>
      </c>
      <c r="I171">
        <v>134</v>
      </c>
      <c r="J171" t="s">
        <v>95</v>
      </c>
      <c r="K171" t="s">
        <v>96</v>
      </c>
      <c r="L171" t="s">
        <v>97</v>
      </c>
      <c r="M171" t="s">
        <v>98</v>
      </c>
      <c r="N171">
        <v>155</v>
      </c>
      <c r="O171">
        <v>132.94970000000001</v>
      </c>
      <c r="P171">
        <v>616</v>
      </c>
      <c r="Q171">
        <v>0</v>
      </c>
      <c r="R171" t="s">
        <v>99</v>
      </c>
      <c r="S171">
        <v>442</v>
      </c>
      <c r="T171">
        <v>666</v>
      </c>
      <c r="U171" t="s">
        <v>99</v>
      </c>
      <c r="V171" t="s">
        <v>99</v>
      </c>
      <c r="W171">
        <v>22</v>
      </c>
      <c r="X171" t="s">
        <v>93</v>
      </c>
      <c r="Y171" t="s">
        <v>93</v>
      </c>
      <c r="Z171">
        <v>107</v>
      </c>
      <c r="AA171" t="s">
        <v>93</v>
      </c>
      <c r="AB171" s="17">
        <v>0</v>
      </c>
      <c r="AC171">
        <v>428</v>
      </c>
      <c r="AD171">
        <v>655</v>
      </c>
      <c r="AE171">
        <v>2.82</v>
      </c>
      <c r="AF171" t="s">
        <v>94</v>
      </c>
      <c r="AG171">
        <v>8.2958999999999996</v>
      </c>
      <c r="AH171">
        <v>132.94239999999999</v>
      </c>
      <c r="AI171">
        <v>28</v>
      </c>
    </row>
    <row r="172" spans="1:35" x14ac:dyDescent="0.25">
      <c r="A172">
        <v>164</v>
      </c>
      <c r="D172">
        <v>4.1980000000000004</v>
      </c>
      <c r="E172">
        <v>17.696100000000001</v>
      </c>
      <c r="F172">
        <v>258861</v>
      </c>
      <c r="G172">
        <v>700</v>
      </c>
      <c r="H172" t="s">
        <v>94</v>
      </c>
      <c r="I172">
        <v>183</v>
      </c>
      <c r="J172" t="s">
        <v>95</v>
      </c>
      <c r="K172" t="s">
        <v>96</v>
      </c>
      <c r="L172" t="s">
        <v>97</v>
      </c>
      <c r="M172" t="s">
        <v>98</v>
      </c>
      <c r="N172">
        <v>854</v>
      </c>
      <c r="O172">
        <v>420.22890000000001</v>
      </c>
      <c r="P172">
        <v>616</v>
      </c>
      <c r="Q172">
        <v>0</v>
      </c>
      <c r="R172" t="s">
        <v>99</v>
      </c>
      <c r="S172">
        <v>473</v>
      </c>
      <c r="T172">
        <v>665</v>
      </c>
      <c r="U172" t="s">
        <v>99</v>
      </c>
      <c r="V172" t="s">
        <v>99</v>
      </c>
      <c r="W172">
        <v>22</v>
      </c>
      <c r="X172" t="s">
        <v>93</v>
      </c>
      <c r="Y172" t="s">
        <v>93</v>
      </c>
      <c r="Z172">
        <v>117</v>
      </c>
      <c r="AA172" t="s">
        <v>93</v>
      </c>
      <c r="AB172" s="17">
        <v>1</v>
      </c>
      <c r="AC172">
        <v>459</v>
      </c>
      <c r="AD172">
        <v>654</v>
      </c>
      <c r="AE172">
        <v>14.105</v>
      </c>
      <c r="AF172" t="s">
        <v>94</v>
      </c>
      <c r="AG172">
        <v>172.38120000000001</v>
      </c>
      <c r="AH172">
        <v>415.04500000000002</v>
      </c>
      <c r="AI172">
        <v>28</v>
      </c>
    </row>
    <row r="173" spans="1:35" hidden="1" x14ac:dyDescent="0.25">
      <c r="A173">
        <v>164</v>
      </c>
      <c r="D173">
        <v>-2.1499999999999998E-2</v>
      </c>
      <c r="E173">
        <v>17.696100000000001</v>
      </c>
      <c r="F173">
        <v>81179</v>
      </c>
      <c r="G173">
        <v>800</v>
      </c>
      <c r="H173" t="s">
        <v>94</v>
      </c>
      <c r="I173">
        <v>133</v>
      </c>
      <c r="J173" t="s">
        <v>95</v>
      </c>
      <c r="K173" t="s">
        <v>96</v>
      </c>
      <c r="L173" t="s">
        <v>97</v>
      </c>
      <c r="M173" t="s">
        <v>98</v>
      </c>
      <c r="N173">
        <v>155</v>
      </c>
      <c r="O173">
        <v>131.7841</v>
      </c>
      <c r="P173">
        <v>616</v>
      </c>
      <c r="Q173">
        <v>0</v>
      </c>
      <c r="R173" t="s">
        <v>99</v>
      </c>
      <c r="S173">
        <v>473</v>
      </c>
      <c r="T173">
        <v>665</v>
      </c>
      <c r="U173" t="s">
        <v>99</v>
      </c>
      <c r="V173" t="s">
        <v>99</v>
      </c>
      <c r="W173">
        <v>22</v>
      </c>
      <c r="X173" t="s">
        <v>93</v>
      </c>
      <c r="Y173" t="s">
        <v>93</v>
      </c>
      <c r="Z173">
        <v>102</v>
      </c>
      <c r="AA173" t="s">
        <v>93</v>
      </c>
      <c r="AB173" s="17">
        <v>0</v>
      </c>
      <c r="AC173">
        <v>459</v>
      </c>
      <c r="AD173">
        <v>654</v>
      </c>
      <c r="AE173">
        <v>3.3632</v>
      </c>
      <c r="AF173" t="s">
        <v>94</v>
      </c>
      <c r="AG173">
        <v>8.2729999999999997</v>
      </c>
      <c r="AH173">
        <v>131.8058</v>
      </c>
      <c r="AI173">
        <v>28</v>
      </c>
    </row>
    <row r="174" spans="1:35" x14ac:dyDescent="0.25">
      <c r="A174">
        <v>165</v>
      </c>
      <c r="D174">
        <v>4.0414000000000003</v>
      </c>
      <c r="E174">
        <v>17.696100000000001</v>
      </c>
      <c r="F174">
        <v>258954</v>
      </c>
      <c r="G174">
        <v>700</v>
      </c>
      <c r="H174" t="s">
        <v>94</v>
      </c>
      <c r="I174">
        <v>192</v>
      </c>
      <c r="J174" t="s">
        <v>95</v>
      </c>
      <c r="K174" t="s">
        <v>96</v>
      </c>
      <c r="L174" t="s">
        <v>97</v>
      </c>
      <c r="M174" t="s">
        <v>98</v>
      </c>
      <c r="N174">
        <v>926</v>
      </c>
      <c r="O174">
        <v>420.37990000000002</v>
      </c>
      <c r="P174">
        <v>616</v>
      </c>
      <c r="Q174">
        <v>0</v>
      </c>
      <c r="R174" t="s">
        <v>99</v>
      </c>
      <c r="S174">
        <v>501</v>
      </c>
      <c r="T174">
        <v>664</v>
      </c>
      <c r="U174" t="s">
        <v>99</v>
      </c>
      <c r="V174" t="s">
        <v>99</v>
      </c>
      <c r="W174">
        <v>22</v>
      </c>
      <c r="X174" t="s">
        <v>93</v>
      </c>
      <c r="Y174" t="s">
        <v>93</v>
      </c>
      <c r="Z174">
        <v>130</v>
      </c>
      <c r="AA174" t="s">
        <v>93</v>
      </c>
      <c r="AB174" s="17">
        <v>1</v>
      </c>
      <c r="AC174">
        <v>487</v>
      </c>
      <c r="AD174">
        <v>653</v>
      </c>
      <c r="AE174">
        <v>19.499300000000002</v>
      </c>
      <c r="AF174" t="s">
        <v>94</v>
      </c>
      <c r="AG174">
        <v>163.32570000000001</v>
      </c>
      <c r="AH174">
        <v>413.9101</v>
      </c>
      <c r="AI174">
        <v>28</v>
      </c>
    </row>
    <row r="175" spans="1:35" hidden="1" x14ac:dyDescent="0.25">
      <c r="A175">
        <v>165</v>
      </c>
      <c r="D175">
        <v>2.7300000000000001E-2</v>
      </c>
      <c r="E175">
        <v>17.696100000000001</v>
      </c>
      <c r="F175">
        <v>83494</v>
      </c>
      <c r="G175">
        <v>800</v>
      </c>
      <c r="H175" t="s">
        <v>94</v>
      </c>
      <c r="I175">
        <v>134</v>
      </c>
      <c r="J175" t="s">
        <v>95</v>
      </c>
      <c r="K175" t="s">
        <v>96</v>
      </c>
      <c r="L175" t="s">
        <v>97</v>
      </c>
      <c r="M175" t="s">
        <v>98</v>
      </c>
      <c r="N175">
        <v>163</v>
      </c>
      <c r="O175">
        <v>135.54220000000001</v>
      </c>
      <c r="P175">
        <v>616</v>
      </c>
      <c r="Q175">
        <v>0</v>
      </c>
      <c r="R175" t="s">
        <v>99</v>
      </c>
      <c r="S175">
        <v>501</v>
      </c>
      <c r="T175">
        <v>664</v>
      </c>
      <c r="U175" t="s">
        <v>99</v>
      </c>
      <c r="V175" t="s">
        <v>99</v>
      </c>
      <c r="W175">
        <v>22</v>
      </c>
      <c r="X175" t="s">
        <v>93</v>
      </c>
      <c r="Y175" t="s">
        <v>93</v>
      </c>
      <c r="Z175">
        <v>111</v>
      </c>
      <c r="AA175" t="s">
        <v>93</v>
      </c>
      <c r="AB175" s="17">
        <v>0.96260000000000001</v>
      </c>
      <c r="AC175">
        <v>487</v>
      </c>
      <c r="AD175">
        <v>653</v>
      </c>
      <c r="AE175">
        <v>3.9946000000000002</v>
      </c>
      <c r="AF175" t="s">
        <v>94</v>
      </c>
      <c r="AG175">
        <v>8.3501999999999992</v>
      </c>
      <c r="AH175">
        <v>135.446</v>
      </c>
      <c r="AI175">
        <v>28</v>
      </c>
    </row>
    <row r="176" spans="1:35" x14ac:dyDescent="0.25">
      <c r="A176">
        <v>166</v>
      </c>
      <c r="D176">
        <v>3.7909999999999999</v>
      </c>
      <c r="E176">
        <v>17.696100000000001</v>
      </c>
      <c r="F176">
        <v>259475</v>
      </c>
      <c r="G176">
        <v>700</v>
      </c>
      <c r="H176" t="s">
        <v>94</v>
      </c>
      <c r="I176">
        <v>207</v>
      </c>
      <c r="J176" t="s">
        <v>95</v>
      </c>
      <c r="K176" t="s">
        <v>96</v>
      </c>
      <c r="L176" t="s">
        <v>97</v>
      </c>
      <c r="M176" t="s">
        <v>98</v>
      </c>
      <c r="N176">
        <v>858</v>
      </c>
      <c r="O176">
        <v>421.22559999999999</v>
      </c>
      <c r="P176">
        <v>616</v>
      </c>
      <c r="Q176">
        <v>0</v>
      </c>
      <c r="R176" t="s">
        <v>99</v>
      </c>
      <c r="S176">
        <v>531</v>
      </c>
      <c r="T176">
        <v>664</v>
      </c>
      <c r="U176" t="s">
        <v>99</v>
      </c>
      <c r="V176" t="s">
        <v>99</v>
      </c>
      <c r="W176">
        <v>22</v>
      </c>
      <c r="X176" t="s">
        <v>93</v>
      </c>
      <c r="Y176" t="s">
        <v>93</v>
      </c>
      <c r="Z176">
        <v>140</v>
      </c>
      <c r="AA176" t="s">
        <v>93</v>
      </c>
      <c r="AB176" s="17">
        <v>1</v>
      </c>
      <c r="AC176">
        <v>517</v>
      </c>
      <c r="AD176">
        <v>653</v>
      </c>
      <c r="AE176">
        <v>12.623799999999999</v>
      </c>
      <c r="AF176" t="s">
        <v>94</v>
      </c>
      <c r="AG176">
        <v>157.42490000000001</v>
      </c>
      <c r="AH176">
        <v>414.94420000000002</v>
      </c>
      <c r="AI176">
        <v>28</v>
      </c>
    </row>
    <row r="177" spans="1:35" hidden="1" x14ac:dyDescent="0.25">
      <c r="A177">
        <v>166</v>
      </c>
      <c r="D177">
        <v>-7.7999999999999996E-3</v>
      </c>
      <c r="E177">
        <v>17.696100000000001</v>
      </c>
      <c r="F177">
        <v>82273</v>
      </c>
      <c r="G177">
        <v>800</v>
      </c>
      <c r="H177" t="s">
        <v>94</v>
      </c>
      <c r="I177">
        <v>134</v>
      </c>
      <c r="J177" t="s">
        <v>95</v>
      </c>
      <c r="K177" t="s">
        <v>96</v>
      </c>
      <c r="L177" t="s">
        <v>97</v>
      </c>
      <c r="M177" t="s">
        <v>98</v>
      </c>
      <c r="N177">
        <v>176</v>
      </c>
      <c r="O177">
        <v>133.56010000000001</v>
      </c>
      <c r="P177">
        <v>616</v>
      </c>
      <c r="Q177">
        <v>0</v>
      </c>
      <c r="R177" t="s">
        <v>99</v>
      </c>
      <c r="S177">
        <v>531</v>
      </c>
      <c r="T177">
        <v>664</v>
      </c>
      <c r="U177" t="s">
        <v>99</v>
      </c>
      <c r="V177" t="s">
        <v>99</v>
      </c>
      <c r="W177">
        <v>22</v>
      </c>
      <c r="X177" t="s">
        <v>93</v>
      </c>
      <c r="Y177" t="s">
        <v>93</v>
      </c>
      <c r="Z177">
        <v>107</v>
      </c>
      <c r="AA177" t="s">
        <v>93</v>
      </c>
      <c r="AB177" s="17">
        <v>0</v>
      </c>
      <c r="AC177">
        <v>517</v>
      </c>
      <c r="AD177">
        <v>653</v>
      </c>
      <c r="AE177">
        <v>4.6333000000000002</v>
      </c>
      <c r="AF177" t="s">
        <v>94</v>
      </c>
      <c r="AG177">
        <v>8.6157000000000004</v>
      </c>
      <c r="AH177">
        <v>133.43530000000001</v>
      </c>
      <c r="AI177">
        <v>28</v>
      </c>
    </row>
    <row r="178" spans="1:35" x14ac:dyDescent="0.25">
      <c r="A178">
        <v>167</v>
      </c>
      <c r="D178">
        <v>3.0716999999999999</v>
      </c>
      <c r="E178">
        <v>17.696100000000001</v>
      </c>
      <c r="F178">
        <v>215342</v>
      </c>
      <c r="G178">
        <v>700</v>
      </c>
      <c r="H178" t="s">
        <v>94</v>
      </c>
      <c r="I178">
        <v>176</v>
      </c>
      <c r="J178" t="s">
        <v>95</v>
      </c>
      <c r="K178" t="s">
        <v>96</v>
      </c>
      <c r="L178" t="s">
        <v>97</v>
      </c>
      <c r="M178" t="s">
        <v>98</v>
      </c>
      <c r="N178">
        <v>707</v>
      </c>
      <c r="O178">
        <v>349.58120000000002</v>
      </c>
      <c r="P178">
        <v>616</v>
      </c>
      <c r="Q178">
        <v>0</v>
      </c>
      <c r="R178" t="s">
        <v>99</v>
      </c>
      <c r="S178">
        <v>561</v>
      </c>
      <c r="T178">
        <v>663</v>
      </c>
      <c r="U178" t="s">
        <v>99</v>
      </c>
      <c r="V178" t="s">
        <v>99</v>
      </c>
      <c r="W178">
        <v>22</v>
      </c>
      <c r="X178" t="s">
        <v>93</v>
      </c>
      <c r="Y178" t="s">
        <v>93</v>
      </c>
      <c r="Z178">
        <v>123</v>
      </c>
      <c r="AA178" t="s">
        <v>93</v>
      </c>
      <c r="AB178" s="17">
        <v>1</v>
      </c>
      <c r="AC178">
        <v>547</v>
      </c>
      <c r="AD178">
        <v>652</v>
      </c>
      <c r="AE178">
        <v>15.618</v>
      </c>
      <c r="AF178" t="s">
        <v>94</v>
      </c>
      <c r="AG178">
        <v>139.5197</v>
      </c>
      <c r="AH178">
        <v>344.2842</v>
      </c>
      <c r="AI178">
        <v>28</v>
      </c>
    </row>
    <row r="179" spans="1:35" hidden="1" x14ac:dyDescent="0.25">
      <c r="A179">
        <v>167</v>
      </c>
      <c r="D179">
        <v>8.6E-3</v>
      </c>
      <c r="E179">
        <v>17.696100000000001</v>
      </c>
      <c r="F179">
        <v>81611</v>
      </c>
      <c r="G179">
        <v>800</v>
      </c>
      <c r="H179" t="s">
        <v>94</v>
      </c>
      <c r="I179">
        <v>132</v>
      </c>
      <c r="J179" t="s">
        <v>95</v>
      </c>
      <c r="K179" t="s">
        <v>96</v>
      </c>
      <c r="L179" t="s">
        <v>97</v>
      </c>
      <c r="M179" t="s">
        <v>98</v>
      </c>
      <c r="N179">
        <v>163</v>
      </c>
      <c r="O179">
        <v>132.4854</v>
      </c>
      <c r="P179">
        <v>616</v>
      </c>
      <c r="Q179">
        <v>0</v>
      </c>
      <c r="R179" t="s">
        <v>99</v>
      </c>
      <c r="S179">
        <v>561</v>
      </c>
      <c r="T179">
        <v>663</v>
      </c>
      <c r="U179" t="s">
        <v>99</v>
      </c>
      <c r="V179" t="s">
        <v>99</v>
      </c>
      <c r="W179">
        <v>22</v>
      </c>
      <c r="X179" t="s">
        <v>93</v>
      </c>
      <c r="Y179" t="s">
        <v>93</v>
      </c>
      <c r="Z179">
        <v>111</v>
      </c>
      <c r="AA179" t="s">
        <v>93</v>
      </c>
      <c r="AB179" s="17">
        <v>0.53659999999999997</v>
      </c>
      <c r="AC179">
        <v>547</v>
      </c>
      <c r="AD179">
        <v>652</v>
      </c>
      <c r="AE179">
        <v>3.8334000000000001</v>
      </c>
      <c r="AF179" t="s">
        <v>94</v>
      </c>
      <c r="AG179">
        <v>7.782</v>
      </c>
      <c r="AH179">
        <v>132.46940000000001</v>
      </c>
      <c r="AI179">
        <v>28</v>
      </c>
    </row>
    <row r="180" spans="1:35" x14ac:dyDescent="0.25">
      <c r="A180">
        <v>168</v>
      </c>
      <c r="D180">
        <v>3.0259999999999998</v>
      </c>
      <c r="E180">
        <v>17.696100000000001</v>
      </c>
      <c r="F180">
        <v>210671</v>
      </c>
      <c r="G180">
        <v>700</v>
      </c>
      <c r="H180" t="s">
        <v>94</v>
      </c>
      <c r="I180">
        <v>171</v>
      </c>
      <c r="J180" t="s">
        <v>95</v>
      </c>
      <c r="K180" t="s">
        <v>96</v>
      </c>
      <c r="L180" t="s">
        <v>97</v>
      </c>
      <c r="M180" t="s">
        <v>98</v>
      </c>
      <c r="N180">
        <v>678</v>
      </c>
      <c r="O180">
        <v>341.9984</v>
      </c>
      <c r="P180">
        <v>616</v>
      </c>
      <c r="Q180">
        <v>0</v>
      </c>
      <c r="R180" t="s">
        <v>99</v>
      </c>
      <c r="S180">
        <v>589</v>
      </c>
      <c r="T180">
        <v>664</v>
      </c>
      <c r="U180" t="s">
        <v>99</v>
      </c>
      <c r="V180" t="s">
        <v>99</v>
      </c>
      <c r="W180">
        <v>22</v>
      </c>
      <c r="X180" t="s">
        <v>93</v>
      </c>
      <c r="Y180" t="s">
        <v>93</v>
      </c>
      <c r="Z180">
        <v>130</v>
      </c>
      <c r="AA180" t="s">
        <v>93</v>
      </c>
      <c r="AB180" s="17">
        <v>1</v>
      </c>
      <c r="AC180">
        <v>575</v>
      </c>
      <c r="AD180">
        <v>653</v>
      </c>
      <c r="AE180">
        <v>15.011799999999999</v>
      </c>
      <c r="AF180" t="s">
        <v>94</v>
      </c>
      <c r="AG180">
        <v>122.5817</v>
      </c>
      <c r="AH180">
        <v>336.82729999999998</v>
      </c>
      <c r="AI180">
        <v>28</v>
      </c>
    </row>
    <row r="181" spans="1:35" hidden="1" x14ac:dyDescent="0.25">
      <c r="A181">
        <v>168</v>
      </c>
      <c r="D181">
        <v>5.04E-2</v>
      </c>
      <c r="E181">
        <v>17.696100000000001</v>
      </c>
      <c r="F181">
        <v>84297</v>
      </c>
      <c r="G181">
        <v>800</v>
      </c>
      <c r="H181" t="s">
        <v>94</v>
      </c>
      <c r="I181">
        <v>134</v>
      </c>
      <c r="J181" t="s">
        <v>95</v>
      </c>
      <c r="K181" t="s">
        <v>96</v>
      </c>
      <c r="L181" t="s">
        <v>97</v>
      </c>
      <c r="M181" t="s">
        <v>98</v>
      </c>
      <c r="N181">
        <v>172</v>
      </c>
      <c r="O181">
        <v>136.8458</v>
      </c>
      <c r="P181">
        <v>616</v>
      </c>
      <c r="Q181">
        <v>0</v>
      </c>
      <c r="R181" t="s">
        <v>99</v>
      </c>
      <c r="S181">
        <v>589</v>
      </c>
      <c r="T181">
        <v>664</v>
      </c>
      <c r="U181" t="s">
        <v>99</v>
      </c>
      <c r="V181" t="s">
        <v>99</v>
      </c>
      <c r="W181">
        <v>22</v>
      </c>
      <c r="X181" t="s">
        <v>93</v>
      </c>
      <c r="Y181" t="s">
        <v>93</v>
      </c>
      <c r="Z181">
        <v>102</v>
      </c>
      <c r="AA181" t="s">
        <v>93</v>
      </c>
      <c r="AB181" s="17">
        <v>0.99960000000000004</v>
      </c>
      <c r="AC181">
        <v>575</v>
      </c>
      <c r="AD181">
        <v>653</v>
      </c>
      <c r="AE181">
        <v>5.1543999999999999</v>
      </c>
      <c r="AF181" t="s">
        <v>94</v>
      </c>
      <c r="AG181">
        <v>8.8880999999999997</v>
      </c>
      <c r="AH181">
        <v>136.6061</v>
      </c>
      <c r="AI181">
        <v>28</v>
      </c>
    </row>
    <row r="182" spans="1:35" x14ac:dyDescent="0.25">
      <c r="A182">
        <v>169</v>
      </c>
      <c r="D182">
        <v>2.3957999999999999</v>
      </c>
      <c r="E182">
        <v>17.696100000000001</v>
      </c>
      <c r="F182">
        <v>195509</v>
      </c>
      <c r="G182">
        <v>700</v>
      </c>
      <c r="H182" t="s">
        <v>94</v>
      </c>
      <c r="I182">
        <v>182</v>
      </c>
      <c r="J182" t="s">
        <v>95</v>
      </c>
      <c r="K182" t="s">
        <v>96</v>
      </c>
      <c r="L182" t="s">
        <v>97</v>
      </c>
      <c r="M182" t="s">
        <v>98</v>
      </c>
      <c r="N182">
        <v>596</v>
      </c>
      <c r="O182">
        <v>317.38470000000001</v>
      </c>
      <c r="P182">
        <v>616</v>
      </c>
      <c r="Q182">
        <v>0</v>
      </c>
      <c r="R182" t="s">
        <v>99</v>
      </c>
      <c r="S182">
        <v>618</v>
      </c>
      <c r="T182">
        <v>663</v>
      </c>
      <c r="U182" t="s">
        <v>99</v>
      </c>
      <c r="V182" t="s">
        <v>99</v>
      </c>
      <c r="W182">
        <v>22</v>
      </c>
      <c r="X182" t="s">
        <v>93</v>
      </c>
      <c r="Y182" t="s">
        <v>93</v>
      </c>
      <c r="Z182">
        <v>130</v>
      </c>
      <c r="AA182" t="s">
        <v>93</v>
      </c>
      <c r="AB182" s="17">
        <v>1</v>
      </c>
      <c r="AC182">
        <v>604</v>
      </c>
      <c r="AD182">
        <v>652</v>
      </c>
      <c r="AE182">
        <v>19.064800000000002</v>
      </c>
      <c r="AF182" t="s">
        <v>94</v>
      </c>
      <c r="AG182">
        <v>103.83620000000001</v>
      </c>
      <c r="AH182">
        <v>314.9119</v>
      </c>
      <c r="AI182">
        <v>28</v>
      </c>
    </row>
    <row r="183" spans="1:35" hidden="1" x14ac:dyDescent="0.25">
      <c r="A183">
        <v>169</v>
      </c>
      <c r="D183">
        <v>7.4000000000000003E-3</v>
      </c>
      <c r="E183">
        <v>17.696100000000001</v>
      </c>
      <c r="F183">
        <v>84032</v>
      </c>
      <c r="G183">
        <v>800</v>
      </c>
      <c r="H183" t="s">
        <v>94</v>
      </c>
      <c r="I183">
        <v>136</v>
      </c>
      <c r="J183" t="s">
        <v>95</v>
      </c>
      <c r="K183" t="s">
        <v>96</v>
      </c>
      <c r="L183" t="s">
        <v>97</v>
      </c>
      <c r="M183" t="s">
        <v>98</v>
      </c>
      <c r="N183">
        <v>180</v>
      </c>
      <c r="O183">
        <v>136.41560000000001</v>
      </c>
      <c r="P183">
        <v>616</v>
      </c>
      <c r="Q183">
        <v>0</v>
      </c>
      <c r="R183" t="s">
        <v>99</v>
      </c>
      <c r="S183">
        <v>618</v>
      </c>
      <c r="T183">
        <v>663</v>
      </c>
      <c r="U183" t="s">
        <v>99</v>
      </c>
      <c r="V183" t="s">
        <v>99</v>
      </c>
      <c r="W183">
        <v>22</v>
      </c>
      <c r="X183" t="s">
        <v>93</v>
      </c>
      <c r="Y183" t="s">
        <v>93</v>
      </c>
      <c r="Z183">
        <v>111</v>
      </c>
      <c r="AA183" t="s">
        <v>93</v>
      </c>
      <c r="AB183" s="17">
        <v>0</v>
      </c>
      <c r="AC183">
        <v>604</v>
      </c>
      <c r="AD183">
        <v>652</v>
      </c>
      <c r="AE183">
        <v>2.5246</v>
      </c>
      <c r="AF183" t="s">
        <v>94</v>
      </c>
      <c r="AG183">
        <v>8.6442999999999994</v>
      </c>
      <c r="AH183">
        <v>136.4658</v>
      </c>
      <c r="AI183">
        <v>28</v>
      </c>
    </row>
    <row r="184" spans="1:35" x14ac:dyDescent="0.25">
      <c r="A184">
        <v>170</v>
      </c>
      <c r="D184">
        <v>2.2033</v>
      </c>
      <c r="E184">
        <v>17.696100000000001</v>
      </c>
      <c r="F184">
        <v>175872</v>
      </c>
      <c r="G184">
        <v>700</v>
      </c>
      <c r="H184" t="s">
        <v>94</v>
      </c>
      <c r="I184">
        <v>161</v>
      </c>
      <c r="J184" t="s">
        <v>95</v>
      </c>
      <c r="K184" t="s">
        <v>96</v>
      </c>
      <c r="L184" t="s">
        <v>97</v>
      </c>
      <c r="M184" t="s">
        <v>98</v>
      </c>
      <c r="N184">
        <v>684</v>
      </c>
      <c r="O184">
        <v>285.50650000000002</v>
      </c>
      <c r="P184">
        <v>616</v>
      </c>
      <c r="Q184">
        <v>0</v>
      </c>
      <c r="R184" t="s">
        <v>99</v>
      </c>
      <c r="S184">
        <v>648</v>
      </c>
      <c r="T184">
        <v>664</v>
      </c>
      <c r="U184" t="s">
        <v>99</v>
      </c>
      <c r="V184" t="s">
        <v>99</v>
      </c>
      <c r="W184">
        <v>22</v>
      </c>
      <c r="X184" t="s">
        <v>93</v>
      </c>
      <c r="Y184" t="s">
        <v>93</v>
      </c>
      <c r="Z184">
        <v>119</v>
      </c>
      <c r="AA184" t="s">
        <v>93</v>
      </c>
      <c r="AB184" s="17">
        <v>1</v>
      </c>
      <c r="AC184">
        <v>634</v>
      </c>
      <c r="AD184">
        <v>653</v>
      </c>
      <c r="AE184">
        <v>17.602</v>
      </c>
      <c r="AF184" t="s">
        <v>94</v>
      </c>
      <c r="AG184">
        <v>94.351100000000002</v>
      </c>
      <c r="AH184">
        <v>282.43709999999999</v>
      </c>
      <c r="AI184">
        <v>28</v>
      </c>
    </row>
    <row r="185" spans="1:35" hidden="1" x14ac:dyDescent="0.25">
      <c r="A185">
        <v>170</v>
      </c>
      <c r="D185">
        <v>4.53E-2</v>
      </c>
      <c r="E185">
        <v>17.696100000000001</v>
      </c>
      <c r="F185">
        <v>87816</v>
      </c>
      <c r="G185">
        <v>800</v>
      </c>
      <c r="H185" t="s">
        <v>94</v>
      </c>
      <c r="I185">
        <v>140</v>
      </c>
      <c r="J185" t="s">
        <v>95</v>
      </c>
      <c r="K185" t="s">
        <v>96</v>
      </c>
      <c r="L185" t="s">
        <v>97</v>
      </c>
      <c r="M185" t="s">
        <v>98</v>
      </c>
      <c r="N185">
        <v>224</v>
      </c>
      <c r="O185">
        <v>142.55840000000001</v>
      </c>
      <c r="P185">
        <v>616</v>
      </c>
      <c r="Q185">
        <v>0</v>
      </c>
      <c r="R185" t="s">
        <v>99</v>
      </c>
      <c r="S185">
        <v>648</v>
      </c>
      <c r="T185">
        <v>664</v>
      </c>
      <c r="U185" t="s">
        <v>99</v>
      </c>
      <c r="V185" t="s">
        <v>99</v>
      </c>
      <c r="W185">
        <v>22</v>
      </c>
      <c r="X185" t="s">
        <v>93</v>
      </c>
      <c r="Y185" t="s">
        <v>93</v>
      </c>
      <c r="Z185">
        <v>117</v>
      </c>
      <c r="AA185" t="s">
        <v>93</v>
      </c>
      <c r="AB185" s="17">
        <v>0</v>
      </c>
      <c r="AC185">
        <v>634</v>
      </c>
      <c r="AD185">
        <v>653</v>
      </c>
      <c r="AE185">
        <v>3.6934999999999998</v>
      </c>
      <c r="AF185" t="s">
        <v>94</v>
      </c>
      <c r="AG185">
        <v>11.483000000000001</v>
      </c>
      <c r="AH185">
        <v>141.9622</v>
      </c>
      <c r="AI185">
        <v>28</v>
      </c>
    </row>
    <row r="186" spans="1:35" x14ac:dyDescent="0.25">
      <c r="A186">
        <v>171</v>
      </c>
      <c r="D186">
        <v>0.58279999999999998</v>
      </c>
      <c r="E186">
        <v>17.696100000000001</v>
      </c>
      <c r="F186">
        <v>89896</v>
      </c>
      <c r="G186">
        <v>700</v>
      </c>
      <c r="H186" t="s">
        <v>94</v>
      </c>
      <c r="I186">
        <v>113</v>
      </c>
      <c r="J186" t="s">
        <v>95</v>
      </c>
      <c r="K186" t="s">
        <v>96</v>
      </c>
      <c r="L186" t="s">
        <v>97</v>
      </c>
      <c r="M186" t="s">
        <v>98</v>
      </c>
      <c r="N186">
        <v>726</v>
      </c>
      <c r="O186">
        <v>145.93510000000001</v>
      </c>
      <c r="P186">
        <v>616</v>
      </c>
      <c r="Q186">
        <v>0</v>
      </c>
      <c r="R186" t="s">
        <v>99</v>
      </c>
      <c r="S186">
        <v>675</v>
      </c>
      <c r="T186">
        <v>664</v>
      </c>
      <c r="U186" t="s">
        <v>99</v>
      </c>
      <c r="V186" t="s">
        <v>99</v>
      </c>
      <c r="W186">
        <v>22</v>
      </c>
      <c r="X186" t="s">
        <v>93</v>
      </c>
      <c r="Y186" t="s">
        <v>93</v>
      </c>
      <c r="Z186">
        <v>107</v>
      </c>
      <c r="AA186" t="s">
        <v>93</v>
      </c>
      <c r="AB186" s="17">
        <v>0.99890000000000001</v>
      </c>
      <c r="AC186">
        <v>661</v>
      </c>
      <c r="AD186">
        <v>653</v>
      </c>
      <c r="AE186">
        <v>18.6342</v>
      </c>
      <c r="AF186" t="s">
        <v>94</v>
      </c>
      <c r="AG186">
        <v>86.074799999999996</v>
      </c>
      <c r="AH186">
        <v>130.31120000000001</v>
      </c>
      <c r="AI186">
        <v>28</v>
      </c>
    </row>
    <row r="187" spans="1:35" hidden="1" x14ac:dyDescent="0.25">
      <c r="A187">
        <v>171</v>
      </c>
      <c r="D187">
        <v>0.11799999999999999</v>
      </c>
      <c r="E187">
        <v>17.696100000000001</v>
      </c>
      <c r="F187">
        <v>91579</v>
      </c>
      <c r="G187">
        <v>800</v>
      </c>
      <c r="H187" t="s">
        <v>94</v>
      </c>
      <c r="I187">
        <v>142</v>
      </c>
      <c r="J187" t="s">
        <v>95</v>
      </c>
      <c r="K187" t="s">
        <v>96</v>
      </c>
      <c r="L187" t="s">
        <v>97</v>
      </c>
      <c r="M187" t="s">
        <v>98</v>
      </c>
      <c r="N187">
        <v>323</v>
      </c>
      <c r="O187">
        <v>148.66720000000001</v>
      </c>
      <c r="P187">
        <v>616</v>
      </c>
      <c r="Q187">
        <v>0</v>
      </c>
      <c r="R187" t="s">
        <v>99</v>
      </c>
      <c r="S187">
        <v>675</v>
      </c>
      <c r="T187">
        <v>664</v>
      </c>
      <c r="U187" t="s">
        <v>99</v>
      </c>
      <c r="V187" t="s">
        <v>99</v>
      </c>
      <c r="W187">
        <v>22</v>
      </c>
      <c r="X187" t="s">
        <v>93</v>
      </c>
      <c r="Y187" t="s">
        <v>93</v>
      </c>
      <c r="Z187">
        <v>119</v>
      </c>
      <c r="AA187" t="s">
        <v>93</v>
      </c>
      <c r="AB187" s="17">
        <v>1</v>
      </c>
      <c r="AC187">
        <v>661</v>
      </c>
      <c r="AD187">
        <v>653</v>
      </c>
      <c r="AE187">
        <v>14.0847</v>
      </c>
      <c r="AF187" t="s">
        <v>94</v>
      </c>
      <c r="AG187">
        <v>17.427299999999999</v>
      </c>
      <c r="AH187">
        <v>147.3058</v>
      </c>
      <c r="AI187">
        <v>28</v>
      </c>
    </row>
    <row r="188" spans="1:35" x14ac:dyDescent="0.25">
      <c r="A188">
        <v>172</v>
      </c>
      <c r="D188">
        <v>0.1578</v>
      </c>
      <c r="E188">
        <v>17.696100000000001</v>
      </c>
      <c r="F188">
        <v>75102</v>
      </c>
      <c r="G188">
        <v>700</v>
      </c>
      <c r="H188" t="s">
        <v>94</v>
      </c>
      <c r="I188">
        <v>113</v>
      </c>
      <c r="J188" t="s">
        <v>95</v>
      </c>
      <c r="K188" t="s">
        <v>96</v>
      </c>
      <c r="L188" t="s">
        <v>97</v>
      </c>
      <c r="M188" t="s">
        <v>98</v>
      </c>
      <c r="N188">
        <v>426</v>
      </c>
      <c r="O188">
        <v>121.9188</v>
      </c>
      <c r="P188">
        <v>616</v>
      </c>
      <c r="Q188">
        <v>0</v>
      </c>
      <c r="R188" t="s">
        <v>99</v>
      </c>
      <c r="S188">
        <v>704</v>
      </c>
      <c r="T188">
        <v>666</v>
      </c>
      <c r="U188" t="s">
        <v>99</v>
      </c>
      <c r="V188" t="s">
        <v>99</v>
      </c>
      <c r="W188">
        <v>22</v>
      </c>
      <c r="X188" t="s">
        <v>93</v>
      </c>
      <c r="Y188" t="s">
        <v>93</v>
      </c>
      <c r="Z188">
        <v>98</v>
      </c>
      <c r="AA188" t="s">
        <v>93</v>
      </c>
      <c r="AB188" s="17">
        <v>0</v>
      </c>
      <c r="AC188">
        <v>690</v>
      </c>
      <c r="AD188">
        <v>655</v>
      </c>
      <c r="AE188">
        <v>5.8907999999999996</v>
      </c>
      <c r="AF188" t="s">
        <v>94</v>
      </c>
      <c r="AG188">
        <v>33.433799999999998</v>
      </c>
      <c r="AH188">
        <v>116.6799</v>
      </c>
      <c r="AI188">
        <v>28</v>
      </c>
    </row>
    <row r="189" spans="1:35" hidden="1" x14ac:dyDescent="0.25">
      <c r="A189">
        <v>172</v>
      </c>
      <c r="D189">
        <v>0.2235</v>
      </c>
      <c r="E189">
        <v>17.696100000000001</v>
      </c>
      <c r="F189">
        <v>94020</v>
      </c>
      <c r="G189">
        <v>800</v>
      </c>
      <c r="H189" t="s">
        <v>94</v>
      </c>
      <c r="I189">
        <v>140</v>
      </c>
      <c r="J189" t="s">
        <v>95</v>
      </c>
      <c r="K189" t="s">
        <v>96</v>
      </c>
      <c r="L189" t="s">
        <v>97</v>
      </c>
      <c r="M189" t="s">
        <v>98</v>
      </c>
      <c r="N189">
        <v>371</v>
      </c>
      <c r="O189">
        <v>152.62989999999999</v>
      </c>
      <c r="P189">
        <v>616</v>
      </c>
      <c r="Q189">
        <v>0</v>
      </c>
      <c r="R189" t="s">
        <v>99</v>
      </c>
      <c r="S189">
        <v>704</v>
      </c>
      <c r="T189">
        <v>666</v>
      </c>
      <c r="U189" t="s">
        <v>99</v>
      </c>
      <c r="V189" t="s">
        <v>99</v>
      </c>
      <c r="W189">
        <v>22</v>
      </c>
      <c r="X189" t="s">
        <v>93</v>
      </c>
      <c r="Y189" t="s">
        <v>93</v>
      </c>
      <c r="Z189">
        <v>115</v>
      </c>
      <c r="AA189" t="s">
        <v>93</v>
      </c>
      <c r="AB189" s="17">
        <v>1</v>
      </c>
      <c r="AC189">
        <v>690</v>
      </c>
      <c r="AD189">
        <v>655</v>
      </c>
      <c r="AE189">
        <v>23.605899999999998</v>
      </c>
      <c r="AF189" t="s">
        <v>94</v>
      </c>
      <c r="AG189">
        <v>30.6356</v>
      </c>
      <c r="AH189">
        <v>148.24100000000001</v>
      </c>
      <c r="AI189">
        <v>28</v>
      </c>
    </row>
  </sheetData>
  <autoFilter ref="A1:AJ189">
    <filterColumn colId="6">
      <filters>
        <filter val="700"/>
      </filters>
    </filterColumn>
  </autoFilter>
  <conditionalFormatting sqref="C52:C53 C61 C56:C57">
    <cfRule type="expression" dxfId="160" priority="42">
      <formula>MOD(ROW(), 2)</formula>
    </cfRule>
  </conditionalFormatting>
  <conditionalFormatting sqref="C47:C51">
    <cfRule type="expression" dxfId="159" priority="41">
      <formula>MOD(ROW(), 2)</formula>
    </cfRule>
  </conditionalFormatting>
  <conditionalFormatting sqref="C59">
    <cfRule type="expression" dxfId="158" priority="40">
      <formula>MOD(ROW(), 2)</formula>
    </cfRule>
  </conditionalFormatting>
  <conditionalFormatting sqref="C60">
    <cfRule type="expression" dxfId="157" priority="39">
      <formula>MOD(ROW(), 2)</formula>
    </cfRule>
  </conditionalFormatting>
  <conditionalFormatting sqref="C58">
    <cfRule type="expression" dxfId="156" priority="38">
      <formula>MOD(ROW(), 2)</formula>
    </cfRule>
  </conditionalFormatting>
  <conditionalFormatting sqref="C58">
    <cfRule type="expression" dxfId="155" priority="37">
      <formula>MOD(ROW(), 2)</formula>
    </cfRule>
  </conditionalFormatting>
  <conditionalFormatting sqref="C54:C55">
    <cfRule type="expression" dxfId="154" priority="36">
      <formula>MOD(ROW(), 2)</formula>
    </cfRule>
  </conditionalFormatting>
  <conditionalFormatting sqref="B52:B53 B61 B56:B57">
    <cfRule type="expression" dxfId="153" priority="35">
      <formula>MOD(ROW(), 2)</formula>
    </cfRule>
  </conditionalFormatting>
  <conditionalFormatting sqref="B47:B51">
    <cfRule type="expression" dxfId="152" priority="34">
      <formula>MOD(ROW(), 2)</formula>
    </cfRule>
  </conditionalFormatting>
  <conditionalFormatting sqref="B59">
    <cfRule type="expression" dxfId="151" priority="33">
      <formula>MOD(ROW(), 2)</formula>
    </cfRule>
  </conditionalFormatting>
  <conditionalFormatting sqref="B60">
    <cfRule type="expression" dxfId="150" priority="32">
      <formula>MOD(ROW(), 2)</formula>
    </cfRule>
  </conditionalFormatting>
  <conditionalFormatting sqref="B58">
    <cfRule type="expression" dxfId="149" priority="31">
      <formula>MOD(ROW(), 2)</formula>
    </cfRule>
  </conditionalFormatting>
  <conditionalFormatting sqref="B58">
    <cfRule type="expression" dxfId="148" priority="30">
      <formula>MOD(ROW(), 2)</formula>
    </cfRule>
  </conditionalFormatting>
  <conditionalFormatting sqref="B54:B55">
    <cfRule type="expression" dxfId="147" priority="29">
      <formula>MOD(ROW(), 2)</formula>
    </cfRule>
  </conditionalFormatting>
  <conditionalFormatting sqref="C67:C68 C76 C71:C72">
    <cfRule type="expression" dxfId="146" priority="28">
      <formula>MOD(ROW(), 2)</formula>
    </cfRule>
  </conditionalFormatting>
  <conditionalFormatting sqref="C62:C66">
    <cfRule type="expression" dxfId="145" priority="27">
      <formula>MOD(ROW(), 2)</formula>
    </cfRule>
  </conditionalFormatting>
  <conditionalFormatting sqref="C74">
    <cfRule type="expression" dxfId="144" priority="26">
      <formula>MOD(ROW(), 2)</formula>
    </cfRule>
  </conditionalFormatting>
  <conditionalFormatting sqref="C75">
    <cfRule type="expression" dxfId="143" priority="25">
      <formula>MOD(ROW(), 2)</formula>
    </cfRule>
  </conditionalFormatting>
  <conditionalFormatting sqref="C73">
    <cfRule type="expression" dxfId="142" priority="24">
      <formula>MOD(ROW(), 2)</formula>
    </cfRule>
  </conditionalFormatting>
  <conditionalFormatting sqref="C73">
    <cfRule type="expression" dxfId="141" priority="23">
      <formula>MOD(ROW(), 2)</formula>
    </cfRule>
  </conditionalFormatting>
  <conditionalFormatting sqref="C69:C70">
    <cfRule type="expression" dxfId="140" priority="22">
      <formula>MOD(ROW(), 2)</formula>
    </cfRule>
  </conditionalFormatting>
  <conditionalFormatting sqref="B67:B68 B76 B71:B72">
    <cfRule type="expression" dxfId="139" priority="21">
      <formula>MOD(ROW(), 2)</formula>
    </cfRule>
  </conditionalFormatting>
  <conditionalFormatting sqref="B62:B66">
    <cfRule type="expression" dxfId="138" priority="20">
      <formula>MOD(ROW(), 2)</formula>
    </cfRule>
  </conditionalFormatting>
  <conditionalFormatting sqref="B74">
    <cfRule type="expression" dxfId="137" priority="19">
      <formula>MOD(ROW(), 2)</formula>
    </cfRule>
  </conditionalFormatting>
  <conditionalFormatting sqref="B75">
    <cfRule type="expression" dxfId="136" priority="18">
      <formula>MOD(ROW(), 2)</formula>
    </cfRule>
  </conditionalFormatting>
  <conditionalFormatting sqref="B73">
    <cfRule type="expression" dxfId="135" priority="17">
      <formula>MOD(ROW(), 2)</formula>
    </cfRule>
  </conditionalFormatting>
  <conditionalFormatting sqref="B73">
    <cfRule type="expression" dxfId="134" priority="16">
      <formula>MOD(ROW(), 2)</formula>
    </cfRule>
  </conditionalFormatting>
  <conditionalFormatting sqref="B69:B70">
    <cfRule type="expression" dxfId="133" priority="15">
      <formula>MOD(ROW(), 2)</formula>
    </cfRule>
  </conditionalFormatting>
  <conditionalFormatting sqref="C82:C83 C91 C86:C87">
    <cfRule type="expression" dxfId="132" priority="14">
      <formula>MOD(ROW(), 2)</formula>
    </cfRule>
  </conditionalFormatting>
  <conditionalFormatting sqref="C77:C81">
    <cfRule type="expression" dxfId="131" priority="13">
      <formula>MOD(ROW(), 2)</formula>
    </cfRule>
  </conditionalFormatting>
  <conditionalFormatting sqref="C89">
    <cfRule type="expression" dxfId="130" priority="12">
      <formula>MOD(ROW(), 2)</formula>
    </cfRule>
  </conditionalFormatting>
  <conditionalFormatting sqref="C90">
    <cfRule type="expression" dxfId="129" priority="11">
      <formula>MOD(ROW(), 2)</formula>
    </cfRule>
  </conditionalFormatting>
  <conditionalFormatting sqref="C88">
    <cfRule type="expression" dxfId="128" priority="10">
      <formula>MOD(ROW(), 2)</formula>
    </cfRule>
  </conditionalFormatting>
  <conditionalFormatting sqref="C88">
    <cfRule type="expression" dxfId="127" priority="9">
      <formula>MOD(ROW(), 2)</formula>
    </cfRule>
  </conditionalFormatting>
  <conditionalFormatting sqref="C84:C85">
    <cfRule type="expression" dxfId="126" priority="8">
      <formula>MOD(ROW(), 2)</formula>
    </cfRule>
  </conditionalFormatting>
  <conditionalFormatting sqref="B82:B83 B91 B86:B87">
    <cfRule type="expression" dxfId="125" priority="7">
      <formula>MOD(ROW(), 2)</formula>
    </cfRule>
  </conditionalFormatting>
  <conditionalFormatting sqref="B77:B81">
    <cfRule type="expression" dxfId="124" priority="6">
      <formula>MOD(ROW(), 2)</formula>
    </cfRule>
  </conditionalFormatting>
  <conditionalFormatting sqref="B89">
    <cfRule type="expression" dxfId="123" priority="5">
      <formula>MOD(ROW(), 2)</formula>
    </cfRule>
  </conditionalFormatting>
  <conditionalFormatting sqref="B90">
    <cfRule type="expression" dxfId="122" priority="4">
      <formula>MOD(ROW(), 2)</formula>
    </cfRule>
  </conditionalFormatting>
  <conditionalFormatting sqref="B88">
    <cfRule type="expression" dxfId="121" priority="3">
      <formula>MOD(ROW(), 2)</formula>
    </cfRule>
  </conditionalFormatting>
  <conditionalFormatting sqref="B88">
    <cfRule type="expression" dxfId="120" priority="2">
      <formula>MOD(ROW(), 2)</formula>
    </cfRule>
  </conditionalFormatting>
  <conditionalFormatting sqref="B84:B85">
    <cfRule type="expression" dxfId="119" priority="1">
      <formula>MOD(ROW(), 2)</formula>
    </cfRule>
  </conditionalFormatting>
  <conditionalFormatting sqref="C7:C8 C16 C11:C12">
    <cfRule type="expression" dxfId="118" priority="84">
      <formula>MOD(ROW(), 2)</formula>
    </cfRule>
  </conditionalFormatting>
  <conditionalFormatting sqref="C2:C6">
    <cfRule type="expression" dxfId="117" priority="83">
      <formula>MOD(ROW(), 2)</formula>
    </cfRule>
  </conditionalFormatting>
  <conditionalFormatting sqref="C14">
    <cfRule type="expression" dxfId="116" priority="82">
      <formula>MOD(ROW(), 2)</formula>
    </cfRule>
  </conditionalFormatting>
  <conditionalFormatting sqref="C15">
    <cfRule type="expression" dxfId="115" priority="81">
      <formula>MOD(ROW(), 2)</formula>
    </cfRule>
  </conditionalFormatting>
  <conditionalFormatting sqref="C13">
    <cfRule type="expression" dxfId="114" priority="80">
      <formula>MOD(ROW(), 2)</formula>
    </cfRule>
  </conditionalFormatting>
  <conditionalFormatting sqref="C13">
    <cfRule type="expression" dxfId="113" priority="79">
      <formula>MOD(ROW(), 2)</formula>
    </cfRule>
  </conditionalFormatting>
  <conditionalFormatting sqref="C9:C10">
    <cfRule type="expression" dxfId="112" priority="78">
      <formula>MOD(ROW(), 2)</formula>
    </cfRule>
  </conditionalFormatting>
  <conditionalFormatting sqref="B7:B8 B16 B11:B12">
    <cfRule type="expression" dxfId="111" priority="77">
      <formula>MOD(ROW(), 2)</formula>
    </cfRule>
  </conditionalFormatting>
  <conditionalFormatting sqref="B2:B6">
    <cfRule type="expression" dxfId="110" priority="76">
      <formula>MOD(ROW(), 2)</formula>
    </cfRule>
  </conditionalFormatting>
  <conditionalFormatting sqref="B14">
    <cfRule type="expression" dxfId="109" priority="75">
      <formula>MOD(ROW(), 2)</formula>
    </cfRule>
  </conditionalFormatting>
  <conditionalFormatting sqref="B15">
    <cfRule type="expression" dxfId="108" priority="74">
      <formula>MOD(ROW(), 2)</formula>
    </cfRule>
  </conditionalFormatting>
  <conditionalFormatting sqref="B13">
    <cfRule type="expression" dxfId="107" priority="73">
      <formula>MOD(ROW(), 2)</formula>
    </cfRule>
  </conditionalFormatting>
  <conditionalFormatting sqref="B13">
    <cfRule type="expression" dxfId="106" priority="72">
      <formula>MOD(ROW(), 2)</formula>
    </cfRule>
  </conditionalFormatting>
  <conditionalFormatting sqref="B9:B10">
    <cfRule type="expression" dxfId="105" priority="71">
      <formula>MOD(ROW(), 2)</formula>
    </cfRule>
  </conditionalFormatting>
  <conditionalFormatting sqref="C22:C23 C31 C26:C27">
    <cfRule type="expression" dxfId="104" priority="70">
      <formula>MOD(ROW(), 2)</formula>
    </cfRule>
  </conditionalFormatting>
  <conditionalFormatting sqref="C17:C21">
    <cfRule type="expression" dxfId="103" priority="69">
      <formula>MOD(ROW(), 2)</formula>
    </cfRule>
  </conditionalFormatting>
  <conditionalFormatting sqref="C29">
    <cfRule type="expression" dxfId="102" priority="68">
      <formula>MOD(ROW(), 2)</formula>
    </cfRule>
  </conditionalFormatting>
  <conditionalFormatting sqref="C30">
    <cfRule type="expression" dxfId="101" priority="67">
      <formula>MOD(ROW(), 2)</formula>
    </cfRule>
  </conditionalFormatting>
  <conditionalFormatting sqref="C28">
    <cfRule type="expression" dxfId="100" priority="66">
      <formula>MOD(ROW(), 2)</formula>
    </cfRule>
  </conditionalFormatting>
  <conditionalFormatting sqref="C28">
    <cfRule type="expression" dxfId="99" priority="65">
      <formula>MOD(ROW(), 2)</formula>
    </cfRule>
  </conditionalFormatting>
  <conditionalFormatting sqref="C24:C25">
    <cfRule type="expression" dxfId="98" priority="64">
      <formula>MOD(ROW(), 2)</formula>
    </cfRule>
  </conditionalFormatting>
  <conditionalFormatting sqref="B22:B23 B31 B26:B27">
    <cfRule type="expression" dxfId="97" priority="63">
      <formula>MOD(ROW(), 2)</formula>
    </cfRule>
  </conditionalFormatting>
  <conditionalFormatting sqref="B17:B21">
    <cfRule type="expression" dxfId="96" priority="62">
      <formula>MOD(ROW(), 2)</formula>
    </cfRule>
  </conditionalFormatting>
  <conditionalFormatting sqref="B29">
    <cfRule type="expression" dxfId="95" priority="61">
      <formula>MOD(ROW(), 2)</formula>
    </cfRule>
  </conditionalFormatting>
  <conditionalFormatting sqref="B30">
    <cfRule type="expression" dxfId="94" priority="60">
      <formula>MOD(ROW(), 2)</formula>
    </cfRule>
  </conditionalFormatting>
  <conditionalFormatting sqref="B28">
    <cfRule type="expression" dxfId="93" priority="59">
      <formula>MOD(ROW(), 2)</formula>
    </cfRule>
  </conditionalFormatting>
  <conditionalFormatting sqref="B28">
    <cfRule type="expression" dxfId="92" priority="58">
      <formula>MOD(ROW(), 2)</formula>
    </cfRule>
  </conditionalFormatting>
  <conditionalFormatting sqref="B24:B25">
    <cfRule type="expression" dxfId="91" priority="57">
      <formula>MOD(ROW(), 2)</formula>
    </cfRule>
  </conditionalFormatting>
  <conditionalFormatting sqref="C37:C38 C46 C41:C42">
    <cfRule type="expression" dxfId="90" priority="56">
      <formula>MOD(ROW(), 2)</formula>
    </cfRule>
  </conditionalFormatting>
  <conditionalFormatting sqref="C32:C36">
    <cfRule type="expression" dxfId="89" priority="55">
      <formula>MOD(ROW(), 2)</formula>
    </cfRule>
  </conditionalFormatting>
  <conditionalFormatting sqref="C44">
    <cfRule type="expression" dxfId="88" priority="54">
      <formula>MOD(ROW(), 2)</formula>
    </cfRule>
  </conditionalFormatting>
  <conditionalFormatting sqref="C45">
    <cfRule type="expression" dxfId="87" priority="53">
      <formula>MOD(ROW(), 2)</formula>
    </cfRule>
  </conditionalFormatting>
  <conditionalFormatting sqref="C43">
    <cfRule type="expression" dxfId="86" priority="52">
      <formula>MOD(ROW(), 2)</formula>
    </cfRule>
  </conditionalFormatting>
  <conditionalFormatting sqref="C43">
    <cfRule type="expression" dxfId="85" priority="51">
      <formula>MOD(ROW(), 2)</formula>
    </cfRule>
  </conditionalFormatting>
  <conditionalFormatting sqref="C39:C40">
    <cfRule type="expression" dxfId="84" priority="50">
      <formula>MOD(ROW(), 2)</formula>
    </cfRule>
  </conditionalFormatting>
  <conditionalFormatting sqref="B37:B38 B46 B41:B42">
    <cfRule type="expression" dxfId="83" priority="49">
      <formula>MOD(ROW(), 2)</formula>
    </cfRule>
  </conditionalFormatting>
  <conditionalFormatting sqref="B32:B36">
    <cfRule type="expression" dxfId="82" priority="48">
      <formula>MOD(ROW(), 2)</formula>
    </cfRule>
  </conditionalFormatting>
  <conditionalFormatting sqref="B44">
    <cfRule type="expression" dxfId="81" priority="47">
      <formula>MOD(ROW(), 2)</formula>
    </cfRule>
  </conditionalFormatting>
  <conditionalFormatting sqref="B45">
    <cfRule type="expression" dxfId="80" priority="46">
      <formula>MOD(ROW(), 2)</formula>
    </cfRule>
  </conditionalFormatting>
  <conditionalFormatting sqref="B43">
    <cfRule type="expression" dxfId="79" priority="45">
      <formula>MOD(ROW(), 2)</formula>
    </cfRule>
  </conditionalFormatting>
  <conditionalFormatting sqref="B43">
    <cfRule type="expression" dxfId="78" priority="44">
      <formula>MOD(ROW(), 2)</formula>
    </cfRule>
  </conditionalFormatting>
  <conditionalFormatting sqref="B39:B40">
    <cfRule type="expression" dxfId="77" priority="43">
      <formula>MOD(ROW(), 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Assay details</vt:lpstr>
      <vt:lpstr>SD-URA</vt:lpstr>
      <vt:lpstr>SD-TRP growth</vt:lpstr>
      <vt:lpstr>rep1-norm</vt:lpstr>
      <vt:lpstr>rep2-norm</vt:lpstr>
      <vt:lpstr>rep3-norm</vt:lpstr>
      <vt:lpstr>western_analysis</vt:lpstr>
      <vt:lpstr>western</vt:lpstr>
      <vt:lpstr>report</vt:lpstr>
      <vt:lpstr>western blot layout</vt:lpstr>
      <vt:lpstr>report layout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cp:lastPrinted>2017-06-30T13:57:43Z</cp:lastPrinted>
  <dcterms:created xsi:type="dcterms:W3CDTF">2017-01-13T16:00:22Z</dcterms:created>
  <dcterms:modified xsi:type="dcterms:W3CDTF">2018-08-25T16:42:26Z</dcterms:modified>
</cp:coreProperties>
</file>