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60" windowWidth="8112" windowHeight="6876" activeTab="2"/>
  </bookViews>
  <sheets>
    <sheet name="fit" sheetId="1" r:id="rId1"/>
    <sheet name="stat" sheetId="2" r:id="rId2"/>
    <sheet name="dg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G2" i="1"/>
  <c r="C2" i="1"/>
  <c r="J1" i="1"/>
  <c r="G1" i="1"/>
  <c r="F1" i="1"/>
  <c r="C1" i="1"/>
  <c r="B1" i="1"/>
</calcChain>
</file>

<file path=xl/sharedStrings.xml><?xml version="1.0" encoding="utf-8"?>
<sst xmlns="http://schemas.openxmlformats.org/spreadsheetml/2006/main" count="313" uniqueCount="174">
  <si>
    <t xml:space="preserve">Protein </t>
  </si>
  <si>
    <t>#AA</t>
  </si>
  <si>
    <t>Final conc</t>
  </si>
  <si>
    <t>uM</t>
  </si>
  <si>
    <t>Urea</t>
  </si>
  <si>
    <t>SsI45A_S70A</t>
  </si>
  <si>
    <t>temp</t>
  </si>
  <si>
    <t xml:space="preserve"> Filename: STAT.DAT     Date:               Time:         </t>
  </si>
  <si>
    <t xml:space="preserve"> %-----------FIT INFO AND STATISTICS-----------%</t>
  </si>
  <si>
    <t xml:space="preserve">    DATA FROM FILE    240.0000000                          </t>
  </si>
  <si>
    <t xml:space="preserve">    RANGE OF POINTS USED FOR FIT:    2   41</t>
  </si>
  <si>
    <t xml:space="preserve">    MARQUARDT NON-LINEAR LEAST-SQUARES FIT</t>
  </si>
  <si>
    <t xml:space="preserve">    NUMERICAL PARTIAL DERIVATIVES</t>
  </si>
  <si>
    <t xml:space="preserve">    MATRIX INVERSION BY GAUSS-JORDAN</t>
  </si>
  <si>
    <t xml:space="preserve">    CORRESPONDING DATA RANGE:       0.0470,       9.4970</t>
  </si>
  <si>
    <t xml:space="preserve">    CHISQ CONVERGED IN            9  ITERATIONS</t>
  </si>
  <si>
    <t xml:space="preserve">    FIT TOLERANCE =    1.0000000000000000E-004</t>
  </si>
  <si>
    <t xml:space="preserve">    TOTAL # OF DATA POINTS =          840</t>
  </si>
  <si>
    <t xml:space="preserve">    TOTAL # OF VAR PARAMETERS =          109</t>
  </si>
  <si>
    <t xml:space="preserve">    NO. DEGREES OF FREEDOM =          731</t>
  </si>
  <si>
    <t xml:space="preserve">    CHI-SQUARED=    25.922535228110487     </t>
  </si>
  <si>
    <t xml:space="preserve">    REDUCED CHI-SQUARED =    3.5461744498099163E-002</t>
  </si>
  <si>
    <t xml:space="preserve">    GOODNESS OF FIT =    1.0000000000000000     </t>
  </si>
  <si>
    <t xml:space="preserve"> %---------------   PARAMETERS  ---------------%</t>
  </si>
  <si>
    <t xml:space="preserve">  </t>
  </si>
  <si>
    <t xml:space="preserve">                                    value             stddev     dependency</t>
  </si>
  <si>
    <t xml:space="preserve">     </t>
  </si>
  <si>
    <t xml:space="preserve"> &gt;&gt; BUFFER    11 [     240.00000]    240.0000000                          </t>
  </si>
  <si>
    <t xml:space="preserve">            Gni (Kcal/mol) =      4.8949639  +/-      0.1401856  0.9698721</t>
  </si>
  <si>
    <t xml:space="preserve">        Ani (Kcal/mol/[D]) =      1.5420620  +/-      0.0544220  0.9759010</t>
  </si>
  <si>
    <t xml:space="preserve">            Giu (Kcal/mol) =      4.7453948  +/-      0.2822676  0.9885391</t>
  </si>
  <si>
    <t xml:space="preserve">        Aiu (Kcal/mol/[D]) =      1.0399071  +/-      0.0472328  0.9853334</t>
  </si>
  <si>
    <t xml:space="preserve">  SLOPE OF NATIVE BASELINE =     -0.1657903  +/-      0.0977157  0.7367473</t>
  </si>
  <si>
    <t xml:space="preserve">  Y-INT OF NATIVE BASELINE =     -6.9131633  +/-      0.1429105  0.6461566</t>
  </si>
  <si>
    <t xml:space="preserve"> SLOPE OF UNFOLDED BASELIN =      0.1152161  +/-      0.0570491  0.8989980</t>
  </si>
  <si>
    <t xml:space="preserve"> Y-INT OF UNFOLDED BASELIN =     -3.6089817  +/-      0.4393032  0.9067214</t>
  </si>
  <si>
    <t xml:space="preserve">               Z PARAMETER =      0.5449132  +/-      0.0923535  0.7301533</t>
  </si>
  <si>
    <t xml:space="preserve">           TEMPERATURE (K) =    298.1500000</t>
  </si>
  <si>
    <t xml:space="preserve"> &gt;&gt; BUFFER    12 [     239.00000]    239.0000000                          </t>
  </si>
  <si>
    <t xml:space="preserve">  SLOPE OF NATIVE BASELINE =     -0.2056332  +/-      0.0978469  0.7365123</t>
  </si>
  <si>
    <t xml:space="preserve">  Y-INT OF NATIVE BASELINE =     -8.5026729  +/-      0.1429240  0.6459494</t>
  </si>
  <si>
    <t xml:space="preserve"> SLOPE OF UNFOLDED BASELIN =      0.1509545  +/-      0.0572123  0.8993101</t>
  </si>
  <si>
    <t xml:space="preserve"> Y-INT OF UNFOLDED BASELIN =     -4.2805754  +/-      0.4408695  0.9071079</t>
  </si>
  <si>
    <t xml:space="preserve">               Z PARAMETER =      0.5484333  +/-      0.0764276  0.7443698</t>
  </si>
  <si>
    <t xml:space="preserve"> &gt;&gt; BUFFER    13 [     238.00000]    238.0000000                          </t>
  </si>
  <si>
    <t xml:space="preserve">  SLOPE OF NATIVE BASELINE =     -0.2312826  +/-      0.0983144  0.7391782</t>
  </si>
  <si>
    <t xml:space="preserve">  Y-INT OF NATIVE BASELINE =    -10.3677849  +/-      0.1430688  0.6468898</t>
  </si>
  <si>
    <t xml:space="preserve"> SLOPE OF UNFOLDED BASELIN =      0.1896847  +/-      0.0572510  0.8993203</t>
  </si>
  <si>
    <t xml:space="preserve"> Y-INT OF UNFOLDED BASELIN =     -4.9969775  +/-      0.4414189  0.9070906</t>
  </si>
  <si>
    <t xml:space="preserve">               Z PARAMETER =      0.5399229  +/-      0.0657279  0.7620482</t>
  </si>
  <si>
    <t xml:space="preserve"> &gt;&gt; BUFFER    14 [     237.00000]    237.0000000                          </t>
  </si>
  <si>
    <t xml:space="preserve">  SLOPE OF NATIVE BASELINE =     -0.2802507  +/-      0.0987159  0.7402938</t>
  </si>
  <si>
    <t xml:space="preserve">  Y-INT OF NATIVE BASELINE =    -12.4140372  +/-      0.1431543  0.6471234</t>
  </si>
  <si>
    <t xml:space="preserve"> SLOPE OF UNFOLDED BASELIN =      0.2310095  +/-      0.0575154  0.8997808</t>
  </si>
  <si>
    <t xml:space="preserve"> Y-INT OF UNFOLDED BASELIN =     -5.7225495  +/-      0.4440314  0.9076320</t>
  </si>
  <si>
    <t xml:space="preserve">               Z PARAMETER =      0.5395906  +/-      0.0580300  0.7823797</t>
  </si>
  <si>
    <t xml:space="preserve"> &gt;&gt; BUFFER    15 [     236.00000]    236.0000000                          </t>
  </si>
  <si>
    <t xml:space="preserve">  SLOPE OF NATIVE BASELINE =     -0.3209135  +/-      0.0992959  0.7426556</t>
  </si>
  <si>
    <t xml:space="preserve">  Y-INT OF NATIVE BASELINE =    -14.6988033  +/-      0.1432926  0.6478174</t>
  </si>
  <si>
    <t xml:space="preserve"> SLOPE OF UNFOLDED BASELIN =      0.2831269  +/-      0.0578202  0.9002745</t>
  </si>
  <si>
    <t xml:space="preserve"> Y-INT OF UNFOLDED BASELIN =     -6.5601446  +/-      0.4470944  0.9081855</t>
  </si>
  <si>
    <t xml:space="preserve">               Z PARAMETER =      0.5344313  +/-      0.0530538  0.8029873</t>
  </si>
  <si>
    <t xml:space="preserve"> &gt;&gt; BUFFER    16 [     235.00000]    235.0000000                          </t>
  </si>
  <si>
    <t xml:space="preserve">  SLOPE OF NATIVE BASELINE =     -0.3563703  +/-      0.0999493  0.7447807</t>
  </si>
  <si>
    <t xml:space="preserve">  Y-INT OF NATIVE BASELINE =    -17.1669646  +/-      0.1434318  0.6483463</t>
  </si>
  <si>
    <t xml:space="preserve"> SLOPE OF UNFOLDED BASELIN =      0.3489185  +/-      0.0582576  0.9010052</t>
  </si>
  <si>
    <t xml:space="preserve"> Y-INT OF UNFOLDED BASELIN =     -7.5027828  +/-      0.4514071  0.9090211</t>
  </si>
  <si>
    <t xml:space="preserve">               Z PARAMETER =      0.5317035  +/-      0.0497064  0.8222405</t>
  </si>
  <si>
    <t xml:space="preserve"> &gt;&gt; BUFFER    17 [     234.00000]    234.0000000                          </t>
  </si>
  <si>
    <t xml:space="preserve">  SLOPE OF NATIVE BASELINE =     -0.3936530  +/-      0.1008776  0.7485500</t>
  </si>
  <si>
    <t xml:space="preserve">  Y-INT OF NATIVE BASELINE =    -19.7700445  +/-      0.1436480  0.6494847</t>
  </si>
  <si>
    <t xml:space="preserve"> SLOPE OF UNFOLDED BASELIN =      0.4096676  +/-      0.0587335  0.9017490</t>
  </si>
  <si>
    <t xml:space="preserve"> Y-INT OF UNFOLDED BASELIN =     -8.3828032  +/-      0.4561832  0.9098403</t>
  </si>
  <si>
    <t xml:space="preserve">               Z PARAMETER =      0.5228389  +/-      0.0474570  0.8407999</t>
  </si>
  <si>
    <t xml:space="preserve"> &gt;&gt; BUFFER    18 [     233.00000]    233.0000000                          </t>
  </si>
  <si>
    <t xml:space="preserve">  SLOPE OF NATIVE BASELINE =     -0.4428414  +/-      0.1017552  0.7509509</t>
  </si>
  <si>
    <t xml:space="preserve">  Y-INT OF NATIVE BASELINE =    -22.4590696  +/-      0.1438176  0.6499988</t>
  </si>
  <si>
    <t xml:space="preserve"> SLOPE OF UNFOLDED BASELIN =      0.4860805  +/-      0.0594377  0.9029034</t>
  </si>
  <si>
    <t xml:space="preserve"> Y-INT OF UNFOLDED BASELIN =     -9.4328676  +/-      0.4630329  0.9111524</t>
  </si>
  <si>
    <t xml:space="preserve">               Z PARAMETER =      0.5213733  +/-      0.0458473  0.8562844</t>
  </si>
  <si>
    <t xml:space="preserve"> &gt;&gt; BUFFER    19 [     232.00000]    232.0000000                          </t>
  </si>
  <si>
    <t xml:space="preserve">  SLOPE OF NATIVE BASELINE =     -0.4966514  +/-      0.1028183  0.7541965</t>
  </si>
  <si>
    <t xml:space="preserve">  Y-INT OF NATIVE BASELINE =    -25.2112077  +/-      0.1440331  0.6508169</t>
  </si>
  <si>
    <t xml:space="preserve"> SLOPE OF UNFOLDED BASELIN =      0.5616116  +/-      0.0602163  0.9041315</t>
  </si>
  <si>
    <t xml:space="preserve"> Y-INT OF UNFOLDED BASELIN =    -10.4911642  +/-      0.4706302  0.9125244</t>
  </si>
  <si>
    <t xml:space="preserve">               Z PARAMETER =      0.5170900  +/-      0.0447583  0.8699601</t>
  </si>
  <si>
    <t xml:space="preserve"> &gt;&gt; BUFFER    20 [     231.00000]    231.0000000                          </t>
  </si>
  <si>
    <t xml:space="preserve">  SLOPE OF NATIVE BASELINE =     -0.5408237  +/-      0.1039220  0.7573208</t>
  </si>
  <si>
    <t xml:space="preserve">  Y-INT OF NATIVE BASELINE =    -27.8421853  +/-      0.1442543  0.6515812</t>
  </si>
  <si>
    <t xml:space="preserve"> SLOPE OF UNFOLDED BASELIN =      0.6397777  +/-      0.0610346  0.9053960</t>
  </si>
  <si>
    <t xml:space="preserve"> Y-INT OF UNFOLDED BASELIN =    -11.5235731  +/-      0.4785816  0.9139303</t>
  </si>
  <si>
    <t xml:space="preserve">               Z PARAMETER =      0.5137650  +/-      0.0440236  0.8809076</t>
  </si>
  <si>
    <t xml:space="preserve"> &gt;&gt; BUFFER    21 [     230.00000]    230.0000000                          </t>
  </si>
  <si>
    <t xml:space="preserve">  SLOPE OF NATIVE BASELINE =     -0.5570459  +/-      0.1051266  0.7610198</t>
  </si>
  <si>
    <t xml:space="preserve">  Y-INT OF NATIVE BASELINE =    -30.4663033  +/-      0.1445084  0.6526085</t>
  </si>
  <si>
    <t xml:space="preserve"> SLOPE OF UNFOLDED BASELIN =      0.7193691  +/-      0.0617840  0.9065060</t>
  </si>
  <si>
    <t xml:space="preserve"> Y-INT OF UNFOLDED BASELIN =    -12.5996462  +/-      0.4859062  0.9151431</t>
  </si>
  <si>
    <t xml:space="preserve">               Z PARAMETER =      0.5077354  +/-      0.0435885  0.8898340</t>
  </si>
  <si>
    <t xml:space="preserve"> &gt;&gt; BUFFER    22 [     229.00000]    229.0000000                          </t>
  </si>
  <si>
    <t xml:space="preserve">  SLOPE OF NATIVE BASELINE =     -0.5867522  +/-      0.1063113  0.7645013</t>
  </si>
  <si>
    <t xml:space="preserve">  Y-INT OF NATIVE BASELINE =    -32.8021897  +/-      0.1447554  0.6535768</t>
  </si>
  <si>
    <t xml:space="preserve"> SLOPE OF UNFOLDED BASELIN =      0.7912334  +/-      0.0625600  0.9076324</t>
  </si>
  <si>
    <t xml:space="preserve"> Y-INT OF UNFOLDED BASELIN =    -13.5329605  +/-      0.4934541  0.9163659</t>
  </si>
  <si>
    <t xml:space="preserve">               Z PARAMETER =      0.5022834  +/-      0.0432923  0.8971765</t>
  </si>
  <si>
    <t xml:space="preserve"> &gt;&gt; BUFFER    23 [     228.00000]    228.0000000                          </t>
  </si>
  <si>
    <t xml:space="preserve">  SLOPE OF NATIVE BASELINE =     -0.6119294  +/-      0.1074010  0.7675249</t>
  </si>
  <si>
    <t xml:space="preserve">  Y-INT OF NATIVE BASELINE =    -34.9448767  +/-      0.1449811  0.6544112</t>
  </si>
  <si>
    <t xml:space="preserve"> SLOPE OF UNFOLDED BASELIN =      0.8613302  +/-      0.0632985  0.9086842</t>
  </si>
  <si>
    <t xml:space="preserve"> Y-INT OF UNFOLDED BASELIN =    -14.4662368  +/-      0.5006042  0.9175023</t>
  </si>
  <si>
    <t xml:space="preserve">               Z PARAMETER =      0.4980010  +/-      0.0430896  0.9029220</t>
  </si>
  <si>
    <t xml:space="preserve"> &gt;&gt; BUFFER    24 [     227.00000]    227.0000000                          </t>
  </si>
  <si>
    <t xml:space="preserve">  SLOPE OF NATIVE BASELINE =     -0.6460139  +/-      0.1083240  0.7699470</t>
  </si>
  <si>
    <t xml:space="preserve">  Y-INT OF NATIVE BASELINE =    -36.7221586  +/-      0.1451695  0.6550674</t>
  </si>
  <si>
    <t xml:space="preserve"> SLOPE OF UNFOLDED BASELIN =      0.9234177  +/-      0.0639856  0.9096470</t>
  </si>
  <si>
    <t xml:space="preserve"> Y-INT OF UNFOLDED BASELIN =    -15.2827307  +/-      0.5072224  0.9185385</t>
  </si>
  <si>
    <t xml:space="preserve">               Z PARAMETER =      0.4949896  +/-      0.0429447  0.9073192</t>
  </si>
  <si>
    <t xml:space="preserve"> &gt;&gt; BUFFER    25 [     226.00000]    226.0000000                          </t>
  </si>
  <si>
    <t xml:space="preserve">  SLOPE OF NATIVE BASELINE =     -0.6773575  +/-      0.1091688  0.7724922</t>
  </si>
  <si>
    <t xml:space="preserve">  Y-INT OF NATIVE BASELINE =    -38.1184485  +/-      0.1453528  0.6558664</t>
  </si>
  <si>
    <t xml:space="preserve"> SLOPE OF UNFOLDED BASELIN =      0.9714559  +/-      0.0645236  0.9103692</t>
  </si>
  <si>
    <t xml:space="preserve"> Y-INT OF UNFOLDED BASELIN =    -15.9132794  +/-      0.5124422  0.9192985</t>
  </si>
  <si>
    <t xml:space="preserve">               Z PARAMETER =      0.4897139  +/-      0.0429174  0.9107455</t>
  </si>
  <si>
    <t xml:space="preserve"> &gt;&gt; BUFFER    26 [     225.00000]    225.0000000                          </t>
  </si>
  <si>
    <t xml:space="preserve">  SLOPE OF NATIVE BASELINE =     -0.6949200  +/-      0.1097888  0.7743488</t>
  </si>
  <si>
    <t xml:space="preserve">  Y-INT OF NATIVE BASELINE =    -39.3113608  +/-      0.1454898  0.6564649</t>
  </si>
  <si>
    <t xml:space="preserve"> SLOPE OF UNFOLDED BASELIN =      1.0084606  +/-      0.0649014  0.9108678</t>
  </si>
  <si>
    <t xml:space="preserve"> Y-INT OF UNFOLDED BASELIN =    -16.5756568  +/-      0.5161078  0.9198196</t>
  </si>
  <si>
    <t xml:space="preserve">               Z PARAMETER =      0.4857379  +/-      0.0429171  0.9130049</t>
  </si>
  <si>
    <t xml:space="preserve"> &gt;&gt; BUFFER    27 [     224.00000]    224.0000000                          </t>
  </si>
  <si>
    <t xml:space="preserve">  SLOPE OF NATIVE BASELINE =     -0.7112457  +/-      0.1103778  0.7766460</t>
  </si>
  <si>
    <t xml:space="preserve">  Y-INT OF NATIVE BASELINE =    -40.1074030  +/-      0.1456393  0.6573481</t>
  </si>
  <si>
    <t xml:space="preserve"> SLOPE OF UNFOLDED BASELIN =      1.0219802  +/-      0.0650858  0.9110757</t>
  </si>
  <si>
    <t xml:space="preserve"> Y-INT OF UNFOLDED BASELIN =    -17.0021637  +/-      0.5179820  0.9200097</t>
  </si>
  <si>
    <t xml:space="preserve">               Z PARAMETER =      0.4780641  +/-      0.0430443  0.9146736</t>
  </si>
  <si>
    <t xml:space="preserve"> &gt;&gt; BUFFER    28 [     223.00000]    223.0000000                          </t>
  </si>
  <si>
    <t xml:space="preserve">  SLOPE OF NATIVE BASELINE =     -0.7421991  +/-      0.1107910  0.7784898</t>
  </si>
  <si>
    <t xml:space="preserve">  Y-INT OF NATIVE BASELINE =    -40.4942862  +/-      0.1457537  0.6581131</t>
  </si>
  <si>
    <t xml:space="preserve"> SLOPE OF UNFOLDED BASELIN =      1.0196673  +/-      0.0651847  0.9111692</t>
  </si>
  <si>
    <t xml:space="preserve"> Y-INT OF UNFOLDED BASELIN =    -17.2356653  +/-      0.5190190  0.9200767</t>
  </si>
  <si>
    <t xml:space="preserve">               Z PARAMETER =      0.4709076  +/-      0.0431912  0.9157137</t>
  </si>
  <si>
    <t xml:space="preserve"> &gt;&gt; BUFFER    29 [     222.00000]    222.0000000                          </t>
  </si>
  <si>
    <t xml:space="preserve">  SLOPE OF NATIVE BASELINE =     -0.7872281  +/-      0.1108600  0.7791133</t>
  </si>
  <si>
    <t xml:space="preserve">  Y-INT OF NATIVE BASELINE =    -40.7549125  +/-      0.1457795  0.6584135</t>
  </si>
  <si>
    <t xml:space="preserve"> SLOPE OF UNFOLDED BASELIN =      1.0197269  +/-      0.0652563  0.9112467</t>
  </si>
  <si>
    <t xml:space="preserve"> Y-INT OF UNFOLDED BASELIN =    -17.6214618  +/-      0.5197309  0.9201416</t>
  </si>
  <si>
    <t xml:space="preserve">               Z PARAMETER =      0.4674539  +/-      0.0432760  0.9160258</t>
  </si>
  <si>
    <t xml:space="preserve"> &gt;&gt; BUFFER    30 [     221.00000]    221.0000000                          </t>
  </si>
  <si>
    <t xml:space="preserve">  SLOPE OF NATIVE BASELINE =     -0.8013568  +/-      0.1105164  0.7787159</t>
  </si>
  <si>
    <t xml:space="preserve">  Y-INT OF NATIVE BASELINE =    -40.6726554  +/-      0.1457118  0.6583978</t>
  </si>
  <si>
    <t xml:space="preserve"> SLOPE OF UNFOLDED BASELIN =      1.0552997  +/-      0.0651719  0.9111200</t>
  </si>
  <si>
    <t xml:space="preserve"> Y-INT OF UNFOLDED BASELIN =    -18.0743358  +/-      0.5189252  0.9199910</t>
  </si>
  <si>
    <t xml:space="preserve">               Z PARAMETER =      0.4653992  +/-      0.0433748  0.9152688</t>
  </si>
  <si>
    <t xml:space="preserve"> &gt;&gt; BUFFER    31 [     220.00000]    220.0000000                          </t>
  </si>
  <si>
    <t xml:space="preserve">  SLOPE OF NATIVE BASELINE =     -0.8045482  +/-      0.1102738  0.7787797</t>
  </si>
  <si>
    <t xml:space="preserve">  Y-INT OF NATIVE BASELINE =    -40.5580648  +/-      0.1456777  0.6585901</t>
  </si>
  <si>
    <t xml:space="preserve"> SLOPE OF UNFOLDED BASELIN =      1.0691383  +/-      0.0649952  0.9108558</t>
  </si>
  <si>
    <t xml:space="preserve"> Y-INT OF UNFOLDED BASELIN =    -18.4187063  +/-      0.5172681  0.9196841</t>
  </si>
  <si>
    <t xml:space="preserve">               Z PARAMETER =      0.4614896  +/-      0.0435262  0.9144439</t>
  </si>
  <si>
    <t>&gt;&gt; BUFFER    29 [     222</t>
  </si>
  <si>
    <t>0000]    222.00</t>
  </si>
  <si>
    <t>Gni (Kcal/mol)</t>
  </si>
  <si>
    <t>=</t>
  </si>
  <si>
    <t>+/-</t>
  </si>
  <si>
    <t>Ani (Kcal/mol/[D])</t>
  </si>
  <si>
    <t>Giu (Kcal/mol)</t>
  </si>
  <si>
    <t>Aiu (Kcal/mol/[D])</t>
  </si>
  <si>
    <t>SLOPE OF NATIVE BASELINE</t>
  </si>
  <si>
    <t>Y-INT OF NATIVE BASELINE</t>
  </si>
  <si>
    <t>SLOPE OF UNFOLDED BASELIN</t>
  </si>
  <si>
    <t>Y-INT OF UNFOLDED BASELIN</t>
  </si>
  <si>
    <t>Z PARAMETER</t>
  </si>
  <si>
    <t>TEMPERATURE (K)</t>
  </si>
  <si>
    <t>Gni</t>
  </si>
  <si>
    <t>Giu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</si>
</sst>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workbookViewId="0">
      <selection activeCell="K8" sqref="K8"/>
    </sheetView>
  </sheetViews>
  <sheetFormatPr defaultRowHeight="14.4" x14ac:dyDescent="0.3"/>
  <cols>
    <col min="2" max="2" width="11.5546875" customWidth="1"/>
    <col min="6" max="6" width="10.6640625" customWidth="1"/>
  </cols>
  <sheetData>
    <row r="1" spans="1:16" ht="60" x14ac:dyDescent="0.25">
      <c r="A1" s="2" t="s">
        <v>4</v>
      </c>
      <c r="B1" s="2" t="str">
        <f>CONCATENATE($O$1,"-Data")</f>
        <v>SsI45A_S70A-Data</v>
      </c>
      <c r="C1" s="2" t="str">
        <f>CONCATENATE($O$1,"-Data-MRE")</f>
        <v>SsI45A_S70A-Data-MRE</v>
      </c>
      <c r="D1" s="2"/>
      <c r="E1" s="2" t="s">
        <v>4</v>
      </c>
      <c r="F1" s="2" t="str">
        <f>CONCATENATE($O$1,"-Model")</f>
        <v>SsI45A_S70A-Model</v>
      </c>
      <c r="G1" s="2" t="str">
        <f>CONCATENATE($O$1,"-Model-MRE")</f>
        <v>SsI45A_S70A-Model-MRE</v>
      </c>
      <c r="H1" s="2"/>
      <c r="I1" s="2" t="s">
        <v>4</v>
      </c>
      <c r="J1" s="2" t="str">
        <f>CONCATENATE($O$1,"-Residual")</f>
        <v>SsI45A_S70A-Residual</v>
      </c>
      <c r="K1" s="2"/>
      <c r="N1" t="s">
        <v>0</v>
      </c>
      <c r="O1" t="s">
        <v>5</v>
      </c>
    </row>
    <row r="2" spans="1:16" ht="15" x14ac:dyDescent="0.25">
      <c r="A2" s="1">
        <v>4.7E-2</v>
      </c>
      <c r="B2" s="1">
        <v>-40.696379999999998</v>
      </c>
      <c r="C2">
        <f>(B2*100000)/($O$2*0.5*$O$3)</f>
        <v>-11164.987654320988</v>
      </c>
      <c r="E2" s="1">
        <v>4.7E-2</v>
      </c>
      <c r="F2" s="1">
        <v>-40.7896</v>
      </c>
      <c r="G2">
        <f>(F2*100000)/($O$2*0.5*$O$3)</f>
        <v>-11190.562414266118</v>
      </c>
      <c r="I2" s="1">
        <v>4.7E-2</v>
      </c>
      <c r="J2" s="1">
        <v>9.3218449999999994E-2</v>
      </c>
      <c r="K2" s="1"/>
      <c r="N2" t="s">
        <v>1</v>
      </c>
      <c r="O2">
        <v>243</v>
      </c>
    </row>
    <row r="3" spans="1:16" ht="15" x14ac:dyDescent="0.25">
      <c r="A3" s="1">
        <v>0.2</v>
      </c>
      <c r="B3" s="1">
        <v>-40.781779999999998</v>
      </c>
      <c r="C3">
        <f t="shared" ref="C3:C41" si="0">(B3*100000)/($O$2*0.5*$O$3)</f>
        <v>-11188.417009602195</v>
      </c>
      <c r="E3" s="1">
        <v>8.4058820000000006E-2</v>
      </c>
      <c r="F3" s="1">
        <v>-40.818370000000002</v>
      </c>
      <c r="G3">
        <f t="shared" ref="G3:G66" si="1">(F3*100000)/($O$2*0.5*$O$3)</f>
        <v>-11198.455418381343</v>
      </c>
      <c r="I3" s="1">
        <v>0.2</v>
      </c>
      <c r="J3" s="1">
        <v>0.12637300000000001</v>
      </c>
      <c r="K3" s="1"/>
      <c r="N3" t="s">
        <v>2</v>
      </c>
      <c r="O3">
        <v>3</v>
      </c>
      <c r="P3" t="s">
        <v>3</v>
      </c>
    </row>
    <row r="4" spans="1:16" ht="15" x14ac:dyDescent="0.25">
      <c r="A4" s="1">
        <v>0.44800000000000001</v>
      </c>
      <c r="B4" s="1">
        <v>-40.919179999999997</v>
      </c>
      <c r="C4">
        <f t="shared" si="0"/>
        <v>-11226.112482853223</v>
      </c>
      <c r="E4" s="1">
        <v>0.12111760000000001</v>
      </c>
      <c r="F4" s="1">
        <v>-40.847110000000001</v>
      </c>
      <c r="G4">
        <f t="shared" si="1"/>
        <v>-11206.340192043896</v>
      </c>
      <c r="I4" s="1">
        <v>0.44800000000000001</v>
      </c>
      <c r="J4" s="1">
        <v>0.1792552</v>
      </c>
      <c r="K4" s="1"/>
      <c r="N4" t="s">
        <v>6</v>
      </c>
      <c r="O4">
        <v>30</v>
      </c>
    </row>
    <row r="5" spans="1:16" ht="15" x14ac:dyDescent="0.25">
      <c r="A5" s="1">
        <v>0.61299999999999999</v>
      </c>
      <c r="B5" s="1">
        <v>-41.456980000000001</v>
      </c>
      <c r="C5">
        <f t="shared" si="0"/>
        <v>-11373.657064471879</v>
      </c>
      <c r="E5" s="1">
        <v>0.1581765</v>
      </c>
      <c r="F5" s="1">
        <v>-40.875810000000001</v>
      </c>
      <c r="G5">
        <f t="shared" si="1"/>
        <v>-11214.213991769548</v>
      </c>
      <c r="I5" s="1">
        <v>0.61299999999999999</v>
      </c>
      <c r="J5" s="1">
        <v>-0.23408390000000001</v>
      </c>
      <c r="K5" s="1"/>
    </row>
    <row r="6" spans="1:16" ht="15" x14ac:dyDescent="0.25">
      <c r="A6" s="1">
        <v>0.82499999999999996</v>
      </c>
      <c r="B6" s="1">
        <v>-41.63438</v>
      </c>
      <c r="C6">
        <f t="shared" si="0"/>
        <v>-11422.326474622771</v>
      </c>
      <c r="E6" s="1">
        <v>0.1952353</v>
      </c>
      <c r="F6" s="1">
        <v>-40.904470000000003</v>
      </c>
      <c r="G6">
        <f t="shared" si="1"/>
        <v>-11222.0768175583</v>
      </c>
      <c r="I6" s="1">
        <v>0.82499999999999996</v>
      </c>
      <c r="J6" s="1">
        <v>-0.25593470000000001</v>
      </c>
      <c r="K6" s="1"/>
    </row>
    <row r="7" spans="1:16" ht="15" x14ac:dyDescent="0.25">
      <c r="A7" s="1">
        <v>1.1439999999999999</v>
      </c>
      <c r="B7" s="1">
        <v>-41.383580000000002</v>
      </c>
      <c r="C7">
        <f t="shared" si="0"/>
        <v>-11353.519890260632</v>
      </c>
      <c r="E7" s="1">
        <v>0.2322941</v>
      </c>
      <c r="F7" s="1">
        <v>-40.93309</v>
      </c>
      <c r="G7">
        <f t="shared" si="1"/>
        <v>-11229.92866941015</v>
      </c>
      <c r="I7" s="1">
        <v>1.1439999999999999</v>
      </c>
      <c r="J7" s="1">
        <v>0.21135619999999999</v>
      </c>
      <c r="K7" s="1"/>
    </row>
    <row r="8" spans="1:16" ht="15" x14ac:dyDescent="0.25">
      <c r="A8" s="1">
        <v>1.4279999999999999</v>
      </c>
      <c r="B8" s="1">
        <v>-42.069780000000002</v>
      </c>
      <c r="C8">
        <f t="shared" si="0"/>
        <v>-11541.777777777777</v>
      </c>
      <c r="E8" s="1">
        <v>0.26935290000000001</v>
      </c>
      <c r="F8" s="1">
        <v>-40.961649999999999</v>
      </c>
      <c r="G8">
        <f t="shared" si="1"/>
        <v>-11237.764060356652</v>
      </c>
      <c r="I8" s="1">
        <v>1.4279999999999999</v>
      </c>
      <c r="J8" s="1">
        <v>-0.31903359999999997</v>
      </c>
      <c r="K8" s="1"/>
    </row>
    <row r="9" spans="1:16" ht="15" x14ac:dyDescent="0.25">
      <c r="A9" s="1">
        <v>1.665</v>
      </c>
      <c r="B9" s="1">
        <v>-41.997079999999997</v>
      </c>
      <c r="C9">
        <f t="shared" si="0"/>
        <v>-11521.832647462277</v>
      </c>
      <c r="E9" s="1">
        <v>0.30641180000000001</v>
      </c>
      <c r="F9" s="1">
        <v>-40.99015</v>
      </c>
      <c r="G9">
        <f t="shared" si="1"/>
        <v>-11245.582990397805</v>
      </c>
      <c r="I9" s="1">
        <v>1.665</v>
      </c>
      <c r="J9" s="1">
        <v>-0.17114360000000001</v>
      </c>
      <c r="K9" s="1"/>
    </row>
    <row r="10" spans="1:16" ht="15" x14ac:dyDescent="0.25">
      <c r="A10" s="1">
        <v>1.915</v>
      </c>
      <c r="B10" s="1">
        <v>-41.560180000000003</v>
      </c>
      <c r="C10">
        <f t="shared" si="0"/>
        <v>-11401.969821673527</v>
      </c>
      <c r="E10" s="1">
        <v>0.34347060000000001</v>
      </c>
      <c r="F10" s="1">
        <v>-41.018599999999999</v>
      </c>
      <c r="G10">
        <f t="shared" si="1"/>
        <v>-11253.388203017832</v>
      </c>
      <c r="I10" s="1">
        <v>1.915</v>
      </c>
      <c r="J10" s="1">
        <v>0.24095130000000001</v>
      </c>
      <c r="K10" s="1"/>
    </row>
    <row r="11" spans="1:16" ht="15" x14ac:dyDescent="0.25">
      <c r="A11" s="1">
        <v>2.129</v>
      </c>
      <c r="B11" s="1">
        <v>-41.769779999999997</v>
      </c>
      <c r="C11">
        <f t="shared" si="0"/>
        <v>-11459.473251028805</v>
      </c>
      <c r="E11" s="1">
        <v>0.38052940000000002</v>
      </c>
      <c r="F11" s="1">
        <v>-41.046970000000002</v>
      </c>
      <c r="G11">
        <f t="shared" si="1"/>
        <v>-11261.171467764061</v>
      </c>
      <c r="I11" s="1">
        <v>2.129</v>
      </c>
      <c r="J11" s="1">
        <v>-0.1402168</v>
      </c>
      <c r="K11" s="1"/>
    </row>
    <row r="12" spans="1:16" ht="15" x14ac:dyDescent="0.25">
      <c r="A12" s="1">
        <v>2.4260000000000002</v>
      </c>
      <c r="B12" s="1">
        <v>-40.825479999999999</v>
      </c>
      <c r="C12">
        <f t="shared" si="0"/>
        <v>-11200.406035665295</v>
      </c>
      <c r="E12" s="1">
        <v>0.41758820000000002</v>
      </c>
      <c r="F12" s="1">
        <v>-41.075270000000003</v>
      </c>
      <c r="G12">
        <f t="shared" si="1"/>
        <v>-11268.935528120715</v>
      </c>
      <c r="I12" s="1">
        <v>2.4260000000000002</v>
      </c>
      <c r="J12" s="1">
        <v>0.1590704</v>
      </c>
      <c r="K12" s="1"/>
    </row>
    <row r="13" spans="1:16" ht="15" x14ac:dyDescent="0.25">
      <c r="A13" s="1">
        <v>2.641</v>
      </c>
      <c r="B13" s="1">
        <v>-39.264279999999999</v>
      </c>
      <c r="C13">
        <f t="shared" si="0"/>
        <v>-10772.093278463648</v>
      </c>
      <c r="E13" s="1">
        <v>0.45464700000000002</v>
      </c>
      <c r="F13" s="1">
        <v>-41.103490000000001</v>
      </c>
      <c r="G13">
        <f t="shared" si="1"/>
        <v>-11276.677640603566</v>
      </c>
      <c r="I13" s="1">
        <v>2.641</v>
      </c>
      <c r="J13" s="1">
        <v>0.79363550000000005</v>
      </c>
      <c r="K13" s="1"/>
    </row>
    <row r="14" spans="1:16" ht="15" x14ac:dyDescent="0.25">
      <c r="A14" s="1">
        <v>2.879</v>
      </c>
      <c r="B14" s="1">
        <v>-39.375779999999999</v>
      </c>
      <c r="C14">
        <f t="shared" si="0"/>
        <v>-10802.683127572016</v>
      </c>
      <c r="E14" s="1">
        <v>0.49170589999999997</v>
      </c>
      <c r="F14" s="1">
        <v>-41.131619999999998</v>
      </c>
      <c r="G14">
        <f t="shared" si="1"/>
        <v>-11284.395061728395</v>
      </c>
      <c r="I14" s="1">
        <v>2.879</v>
      </c>
      <c r="J14" s="1">
        <v>-0.94154910000000003</v>
      </c>
      <c r="K14" s="1"/>
    </row>
    <row r="15" spans="1:16" ht="15" x14ac:dyDescent="0.25">
      <c r="A15" s="1">
        <v>3.1059999999999999</v>
      </c>
      <c r="B15" s="1">
        <v>-36.079479999999997</v>
      </c>
      <c r="C15">
        <f t="shared" si="0"/>
        <v>-9898.3484224965687</v>
      </c>
      <c r="E15" s="1">
        <v>0.52876469999999998</v>
      </c>
      <c r="F15" s="1">
        <v>-41.159640000000003</v>
      </c>
      <c r="G15">
        <f t="shared" si="1"/>
        <v>-11292.08230452675</v>
      </c>
      <c r="I15" s="1">
        <v>3.1059999999999999</v>
      </c>
      <c r="J15" s="1">
        <v>0.22465750000000001</v>
      </c>
      <c r="K15" s="1"/>
    </row>
    <row r="16" spans="1:16" ht="15" x14ac:dyDescent="0.25">
      <c r="A16" s="1">
        <v>3.4060000000000001</v>
      </c>
      <c r="B16" s="1">
        <v>-33.342179999999999</v>
      </c>
      <c r="C16">
        <f t="shared" si="0"/>
        <v>-9147.374485596707</v>
      </c>
      <c r="E16" s="1">
        <v>0.56582350000000003</v>
      </c>
      <c r="F16" s="1">
        <v>-41.187550000000002</v>
      </c>
      <c r="G16">
        <f t="shared" si="1"/>
        <v>-11299.739368998627</v>
      </c>
      <c r="I16" s="1">
        <v>3.4060000000000001</v>
      </c>
      <c r="J16" s="1">
        <v>-0.3551589</v>
      </c>
      <c r="K16" s="1"/>
    </row>
    <row r="17" spans="1:11" ht="15" x14ac:dyDescent="0.25">
      <c r="A17" s="1">
        <v>3.5619999999999998</v>
      </c>
      <c r="B17" s="1">
        <v>-30.88578</v>
      </c>
      <c r="C17">
        <f t="shared" si="0"/>
        <v>-8473.4650205761318</v>
      </c>
      <c r="E17" s="1">
        <v>0.60288229999999998</v>
      </c>
      <c r="F17" s="1">
        <v>-41.215330000000002</v>
      </c>
      <c r="G17">
        <f t="shared" si="1"/>
        <v>-11307.360768175584</v>
      </c>
      <c r="I17" s="1">
        <v>3.5619999999999998</v>
      </c>
      <c r="J17" s="1">
        <v>0.35960609999999998</v>
      </c>
      <c r="K17" s="1"/>
    </row>
    <row r="18" spans="1:11" x14ac:dyDescent="0.3">
      <c r="A18" s="1">
        <v>3.79</v>
      </c>
      <c r="B18" s="1">
        <v>-28.332180000000001</v>
      </c>
      <c r="C18">
        <f t="shared" si="0"/>
        <v>-7772.8888888888887</v>
      </c>
      <c r="E18" s="1">
        <v>0.63994119999999999</v>
      </c>
      <c r="F18" s="1">
        <v>-41.242980000000003</v>
      </c>
      <c r="G18">
        <f t="shared" si="1"/>
        <v>-11314.946502057614</v>
      </c>
      <c r="I18" s="1">
        <v>3.79</v>
      </c>
      <c r="J18" s="1">
        <v>0.50780119999999995</v>
      </c>
      <c r="K18" s="1"/>
    </row>
    <row r="19" spans="1:11" x14ac:dyDescent="0.3">
      <c r="A19" s="1">
        <v>4.1139999999999999</v>
      </c>
      <c r="B19" s="1">
        <v>-26.187280000000001</v>
      </c>
      <c r="C19">
        <f t="shared" si="0"/>
        <v>-7184.4389574759944</v>
      </c>
      <c r="E19" s="1">
        <v>0.67700000000000005</v>
      </c>
      <c r="F19" s="1">
        <v>-41.270479999999999</v>
      </c>
      <c r="G19">
        <f t="shared" si="1"/>
        <v>-11322.491083676268</v>
      </c>
      <c r="I19" s="1">
        <v>4.1139999999999999</v>
      </c>
      <c r="J19" s="1">
        <v>-0.48025060000000003</v>
      </c>
      <c r="K19" s="1"/>
    </row>
    <row r="20" spans="1:11" x14ac:dyDescent="0.3">
      <c r="A20" s="1">
        <v>4.2949999999999999</v>
      </c>
      <c r="B20" s="1">
        <v>-24.334879999999998</v>
      </c>
      <c r="C20">
        <f t="shared" si="0"/>
        <v>-6676.2359396433467</v>
      </c>
      <c r="E20" s="1">
        <v>0.71405879999999999</v>
      </c>
      <c r="F20" s="1">
        <v>-41.297809999999998</v>
      </c>
      <c r="G20">
        <f t="shared" si="1"/>
        <v>-11329.9890260631</v>
      </c>
      <c r="I20" s="1">
        <v>4.2949999999999999</v>
      </c>
      <c r="J20" s="1">
        <v>-0.29666550000000003</v>
      </c>
      <c r="K20" s="1"/>
    </row>
    <row r="21" spans="1:11" x14ac:dyDescent="0.3">
      <c r="A21" s="1">
        <v>4.633</v>
      </c>
      <c r="B21" s="1">
        <v>-21.353280000000002</v>
      </c>
      <c r="C21">
        <f t="shared" si="0"/>
        <v>-5858.2386831275717</v>
      </c>
      <c r="E21" s="1">
        <v>0.75111760000000005</v>
      </c>
      <c r="F21" s="1">
        <v>-41.324959999999997</v>
      </c>
      <c r="G21">
        <f t="shared" si="1"/>
        <v>-11337.43758573388</v>
      </c>
      <c r="I21" s="1">
        <v>4.633</v>
      </c>
      <c r="J21" s="1">
        <v>-0.33578380000000002</v>
      </c>
      <c r="K21" s="1"/>
    </row>
    <row r="22" spans="1:11" x14ac:dyDescent="0.3">
      <c r="A22" s="1">
        <v>4.7779999999999996</v>
      </c>
      <c r="B22" s="1">
        <v>-18.90878</v>
      </c>
      <c r="C22">
        <f t="shared" si="0"/>
        <v>-5187.5939643347047</v>
      </c>
      <c r="E22" s="1">
        <v>0.7881764</v>
      </c>
      <c r="F22" s="1">
        <v>-41.351900000000001</v>
      </c>
      <c r="G22">
        <f t="shared" si="1"/>
        <v>-11344.828532235939</v>
      </c>
      <c r="I22" s="1">
        <v>4.7779999999999996</v>
      </c>
      <c r="J22" s="1">
        <v>0.87599629999999995</v>
      </c>
      <c r="K22" s="1"/>
    </row>
    <row r="23" spans="1:11" x14ac:dyDescent="0.3">
      <c r="A23" s="1">
        <v>5.0810000000000004</v>
      </c>
      <c r="B23" s="1">
        <v>-17.70298</v>
      </c>
      <c r="C23">
        <f t="shared" si="0"/>
        <v>-4856.7846364883399</v>
      </c>
      <c r="E23" s="1">
        <v>0.8252353</v>
      </c>
      <c r="F23" s="1">
        <v>-41.378610000000002</v>
      </c>
      <c r="G23">
        <f t="shared" si="1"/>
        <v>-11352.156378600823</v>
      </c>
      <c r="I23" s="1">
        <v>5.0810000000000004</v>
      </c>
      <c r="J23" s="1">
        <v>-0.26703120000000002</v>
      </c>
      <c r="K23" s="1"/>
    </row>
    <row r="24" spans="1:11" x14ac:dyDescent="0.3">
      <c r="A24" s="1">
        <v>5.25</v>
      </c>
      <c r="B24" s="1">
        <v>-16.206679999999999</v>
      </c>
      <c r="C24">
        <f t="shared" si="0"/>
        <v>-4446.2770919067207</v>
      </c>
      <c r="E24" s="1">
        <v>0.86229409999999995</v>
      </c>
      <c r="F24" s="1">
        <v>-41.405079999999998</v>
      </c>
      <c r="G24">
        <f t="shared" si="1"/>
        <v>-11359.418381344307</v>
      </c>
      <c r="I24" s="1">
        <v>5.25</v>
      </c>
      <c r="J24" s="1">
        <v>9.3205109999999994E-2</v>
      </c>
      <c r="K24" s="1"/>
    </row>
    <row r="25" spans="1:11" x14ac:dyDescent="0.3">
      <c r="A25" s="1">
        <v>5.5060000000000002</v>
      </c>
      <c r="B25" s="1">
        <v>-14.63888</v>
      </c>
      <c r="C25">
        <f t="shared" si="0"/>
        <v>-4016.1536351165983</v>
      </c>
      <c r="E25" s="1">
        <v>0.89935290000000001</v>
      </c>
      <c r="F25" s="1">
        <v>-41.431280000000001</v>
      </c>
      <c r="G25">
        <f t="shared" si="1"/>
        <v>-11366.606310013718</v>
      </c>
      <c r="I25" s="1">
        <v>5.5060000000000002</v>
      </c>
      <c r="J25" s="1">
        <v>0.2050333</v>
      </c>
      <c r="K25" s="1"/>
    </row>
    <row r="26" spans="1:11" x14ac:dyDescent="0.3">
      <c r="A26" s="1">
        <v>5.8339999999999996</v>
      </c>
      <c r="B26" s="1">
        <v>-13.62008</v>
      </c>
      <c r="C26">
        <f t="shared" si="0"/>
        <v>-3736.647462277092</v>
      </c>
      <c r="E26" s="1">
        <v>0.93641169999999996</v>
      </c>
      <c r="F26" s="1">
        <v>-41.457169999999998</v>
      </c>
      <c r="G26">
        <f t="shared" si="1"/>
        <v>-11373.709190672154</v>
      </c>
      <c r="I26" s="1">
        <v>5.8339999999999996</v>
      </c>
      <c r="J26" s="1">
        <v>-0.20441409999999999</v>
      </c>
      <c r="K26" s="1"/>
    </row>
    <row r="27" spans="1:11" x14ac:dyDescent="0.3">
      <c r="A27" s="1">
        <v>5.9809999999999999</v>
      </c>
      <c r="B27" s="1">
        <v>-12.89808</v>
      </c>
      <c r="C27">
        <f t="shared" si="0"/>
        <v>-3538.5679012345681</v>
      </c>
      <c r="E27" s="1">
        <v>0.97347059999999996</v>
      </c>
      <c r="F27" s="1">
        <v>-41.48272</v>
      </c>
      <c r="G27">
        <f t="shared" si="1"/>
        <v>-11380.718792866941</v>
      </c>
      <c r="I27" s="1">
        <v>5.9809999999999999</v>
      </c>
      <c r="J27" s="1">
        <v>1.211039E-2</v>
      </c>
      <c r="K27" s="1"/>
    </row>
    <row r="28" spans="1:11" x14ac:dyDescent="0.3">
      <c r="A28" s="1">
        <v>6.2619999999999996</v>
      </c>
      <c r="B28" s="1">
        <v>-12.46538</v>
      </c>
      <c r="C28">
        <f t="shared" si="0"/>
        <v>-3419.8573388203017</v>
      </c>
      <c r="E28" s="1">
        <v>1.010529</v>
      </c>
      <c r="F28" s="1">
        <v>-41.507910000000003</v>
      </c>
      <c r="G28">
        <f t="shared" si="1"/>
        <v>-11387.629629629631</v>
      </c>
      <c r="I28" s="1">
        <v>6.2619999999999996</v>
      </c>
      <c r="J28" s="1">
        <v>-0.34276820000000002</v>
      </c>
      <c r="K28" s="1"/>
    </row>
    <row r="29" spans="1:11" x14ac:dyDescent="0.3">
      <c r="A29" s="1">
        <v>6.6040000000000001</v>
      </c>
      <c r="B29" s="1">
        <v>-11.752079999999999</v>
      </c>
      <c r="C29">
        <f t="shared" si="0"/>
        <v>-3224.1646090534978</v>
      </c>
      <c r="E29" s="1">
        <v>1.047588</v>
      </c>
      <c r="F29" s="1">
        <v>-41.532690000000002</v>
      </c>
      <c r="G29">
        <f t="shared" si="1"/>
        <v>-11394.427983539095</v>
      </c>
      <c r="I29" s="1">
        <v>6.6040000000000001</v>
      </c>
      <c r="J29" s="1">
        <v>-0.35812310000000003</v>
      </c>
      <c r="K29" s="1"/>
    </row>
    <row r="30" spans="1:11" x14ac:dyDescent="0.3">
      <c r="A30" s="1">
        <v>6.8869999999999996</v>
      </c>
      <c r="B30" s="1">
        <v>-11.12748</v>
      </c>
      <c r="C30">
        <f t="shared" si="0"/>
        <v>-3052.8065843621398</v>
      </c>
      <c r="E30" s="1">
        <v>1.0846469999999999</v>
      </c>
      <c r="F30" s="1">
        <v>-41.557020000000001</v>
      </c>
      <c r="G30">
        <f t="shared" si="1"/>
        <v>-11401.102880658436</v>
      </c>
      <c r="I30" s="1">
        <v>6.8869999999999996</v>
      </c>
      <c r="J30" s="1">
        <v>-0.21217250000000001</v>
      </c>
      <c r="K30" s="1"/>
    </row>
    <row r="31" spans="1:11" x14ac:dyDescent="0.3">
      <c r="A31" s="1">
        <v>6.9850000000000003</v>
      </c>
      <c r="B31" s="1">
        <v>-10.63968</v>
      </c>
      <c r="C31">
        <f t="shared" si="0"/>
        <v>-2918.9794238683126</v>
      </c>
      <c r="E31" s="1">
        <v>1.1217060000000001</v>
      </c>
      <c r="F31" s="1">
        <v>-41.580860000000001</v>
      </c>
      <c r="G31">
        <f t="shared" si="1"/>
        <v>-11407.643347050755</v>
      </c>
      <c r="I31" s="1">
        <v>6.9850000000000003</v>
      </c>
      <c r="J31" s="1">
        <v>0.1278514</v>
      </c>
      <c r="K31" s="1"/>
    </row>
    <row r="32" spans="1:11" x14ac:dyDescent="0.3">
      <c r="A32" s="1">
        <v>7.33</v>
      </c>
      <c r="B32" s="1">
        <v>-10.188280000000001</v>
      </c>
      <c r="C32">
        <f t="shared" si="0"/>
        <v>-2795.1385459533612</v>
      </c>
      <c r="E32" s="1">
        <v>1.158765</v>
      </c>
      <c r="F32" s="1">
        <v>-41.604140000000001</v>
      </c>
      <c r="G32">
        <f t="shared" si="1"/>
        <v>-11414.030178326475</v>
      </c>
      <c r="I32" s="1">
        <v>7.33</v>
      </c>
      <c r="J32" s="1">
        <v>0.1092366</v>
      </c>
      <c r="K32" s="1"/>
    </row>
    <row r="33" spans="1:11" x14ac:dyDescent="0.3">
      <c r="A33" s="1">
        <v>7.6269999999999998</v>
      </c>
      <c r="B33" s="1">
        <v>-9.6865790000000001</v>
      </c>
      <c r="C33">
        <f t="shared" si="0"/>
        <v>-2657.4976680384088</v>
      </c>
      <c r="E33" s="1">
        <v>1.1958230000000001</v>
      </c>
      <c r="F33" s="1">
        <v>-41.626829999999998</v>
      </c>
      <c r="G33">
        <f t="shared" si="1"/>
        <v>-11420.255144032923</v>
      </c>
      <c r="I33" s="1">
        <v>7.6269999999999998</v>
      </c>
      <c r="J33" s="1">
        <v>0.24869820000000001</v>
      </c>
      <c r="K33" s="1"/>
    </row>
    <row r="34" spans="1:11" x14ac:dyDescent="0.3">
      <c r="A34" s="1">
        <v>7.7629999999999999</v>
      </c>
      <c r="B34" s="1">
        <v>-9.2766079999999995</v>
      </c>
      <c r="C34">
        <f t="shared" si="0"/>
        <v>-2545.0227709190672</v>
      </c>
      <c r="E34" s="1">
        <v>1.232882</v>
      </c>
      <c r="F34" s="1">
        <v>-41.648850000000003</v>
      </c>
      <c r="G34">
        <f t="shared" si="1"/>
        <v>-11426.296296296297</v>
      </c>
      <c r="I34" s="1">
        <v>7.7629999999999999</v>
      </c>
      <c r="J34" s="1">
        <v>0.50121680000000002</v>
      </c>
      <c r="K34" s="1"/>
    </row>
    <row r="35" spans="1:11" x14ac:dyDescent="0.3">
      <c r="A35" s="1">
        <v>8.0350000000000001</v>
      </c>
      <c r="B35" s="1">
        <v>-9.4644779999999997</v>
      </c>
      <c r="C35">
        <f t="shared" si="0"/>
        <v>-2596.5646090534979</v>
      </c>
      <c r="E35" s="1">
        <v>1.269941</v>
      </c>
      <c r="F35" s="1">
        <v>-41.67013</v>
      </c>
      <c r="G35">
        <f t="shared" si="1"/>
        <v>-11432.134430727023</v>
      </c>
      <c r="I35" s="1">
        <v>8.0350000000000001</v>
      </c>
      <c r="J35" s="1">
        <v>9.1387740000000005E-3</v>
      </c>
      <c r="K35" s="1"/>
    </row>
    <row r="36" spans="1:11" x14ac:dyDescent="0.3">
      <c r="A36" s="1">
        <v>8.2219999999999995</v>
      </c>
      <c r="B36" s="1">
        <v>-8.973319</v>
      </c>
      <c r="C36">
        <f t="shared" si="0"/>
        <v>-2461.8159122085049</v>
      </c>
      <c r="E36" s="1">
        <v>1.3069999999999999</v>
      </c>
      <c r="F36" s="1">
        <v>-41.69061</v>
      </c>
      <c r="G36">
        <f t="shared" si="1"/>
        <v>-11437.753086419752</v>
      </c>
      <c r="I36" s="1">
        <v>8.2219999999999995</v>
      </c>
      <c r="J36" s="1">
        <v>0.29709419999999997</v>
      </c>
      <c r="K36" s="1"/>
    </row>
    <row r="37" spans="1:11" x14ac:dyDescent="0.3">
      <c r="A37" s="1">
        <v>8.5830000000000002</v>
      </c>
      <c r="B37" s="1">
        <v>-9.0177980000000009</v>
      </c>
      <c r="C37">
        <f t="shared" si="0"/>
        <v>-2474.0186556927297</v>
      </c>
      <c r="E37" s="1">
        <v>1.3440589999999999</v>
      </c>
      <c r="F37" s="1">
        <v>-41.710189999999997</v>
      </c>
      <c r="G37">
        <f t="shared" si="1"/>
        <v>-11443.124828532234</v>
      </c>
      <c r="I37" s="1">
        <v>8.5830000000000002</v>
      </c>
      <c r="J37" s="1">
        <v>-0.1309968</v>
      </c>
      <c r="K37" s="1"/>
    </row>
    <row r="38" spans="1:11" x14ac:dyDescent="0.3">
      <c r="A38" s="1">
        <v>8.77</v>
      </c>
      <c r="B38" s="1">
        <v>-8.6558080000000004</v>
      </c>
      <c r="C38">
        <f t="shared" si="0"/>
        <v>-2374.7072702331961</v>
      </c>
      <c r="E38" s="1">
        <v>1.3811180000000001</v>
      </c>
      <c r="F38" s="1">
        <v>-41.728789999999996</v>
      </c>
      <c r="G38">
        <f t="shared" si="1"/>
        <v>-11448.227709190671</v>
      </c>
      <c r="I38" s="1">
        <v>8.77</v>
      </c>
      <c r="J38" s="1">
        <v>3.5245529999999997E-2</v>
      </c>
      <c r="K38" s="1"/>
    </row>
    <row r="39" spans="1:11" x14ac:dyDescent="0.3">
      <c r="A39" s="1">
        <v>8.92</v>
      </c>
      <c r="B39" s="1">
        <v>-8.3486390000000004</v>
      </c>
      <c r="C39">
        <f t="shared" si="0"/>
        <v>-2290.435939643347</v>
      </c>
      <c r="E39" s="1">
        <v>1.4181760000000001</v>
      </c>
      <c r="F39" s="1">
        <v>-41.746299999999998</v>
      </c>
      <c r="G39">
        <f t="shared" si="1"/>
        <v>-11453.031550068587</v>
      </c>
      <c r="I39" s="1">
        <v>8.92</v>
      </c>
      <c r="J39" s="1">
        <v>0.18637239999999999</v>
      </c>
      <c r="K39" s="1"/>
    </row>
    <row r="40" spans="1:11" x14ac:dyDescent="0.3">
      <c r="A40" s="1">
        <v>9.1449999999999996</v>
      </c>
      <c r="B40" s="1">
        <v>-8.5034589999999994</v>
      </c>
      <c r="C40">
        <f t="shared" si="0"/>
        <v>-2332.9105624142658</v>
      </c>
      <c r="E40" s="1">
        <v>1.4552350000000001</v>
      </c>
      <c r="F40" s="1">
        <v>-41.762619999999998</v>
      </c>
      <c r="G40">
        <f t="shared" si="1"/>
        <v>-11457.508916323732</v>
      </c>
      <c r="I40" s="1">
        <v>9.1449999999999996</v>
      </c>
      <c r="J40" s="1">
        <v>-0.20133090000000001</v>
      </c>
      <c r="K40" s="1"/>
    </row>
    <row r="41" spans="1:11" x14ac:dyDescent="0.3">
      <c r="A41" s="1">
        <v>9.4969999999999999</v>
      </c>
      <c r="B41" s="1">
        <v>-8.3103990000000003</v>
      </c>
      <c r="C41">
        <f t="shared" si="0"/>
        <v>-2279.9448559670782</v>
      </c>
      <c r="E41" s="1">
        <v>1.492294</v>
      </c>
      <c r="F41" s="1">
        <v>-41.777619999999999</v>
      </c>
      <c r="G41">
        <f t="shared" si="1"/>
        <v>-11461.62414266118</v>
      </c>
      <c r="I41" s="1">
        <v>9.4969999999999999</v>
      </c>
      <c r="J41" s="1">
        <v>-0.37069649999999998</v>
      </c>
      <c r="K41" s="1"/>
    </row>
    <row r="42" spans="1:11" x14ac:dyDescent="0.3">
      <c r="E42" s="1">
        <v>1.529353</v>
      </c>
      <c r="F42" s="1">
        <v>-41.791179999999997</v>
      </c>
      <c r="G42">
        <f t="shared" si="1"/>
        <v>-11465.344307270232</v>
      </c>
    </row>
    <row r="43" spans="1:11" x14ac:dyDescent="0.3">
      <c r="E43" s="1">
        <v>1.5664119999999999</v>
      </c>
      <c r="F43" s="1">
        <v>-41.803139999999999</v>
      </c>
      <c r="G43">
        <f t="shared" si="1"/>
        <v>-11468.625514403293</v>
      </c>
    </row>
    <row r="44" spans="1:11" x14ac:dyDescent="0.3">
      <c r="E44" s="1">
        <v>1.6034710000000001</v>
      </c>
      <c r="F44" s="1">
        <v>-41.81335</v>
      </c>
      <c r="G44">
        <f t="shared" si="1"/>
        <v>-11471.426611796982</v>
      </c>
    </row>
    <row r="45" spans="1:11" x14ac:dyDescent="0.3">
      <c r="E45" s="1">
        <v>1.6405289999999999</v>
      </c>
      <c r="F45" s="1">
        <v>-41.821620000000003</v>
      </c>
      <c r="G45">
        <f t="shared" si="1"/>
        <v>-11473.695473251029</v>
      </c>
    </row>
    <row r="46" spans="1:11" x14ac:dyDescent="0.3">
      <c r="E46" s="1">
        <v>1.6775880000000001</v>
      </c>
      <c r="F46" s="1">
        <v>-41.827779999999997</v>
      </c>
      <c r="G46">
        <f t="shared" si="1"/>
        <v>-11475.385459533607</v>
      </c>
    </row>
    <row r="47" spans="1:11" x14ac:dyDescent="0.3">
      <c r="E47" s="1">
        <v>1.714647</v>
      </c>
      <c r="F47" s="1">
        <v>-41.831600000000002</v>
      </c>
      <c r="G47">
        <f t="shared" si="1"/>
        <v>-11476.433470507545</v>
      </c>
    </row>
    <row r="48" spans="1:11" x14ac:dyDescent="0.3">
      <c r="E48" s="1">
        <v>1.751706</v>
      </c>
      <c r="F48" s="1">
        <v>-41.83287</v>
      </c>
      <c r="G48">
        <f t="shared" si="1"/>
        <v>-11476.781893004116</v>
      </c>
    </row>
    <row r="49" spans="5:7" x14ac:dyDescent="0.3">
      <c r="E49" s="1">
        <v>1.7887649999999999</v>
      </c>
      <c r="F49" s="1">
        <v>-41.831330000000001</v>
      </c>
      <c r="G49">
        <f t="shared" si="1"/>
        <v>-11476.35939643347</v>
      </c>
    </row>
    <row r="50" spans="5:7" x14ac:dyDescent="0.3">
      <c r="E50" s="1">
        <v>1.825823</v>
      </c>
      <c r="F50" s="1">
        <v>-41.826700000000002</v>
      </c>
      <c r="G50">
        <f t="shared" si="1"/>
        <v>-11475.089163237313</v>
      </c>
    </row>
    <row r="51" spans="5:7" x14ac:dyDescent="0.3">
      <c r="E51" s="1">
        <v>1.8628819999999999</v>
      </c>
      <c r="F51" s="1">
        <v>-41.818710000000003</v>
      </c>
      <c r="G51">
        <f t="shared" si="1"/>
        <v>-11472.897119341565</v>
      </c>
    </row>
    <row r="52" spans="5:7" x14ac:dyDescent="0.3">
      <c r="E52" s="1">
        <v>1.8999410000000001</v>
      </c>
      <c r="F52" s="1">
        <v>-41.807020000000001</v>
      </c>
      <c r="G52">
        <f t="shared" si="1"/>
        <v>-11469.689986282579</v>
      </c>
    </row>
    <row r="53" spans="5:7" x14ac:dyDescent="0.3">
      <c r="E53" s="1">
        <v>1.9370000000000001</v>
      </c>
      <c r="F53" s="1">
        <v>-41.791289999999996</v>
      </c>
      <c r="G53">
        <f t="shared" si="1"/>
        <v>-11465.374485596707</v>
      </c>
    </row>
    <row r="54" spans="5:7" x14ac:dyDescent="0.3">
      <c r="E54" s="1">
        <v>1.974059</v>
      </c>
      <c r="F54" s="1">
        <v>-41.771140000000003</v>
      </c>
      <c r="G54">
        <f t="shared" si="1"/>
        <v>-11459.846364883404</v>
      </c>
    </row>
    <row r="55" spans="5:7" x14ac:dyDescent="0.3">
      <c r="E55" s="1">
        <v>2.0111180000000002</v>
      </c>
      <c r="F55" s="1">
        <v>-41.746180000000003</v>
      </c>
      <c r="G55">
        <f t="shared" si="1"/>
        <v>-11452.998628257888</v>
      </c>
    </row>
    <row r="56" spans="5:7" x14ac:dyDescent="0.3">
      <c r="E56" s="1">
        <v>2.0481760000000002</v>
      </c>
      <c r="F56" s="1">
        <v>-41.715960000000003</v>
      </c>
      <c r="G56">
        <f t="shared" si="1"/>
        <v>-11444.707818930043</v>
      </c>
    </row>
    <row r="57" spans="5:7" x14ac:dyDescent="0.3">
      <c r="E57" s="1">
        <v>2.0852349999999999</v>
      </c>
      <c r="F57" s="1">
        <v>-41.680030000000002</v>
      </c>
      <c r="G57">
        <f t="shared" si="1"/>
        <v>-11434.850480109739</v>
      </c>
    </row>
    <row r="58" spans="5:7" x14ac:dyDescent="0.3">
      <c r="E58" s="1">
        <v>2.1222940000000001</v>
      </c>
      <c r="F58" s="1">
        <v>-41.637889999999999</v>
      </c>
      <c r="G58">
        <f t="shared" si="1"/>
        <v>-11423.289437585734</v>
      </c>
    </row>
    <row r="59" spans="5:7" x14ac:dyDescent="0.3">
      <c r="E59" s="1">
        <v>2.1593529999999999</v>
      </c>
      <c r="F59" s="1">
        <v>-41.589019999999998</v>
      </c>
      <c r="G59">
        <f t="shared" si="1"/>
        <v>-11409.882030178327</v>
      </c>
    </row>
    <row r="60" spans="5:7" x14ac:dyDescent="0.3">
      <c r="E60" s="1">
        <v>2.196412</v>
      </c>
      <c r="F60" s="1">
        <v>-41.532850000000003</v>
      </c>
      <c r="G60">
        <f t="shared" si="1"/>
        <v>-11394.471879286695</v>
      </c>
    </row>
    <row r="61" spans="5:7" x14ac:dyDescent="0.3">
      <c r="E61" s="1">
        <v>2.2334710000000002</v>
      </c>
      <c r="F61" s="1">
        <v>-41.468789999999998</v>
      </c>
      <c r="G61">
        <f t="shared" si="1"/>
        <v>-11376.897119341564</v>
      </c>
    </row>
    <row r="62" spans="5:7" x14ac:dyDescent="0.3">
      <c r="E62" s="1">
        <v>2.2705289999999998</v>
      </c>
      <c r="F62" s="1">
        <v>-41.396250000000002</v>
      </c>
      <c r="G62">
        <f t="shared" si="1"/>
        <v>-11356.995884773663</v>
      </c>
    </row>
    <row r="63" spans="5:7" x14ac:dyDescent="0.3">
      <c r="E63" s="1">
        <v>2.307588</v>
      </c>
      <c r="F63" s="1">
        <v>-41.31456</v>
      </c>
      <c r="G63">
        <f t="shared" si="1"/>
        <v>-11334.584362139918</v>
      </c>
    </row>
    <row r="64" spans="5:7" x14ac:dyDescent="0.3">
      <c r="E64" s="1">
        <v>2.3446470000000001</v>
      </c>
      <c r="F64" s="1">
        <v>-41.223080000000003</v>
      </c>
      <c r="G64">
        <f t="shared" si="1"/>
        <v>-11309.486968449934</v>
      </c>
    </row>
    <row r="65" spans="5:7" x14ac:dyDescent="0.3">
      <c r="E65" s="1">
        <v>2.3817059999999999</v>
      </c>
      <c r="F65" s="1">
        <v>-41.121119999999998</v>
      </c>
      <c r="G65">
        <f t="shared" si="1"/>
        <v>-11281.514403292182</v>
      </c>
    </row>
    <row r="66" spans="5:7" x14ac:dyDescent="0.3">
      <c r="E66" s="1">
        <v>2.4187650000000001</v>
      </c>
      <c r="F66" s="1">
        <v>-41.008000000000003</v>
      </c>
      <c r="G66">
        <f t="shared" si="1"/>
        <v>-11250.48010973937</v>
      </c>
    </row>
    <row r="67" spans="5:7" x14ac:dyDescent="0.3">
      <c r="E67" s="1">
        <v>2.4558230000000001</v>
      </c>
      <c r="F67" s="1">
        <v>-40.883020000000002</v>
      </c>
      <c r="G67">
        <f t="shared" ref="G67:G130" si="2">(F67*100000)/($O$2*0.5*$O$3)</f>
        <v>-11216.192043895748</v>
      </c>
    </row>
    <row r="68" spans="5:7" x14ac:dyDescent="0.3">
      <c r="E68" s="1">
        <v>2.4928819999999998</v>
      </c>
      <c r="F68" s="1">
        <v>-40.745510000000003</v>
      </c>
      <c r="G68">
        <f t="shared" si="2"/>
        <v>-11178.466392318245</v>
      </c>
    </row>
    <row r="69" spans="5:7" x14ac:dyDescent="0.3">
      <c r="E69" s="1">
        <v>2.529941</v>
      </c>
      <c r="F69" s="1">
        <v>-40.594790000000003</v>
      </c>
      <c r="G69">
        <f t="shared" si="2"/>
        <v>-11137.116598079563</v>
      </c>
    </row>
    <row r="70" spans="5:7" x14ac:dyDescent="0.3">
      <c r="E70" s="1">
        <v>2.5670000000000002</v>
      </c>
      <c r="F70" s="1">
        <v>-40.430239999999998</v>
      </c>
      <c r="G70">
        <f t="shared" si="2"/>
        <v>-11091.97256515775</v>
      </c>
    </row>
    <row r="71" spans="5:7" x14ac:dyDescent="0.3">
      <c r="E71" s="1">
        <v>2.6040589999999999</v>
      </c>
      <c r="F71" s="1">
        <v>-40.251240000000003</v>
      </c>
      <c r="G71">
        <f t="shared" si="2"/>
        <v>-11042.864197530866</v>
      </c>
    </row>
    <row r="72" spans="5:7" x14ac:dyDescent="0.3">
      <c r="E72" s="1">
        <v>2.6411180000000001</v>
      </c>
      <c r="F72" s="1">
        <v>-40.057279999999999</v>
      </c>
      <c r="G72">
        <f t="shared" si="2"/>
        <v>-10989.65157750343</v>
      </c>
    </row>
    <row r="73" spans="5:7" x14ac:dyDescent="0.3">
      <c r="E73" s="1">
        <v>2.6781760000000001</v>
      </c>
      <c r="F73" s="1">
        <v>-39.847880000000004</v>
      </c>
      <c r="G73">
        <f t="shared" si="2"/>
        <v>-10932.203017832649</v>
      </c>
    </row>
    <row r="74" spans="5:7" x14ac:dyDescent="0.3">
      <c r="E74" s="1">
        <v>2.7152349999999998</v>
      </c>
      <c r="F74" s="1">
        <v>-39.622680000000003</v>
      </c>
      <c r="G74">
        <f t="shared" si="2"/>
        <v>-10870.41975308642</v>
      </c>
    </row>
    <row r="75" spans="5:7" x14ac:dyDescent="0.3">
      <c r="E75" s="1">
        <v>2.752294</v>
      </c>
      <c r="F75" s="1">
        <v>-39.381399999999999</v>
      </c>
      <c r="G75">
        <f t="shared" si="2"/>
        <v>-10804.224965706448</v>
      </c>
    </row>
    <row r="76" spans="5:7" x14ac:dyDescent="0.3">
      <c r="E76" s="1">
        <v>2.7893530000000002</v>
      </c>
      <c r="F76" s="1">
        <v>-39.123899999999999</v>
      </c>
      <c r="G76">
        <f t="shared" si="2"/>
        <v>-10733.58024691358</v>
      </c>
    </row>
    <row r="77" spans="5:7" x14ac:dyDescent="0.3">
      <c r="E77" s="1">
        <v>2.8264119999999999</v>
      </c>
      <c r="F77" s="1">
        <v>-38.850189999999998</v>
      </c>
      <c r="G77">
        <f t="shared" si="2"/>
        <v>-10658.488340192043</v>
      </c>
    </row>
    <row r="78" spans="5:7" x14ac:dyDescent="0.3">
      <c r="E78" s="1">
        <v>2.8634710000000001</v>
      </c>
      <c r="F78" s="1">
        <v>-38.560389999999998</v>
      </c>
      <c r="G78">
        <f t="shared" si="2"/>
        <v>-10578.982167352538</v>
      </c>
    </row>
    <row r="79" spans="5:7" x14ac:dyDescent="0.3">
      <c r="E79" s="1">
        <v>2.9005290000000001</v>
      </c>
      <c r="F79" s="1">
        <v>-38.254809999999999</v>
      </c>
      <c r="G79">
        <f t="shared" si="2"/>
        <v>-10495.146776406036</v>
      </c>
    </row>
    <row r="80" spans="5:7" x14ac:dyDescent="0.3">
      <c r="E80" s="1">
        <v>2.9375879999999999</v>
      </c>
      <c r="F80" s="1">
        <v>-37.933920000000001</v>
      </c>
      <c r="G80">
        <f t="shared" si="2"/>
        <v>-10407.111111111111</v>
      </c>
    </row>
    <row r="81" spans="5:7" x14ac:dyDescent="0.3">
      <c r="E81" s="1">
        <v>2.974647</v>
      </c>
      <c r="F81" s="1">
        <v>-37.598350000000003</v>
      </c>
      <c r="G81">
        <f t="shared" si="2"/>
        <v>-10315.048010973938</v>
      </c>
    </row>
    <row r="82" spans="5:7" x14ac:dyDescent="0.3">
      <c r="E82" s="1">
        <v>3.0117060000000002</v>
      </c>
      <c r="F82" s="1">
        <v>-37.248910000000002</v>
      </c>
      <c r="G82">
        <f t="shared" si="2"/>
        <v>-10219.179698216736</v>
      </c>
    </row>
    <row r="83" spans="5:7" x14ac:dyDescent="0.3">
      <c r="E83" s="1">
        <v>3.0487649999999999</v>
      </c>
      <c r="F83" s="1">
        <v>-36.886560000000003</v>
      </c>
      <c r="G83">
        <f t="shared" si="2"/>
        <v>-10119.769547325104</v>
      </c>
    </row>
    <row r="84" spans="5:7" x14ac:dyDescent="0.3">
      <c r="E84" s="1">
        <v>3.085823</v>
      </c>
      <c r="F84" s="1">
        <v>-36.512390000000003</v>
      </c>
      <c r="G84">
        <f t="shared" si="2"/>
        <v>-10017.116598079563</v>
      </c>
    </row>
    <row r="85" spans="5:7" x14ac:dyDescent="0.3">
      <c r="E85" s="1">
        <v>3.1228820000000002</v>
      </c>
      <c r="F85" s="1">
        <v>-36.127630000000003</v>
      </c>
      <c r="G85">
        <f t="shared" si="2"/>
        <v>-9911.5582990397816</v>
      </c>
    </row>
    <row r="86" spans="5:7" x14ac:dyDescent="0.3">
      <c r="E86" s="1">
        <v>3.1599409999999999</v>
      </c>
      <c r="F86" s="1">
        <v>-35.733609999999999</v>
      </c>
      <c r="G86">
        <f t="shared" si="2"/>
        <v>-9803.4595336076818</v>
      </c>
    </row>
    <row r="87" spans="5:7" x14ac:dyDescent="0.3">
      <c r="E87" s="1">
        <v>3.1970000000000001</v>
      </c>
      <c r="F87" s="1">
        <v>-35.331740000000003</v>
      </c>
      <c r="G87">
        <f t="shared" si="2"/>
        <v>-9693.2071330589861</v>
      </c>
    </row>
    <row r="88" spans="5:7" x14ac:dyDescent="0.3">
      <c r="E88" s="1">
        <v>3.2340589999999998</v>
      </c>
      <c r="F88" s="1">
        <v>-34.923479999999998</v>
      </c>
      <c r="G88">
        <f t="shared" si="2"/>
        <v>-9581.2016460905343</v>
      </c>
    </row>
    <row r="89" spans="5:7" x14ac:dyDescent="0.3">
      <c r="E89" s="1">
        <v>3.271118</v>
      </c>
      <c r="F89" s="1">
        <v>-34.510269999999998</v>
      </c>
      <c r="G89">
        <f t="shared" si="2"/>
        <v>-9467.8381344307272</v>
      </c>
    </row>
    <row r="90" spans="5:7" x14ac:dyDescent="0.3">
      <c r="E90" s="1">
        <v>3.308176</v>
      </c>
      <c r="F90" s="1">
        <v>-34.09357</v>
      </c>
      <c r="G90">
        <f t="shared" si="2"/>
        <v>-9353.5171467764067</v>
      </c>
    </row>
    <row r="91" spans="5:7" x14ac:dyDescent="0.3">
      <c r="E91" s="1">
        <v>3.3452350000000002</v>
      </c>
      <c r="F91" s="1">
        <v>-33.674790000000002</v>
      </c>
      <c r="G91">
        <f t="shared" si="2"/>
        <v>-9238.625514403293</v>
      </c>
    </row>
    <row r="92" spans="5:7" x14ac:dyDescent="0.3">
      <c r="E92" s="1">
        <v>3.3822939999999999</v>
      </c>
      <c r="F92" s="1">
        <v>-33.255240000000001</v>
      </c>
      <c r="G92">
        <f t="shared" si="2"/>
        <v>-9123.5226337448566</v>
      </c>
    </row>
    <row r="93" spans="5:7" x14ac:dyDescent="0.3">
      <c r="E93" s="1">
        <v>3.4193530000000001</v>
      </c>
      <c r="F93" s="1">
        <v>-32.83614</v>
      </c>
      <c r="G93">
        <f t="shared" si="2"/>
        <v>-9008.5432098765432</v>
      </c>
    </row>
    <row r="94" spans="5:7" x14ac:dyDescent="0.3">
      <c r="E94" s="1">
        <v>3.4564119999999998</v>
      </c>
      <c r="F94" s="1">
        <v>-32.418599999999998</v>
      </c>
      <c r="G94">
        <f t="shared" si="2"/>
        <v>-8893.991769547325</v>
      </c>
    </row>
    <row r="95" spans="5:7" x14ac:dyDescent="0.3">
      <c r="E95" s="1">
        <v>3.4934699999999999</v>
      </c>
      <c r="F95" s="1">
        <v>-32.003570000000003</v>
      </c>
      <c r="G95">
        <f t="shared" si="2"/>
        <v>-8780.1289437585747</v>
      </c>
    </row>
    <row r="96" spans="5:7" x14ac:dyDescent="0.3">
      <c r="E96" s="1">
        <v>3.530529</v>
      </c>
      <c r="F96" s="1">
        <v>-31.59188</v>
      </c>
      <c r="G96">
        <f t="shared" si="2"/>
        <v>-8667.1824417009593</v>
      </c>
    </row>
    <row r="97" spans="5:7" x14ac:dyDescent="0.3">
      <c r="E97" s="1">
        <v>3.5675880000000002</v>
      </c>
      <c r="F97" s="1">
        <v>-31.184190000000001</v>
      </c>
      <c r="G97">
        <f t="shared" si="2"/>
        <v>-8555.3333333333339</v>
      </c>
    </row>
    <row r="98" spans="5:7" x14ac:dyDescent="0.3">
      <c r="E98" s="1">
        <v>3.6046469999999999</v>
      </c>
      <c r="F98" s="1">
        <v>-30.780989999999999</v>
      </c>
      <c r="G98">
        <f t="shared" si="2"/>
        <v>-8444.7160493827159</v>
      </c>
    </row>
    <row r="99" spans="5:7" x14ac:dyDescent="0.3">
      <c r="E99" s="1">
        <v>3.6417060000000001</v>
      </c>
      <c r="F99" s="1">
        <v>-30.382670000000001</v>
      </c>
      <c r="G99">
        <f t="shared" si="2"/>
        <v>-8335.4375857338819</v>
      </c>
    </row>
    <row r="100" spans="5:7" x14ac:dyDescent="0.3">
      <c r="E100" s="1">
        <v>3.6787649999999998</v>
      </c>
      <c r="F100" s="1">
        <v>-29.989419999999999</v>
      </c>
      <c r="G100">
        <f t="shared" si="2"/>
        <v>-8227.5500685871048</v>
      </c>
    </row>
    <row r="101" spans="5:7" x14ac:dyDescent="0.3">
      <c r="E101" s="1">
        <v>3.7158229999999999</v>
      </c>
      <c r="F101" s="1">
        <v>-29.60136</v>
      </c>
      <c r="G101">
        <f t="shared" si="2"/>
        <v>-8121.0864197530864</v>
      </c>
    </row>
    <row r="102" spans="5:7" x14ac:dyDescent="0.3">
      <c r="E102" s="1">
        <v>3.7528820000000001</v>
      </c>
      <c r="F102" s="1">
        <v>-29.218450000000001</v>
      </c>
      <c r="G102">
        <f t="shared" si="2"/>
        <v>-8016.0356652949249</v>
      </c>
    </row>
    <row r="103" spans="5:7" x14ac:dyDescent="0.3">
      <c r="E103" s="1">
        <v>3.7899409999999998</v>
      </c>
      <c r="F103" s="1">
        <v>-28.840579999999999</v>
      </c>
      <c r="G103">
        <f t="shared" si="2"/>
        <v>-7912.3676268861454</v>
      </c>
    </row>
    <row r="104" spans="5:7" x14ac:dyDescent="0.3">
      <c r="E104" s="1">
        <v>3.827</v>
      </c>
      <c r="F104" s="1">
        <v>-28.46753</v>
      </c>
      <c r="G104">
        <f t="shared" si="2"/>
        <v>-7810.0219478737999</v>
      </c>
    </row>
    <row r="105" spans="5:7" x14ac:dyDescent="0.3">
      <c r="E105" s="1">
        <v>3.8640590000000001</v>
      </c>
      <c r="F105" s="1">
        <v>-28.099049999999998</v>
      </c>
      <c r="G105">
        <f t="shared" si="2"/>
        <v>-7708.9300411522636</v>
      </c>
    </row>
    <row r="106" spans="5:7" x14ac:dyDescent="0.3">
      <c r="E106" s="1">
        <v>3.9011179999999999</v>
      </c>
      <c r="F106" s="1">
        <v>-27.734819999999999</v>
      </c>
      <c r="G106">
        <f t="shared" si="2"/>
        <v>-7609.0041152263375</v>
      </c>
    </row>
    <row r="107" spans="5:7" x14ac:dyDescent="0.3">
      <c r="E107" s="1">
        <v>3.9381759999999999</v>
      </c>
      <c r="F107" s="1">
        <v>-27.374490000000002</v>
      </c>
      <c r="G107">
        <f t="shared" si="2"/>
        <v>-7510.1481481481478</v>
      </c>
    </row>
    <row r="108" spans="5:7" x14ac:dyDescent="0.3">
      <c r="E108" s="1">
        <v>3.9752350000000001</v>
      </c>
      <c r="F108" s="1">
        <v>-27.017690000000002</v>
      </c>
      <c r="G108">
        <f t="shared" si="2"/>
        <v>-7412.2606310013716</v>
      </c>
    </row>
    <row r="109" spans="5:7" x14ac:dyDescent="0.3">
      <c r="E109" s="1">
        <v>4.0122939999999998</v>
      </c>
      <c r="F109" s="1">
        <v>-26.664069999999999</v>
      </c>
      <c r="G109">
        <f t="shared" si="2"/>
        <v>-7315.2455418381342</v>
      </c>
    </row>
    <row r="110" spans="5:7" x14ac:dyDescent="0.3">
      <c r="E110" s="1">
        <v>4.049353</v>
      </c>
      <c r="F110" s="1">
        <v>-26.31326</v>
      </c>
      <c r="G110">
        <f t="shared" si="2"/>
        <v>-7219.0013717421125</v>
      </c>
    </row>
    <row r="111" spans="5:7" x14ac:dyDescent="0.3">
      <c r="E111" s="1">
        <v>4.0864120000000002</v>
      </c>
      <c r="F111" s="1">
        <v>-25.964919999999999</v>
      </c>
      <c r="G111">
        <f t="shared" si="2"/>
        <v>-7123.4348422496569</v>
      </c>
    </row>
    <row r="112" spans="5:7" x14ac:dyDescent="0.3">
      <c r="E112" s="1">
        <v>4.1234700000000002</v>
      </c>
      <c r="F112" s="1">
        <v>-25.618749999999999</v>
      </c>
      <c r="G112">
        <f t="shared" si="2"/>
        <v>-7028.4636488340193</v>
      </c>
    </row>
    <row r="113" spans="5:7" x14ac:dyDescent="0.3">
      <c r="E113" s="1">
        <v>4.1605290000000004</v>
      </c>
      <c r="F113" s="1">
        <v>-25.27449</v>
      </c>
      <c r="G113">
        <f t="shared" si="2"/>
        <v>-6934.01646090535</v>
      </c>
    </row>
    <row r="114" spans="5:7" x14ac:dyDescent="0.3">
      <c r="E114" s="1">
        <v>4.1975879999999997</v>
      </c>
      <c r="F114" s="1">
        <v>-24.931899999999999</v>
      </c>
      <c r="G114">
        <f t="shared" si="2"/>
        <v>-6840.0274348422499</v>
      </c>
    </row>
    <row r="115" spans="5:7" x14ac:dyDescent="0.3">
      <c r="E115" s="1">
        <v>4.2346469999999998</v>
      </c>
      <c r="F115" s="1">
        <v>-24.590810000000001</v>
      </c>
      <c r="G115">
        <f t="shared" si="2"/>
        <v>-6746.4499314128943</v>
      </c>
    </row>
    <row r="116" spans="5:7" x14ac:dyDescent="0.3">
      <c r="E116" s="1">
        <v>4.271706</v>
      </c>
      <c r="F116" s="1">
        <v>-24.251090000000001</v>
      </c>
      <c r="G116">
        <f t="shared" si="2"/>
        <v>-6653.2482853223592</v>
      </c>
    </row>
    <row r="117" spans="5:7" x14ac:dyDescent="0.3">
      <c r="E117" s="1">
        <v>4.3087650000000002</v>
      </c>
      <c r="F117" s="1">
        <v>-23.912659999999999</v>
      </c>
      <c r="G117">
        <f t="shared" si="2"/>
        <v>-6560.4005486968454</v>
      </c>
    </row>
    <row r="118" spans="5:7" x14ac:dyDescent="0.3">
      <c r="E118" s="1">
        <v>4.3458230000000002</v>
      </c>
      <c r="F118" s="1">
        <v>-23.575510000000001</v>
      </c>
      <c r="G118">
        <f t="shared" si="2"/>
        <v>-6467.9039780521261</v>
      </c>
    </row>
    <row r="119" spans="5:7" x14ac:dyDescent="0.3">
      <c r="E119" s="1">
        <v>4.3828820000000004</v>
      </c>
      <c r="F119" s="1">
        <v>-23.239650000000001</v>
      </c>
      <c r="G119">
        <f t="shared" si="2"/>
        <v>-6375.7613168724283</v>
      </c>
    </row>
    <row r="120" spans="5:7" x14ac:dyDescent="0.3">
      <c r="E120" s="1">
        <v>4.4199409999999997</v>
      </c>
      <c r="F120" s="1">
        <v>-22.905180000000001</v>
      </c>
      <c r="G120">
        <f t="shared" si="2"/>
        <v>-6284</v>
      </c>
    </row>
    <row r="121" spans="5:7" x14ac:dyDescent="0.3">
      <c r="E121" s="1">
        <v>4.4569999999999999</v>
      </c>
      <c r="F121" s="1">
        <v>-22.572199999999999</v>
      </c>
      <c r="G121">
        <f t="shared" si="2"/>
        <v>-6192.647462277092</v>
      </c>
    </row>
    <row r="122" spans="5:7" x14ac:dyDescent="0.3">
      <c r="E122" s="1">
        <v>4.494059</v>
      </c>
      <c r="F122" s="1">
        <v>-22.24089</v>
      </c>
      <c r="G122">
        <f t="shared" si="2"/>
        <v>-6101.7530864197533</v>
      </c>
    </row>
    <row r="123" spans="5:7" x14ac:dyDescent="0.3">
      <c r="E123" s="1">
        <v>4.5311180000000002</v>
      </c>
      <c r="F123" s="1">
        <v>-21.911460000000002</v>
      </c>
      <c r="G123">
        <f t="shared" si="2"/>
        <v>-6011.3744855967079</v>
      </c>
    </row>
    <row r="124" spans="5:7" x14ac:dyDescent="0.3">
      <c r="E124" s="1">
        <v>4.5681760000000002</v>
      </c>
      <c r="F124" s="1">
        <v>-21.584140000000001</v>
      </c>
      <c r="G124">
        <f t="shared" si="2"/>
        <v>-5921.5747599451306</v>
      </c>
    </row>
    <row r="125" spans="5:7" x14ac:dyDescent="0.3">
      <c r="E125" s="1">
        <v>4.6052350000000004</v>
      </c>
      <c r="F125" s="1">
        <v>-21.2592</v>
      </c>
      <c r="G125">
        <f t="shared" si="2"/>
        <v>-5832.4279835390944</v>
      </c>
    </row>
    <row r="126" spans="5:7" x14ac:dyDescent="0.3">
      <c r="E126" s="1">
        <v>4.6422939999999997</v>
      </c>
      <c r="F126" s="1">
        <v>-20.93694</v>
      </c>
      <c r="G126">
        <f t="shared" si="2"/>
        <v>-5744.01646090535</v>
      </c>
    </row>
    <row r="127" spans="5:7" x14ac:dyDescent="0.3">
      <c r="E127" s="1">
        <v>4.6793529999999999</v>
      </c>
      <c r="F127" s="1">
        <v>-20.617660000000001</v>
      </c>
      <c r="G127">
        <f t="shared" si="2"/>
        <v>-5656.4224965706444</v>
      </c>
    </row>
    <row r="128" spans="5:7" x14ac:dyDescent="0.3">
      <c r="E128" s="1">
        <v>4.716412</v>
      </c>
      <c r="F128" s="1">
        <v>-20.301690000000001</v>
      </c>
      <c r="G128">
        <f t="shared" si="2"/>
        <v>-5569.7366255144034</v>
      </c>
    </row>
    <row r="129" spans="5:7" x14ac:dyDescent="0.3">
      <c r="E129" s="1">
        <v>4.7534700000000001</v>
      </c>
      <c r="F129" s="1">
        <v>-19.989350000000002</v>
      </c>
      <c r="G129">
        <f t="shared" si="2"/>
        <v>-5484.0466392318249</v>
      </c>
    </row>
    <row r="130" spans="5:7" x14ac:dyDescent="0.3">
      <c r="E130" s="1">
        <v>4.7905290000000003</v>
      </c>
      <c r="F130" s="1">
        <v>-19.680980000000002</v>
      </c>
      <c r="G130">
        <f t="shared" si="2"/>
        <v>-5399.4458161865577</v>
      </c>
    </row>
    <row r="131" spans="5:7" x14ac:dyDescent="0.3">
      <c r="E131" s="1">
        <v>4.8275880000000004</v>
      </c>
      <c r="F131" s="1">
        <v>-19.376899999999999</v>
      </c>
      <c r="G131">
        <f t="shared" ref="G131:G194" si="3">(F131*100000)/($O$2*0.5*$O$3)</f>
        <v>-5316.0219478737999</v>
      </c>
    </row>
    <row r="132" spans="5:7" x14ac:dyDescent="0.3">
      <c r="E132" s="1">
        <v>4.8646469999999997</v>
      </c>
      <c r="F132" s="1">
        <v>-19.07743</v>
      </c>
      <c r="G132">
        <f t="shared" si="3"/>
        <v>-5233.8628257887522</v>
      </c>
    </row>
    <row r="133" spans="5:7" x14ac:dyDescent="0.3">
      <c r="E133" s="1">
        <v>4.9017059999999999</v>
      </c>
      <c r="F133" s="1">
        <v>-18.782879999999999</v>
      </c>
      <c r="G133">
        <f t="shared" si="3"/>
        <v>-5153.0534979423865</v>
      </c>
    </row>
    <row r="134" spans="5:7" x14ac:dyDescent="0.3">
      <c r="E134" s="1">
        <v>4.9387650000000001</v>
      </c>
      <c r="F134" s="1">
        <v>-18.49353</v>
      </c>
      <c r="G134">
        <f t="shared" si="3"/>
        <v>-5073.6707818930045</v>
      </c>
    </row>
    <row r="135" spans="5:7" x14ac:dyDescent="0.3">
      <c r="E135" s="1">
        <v>4.9758230000000001</v>
      </c>
      <c r="F135" s="1">
        <v>-18.20966</v>
      </c>
      <c r="G135">
        <f t="shared" si="3"/>
        <v>-4995.7914951989023</v>
      </c>
    </row>
    <row r="136" spans="5:7" x14ac:dyDescent="0.3">
      <c r="E136" s="1">
        <v>5.0128820000000003</v>
      </c>
      <c r="F136" s="1">
        <v>-17.931519999999999</v>
      </c>
      <c r="G136">
        <f t="shared" si="3"/>
        <v>-4919.4842249657067</v>
      </c>
    </row>
    <row r="137" spans="5:7" x14ac:dyDescent="0.3">
      <c r="E137" s="1">
        <v>5.0499409999999996</v>
      </c>
      <c r="F137" s="1">
        <v>-17.65934</v>
      </c>
      <c r="G137">
        <f t="shared" si="3"/>
        <v>-4844.8120713305898</v>
      </c>
    </row>
    <row r="138" spans="5:7" x14ac:dyDescent="0.3">
      <c r="E138" s="1">
        <v>5.0869999999999997</v>
      </c>
      <c r="F138" s="1">
        <v>-17.3933</v>
      </c>
      <c r="G138">
        <f t="shared" si="3"/>
        <v>-4771.8244170096023</v>
      </c>
    </row>
    <row r="139" spans="5:7" x14ac:dyDescent="0.3">
      <c r="E139" s="1">
        <v>5.1240589999999999</v>
      </c>
      <c r="F139" s="1">
        <v>-17.133579999999998</v>
      </c>
      <c r="G139">
        <f t="shared" si="3"/>
        <v>-4700.5706447187922</v>
      </c>
    </row>
    <row r="140" spans="5:7" x14ac:dyDescent="0.3">
      <c r="E140" s="1">
        <v>5.1611180000000001</v>
      </c>
      <c r="F140" s="1">
        <v>-16.880330000000001</v>
      </c>
      <c r="G140">
        <f t="shared" si="3"/>
        <v>-4631.0919067215364</v>
      </c>
    </row>
    <row r="141" spans="5:7" x14ac:dyDescent="0.3">
      <c r="E141" s="1">
        <v>5.1981760000000001</v>
      </c>
      <c r="F141" s="1">
        <v>-16.633649999999999</v>
      </c>
      <c r="G141">
        <f t="shared" si="3"/>
        <v>-4563.4156378600819</v>
      </c>
    </row>
    <row r="142" spans="5:7" x14ac:dyDescent="0.3">
      <c r="E142" s="1">
        <v>5.2352350000000003</v>
      </c>
      <c r="F142" s="1">
        <v>-16.393640000000001</v>
      </c>
      <c r="G142">
        <f t="shared" si="3"/>
        <v>-4497.5692729766806</v>
      </c>
    </row>
    <row r="143" spans="5:7" x14ac:dyDescent="0.3">
      <c r="E143" s="1">
        <v>5.2722939999999996</v>
      </c>
      <c r="F143" s="1">
        <v>-16.160350000000001</v>
      </c>
      <c r="G143">
        <f t="shared" si="3"/>
        <v>-4433.5665294924556</v>
      </c>
    </row>
    <row r="144" spans="5:7" x14ac:dyDescent="0.3">
      <c r="E144" s="1">
        <v>5.3093529999999998</v>
      </c>
      <c r="F144" s="1">
        <v>-15.933809999999999</v>
      </c>
      <c r="G144">
        <f t="shared" si="3"/>
        <v>-4371.4156378600819</v>
      </c>
    </row>
    <row r="145" spans="5:7" x14ac:dyDescent="0.3">
      <c r="E145" s="1">
        <v>5.3464119999999999</v>
      </c>
      <c r="F145" s="1">
        <v>-15.714029999999999</v>
      </c>
      <c r="G145">
        <f t="shared" si="3"/>
        <v>-4311.1193415637863</v>
      </c>
    </row>
    <row r="146" spans="5:7" x14ac:dyDescent="0.3">
      <c r="E146" s="1">
        <v>5.38347</v>
      </c>
      <c r="F146" s="1">
        <v>-15.50099</v>
      </c>
      <c r="G146">
        <f t="shared" si="3"/>
        <v>-4252.672153635117</v>
      </c>
    </row>
    <row r="147" spans="5:7" x14ac:dyDescent="0.3">
      <c r="E147" s="1">
        <v>5.4205290000000002</v>
      </c>
      <c r="F147" s="1">
        <v>-15.294650000000001</v>
      </c>
      <c r="G147">
        <f t="shared" si="3"/>
        <v>-4196.0631001371739</v>
      </c>
    </row>
    <row r="148" spans="5:7" x14ac:dyDescent="0.3">
      <c r="E148" s="1">
        <v>5.4575880000000003</v>
      </c>
      <c r="F148" s="1">
        <v>-15.094939999999999</v>
      </c>
      <c r="G148">
        <f t="shared" si="3"/>
        <v>-4141.2729766803841</v>
      </c>
    </row>
    <row r="149" spans="5:7" x14ac:dyDescent="0.3">
      <c r="E149" s="1">
        <v>5.4946469999999996</v>
      </c>
      <c r="F149" s="1">
        <v>-14.90179</v>
      </c>
      <c r="G149">
        <f t="shared" si="3"/>
        <v>-4088.2825788751716</v>
      </c>
    </row>
    <row r="150" spans="5:7" x14ac:dyDescent="0.3">
      <c r="E150" s="1">
        <v>5.5317059999999998</v>
      </c>
      <c r="F150" s="1">
        <v>-14.71509</v>
      </c>
      <c r="G150">
        <f t="shared" si="3"/>
        <v>-4037.0617283950619</v>
      </c>
    </row>
    <row r="151" spans="5:7" x14ac:dyDescent="0.3">
      <c r="E151" s="1">
        <v>5.568765</v>
      </c>
      <c r="F151" s="1">
        <v>-14.53472</v>
      </c>
      <c r="G151">
        <f t="shared" si="3"/>
        <v>-3987.5775034293551</v>
      </c>
    </row>
    <row r="152" spans="5:7" x14ac:dyDescent="0.3">
      <c r="E152" s="1">
        <v>5.605823</v>
      </c>
      <c r="F152" s="1">
        <v>-14.36055</v>
      </c>
      <c r="G152">
        <f t="shared" si="3"/>
        <v>-3939.7942386831278</v>
      </c>
    </row>
    <row r="153" spans="5:7" x14ac:dyDescent="0.3">
      <c r="E153" s="1">
        <v>5.6428820000000002</v>
      </c>
      <c r="F153" s="1">
        <v>-14.192449999999999</v>
      </c>
      <c r="G153">
        <f t="shared" si="3"/>
        <v>-3893.676268861454</v>
      </c>
    </row>
    <row r="154" spans="5:7" x14ac:dyDescent="0.3">
      <c r="E154" s="1">
        <v>5.6799410000000004</v>
      </c>
      <c r="F154" s="1">
        <v>-14.03026</v>
      </c>
      <c r="G154">
        <f t="shared" si="3"/>
        <v>-3849.1796982167352</v>
      </c>
    </row>
    <row r="155" spans="5:7" x14ac:dyDescent="0.3">
      <c r="E155" s="1">
        <v>5.7169999999999996</v>
      </c>
      <c r="F155" s="1">
        <v>-13.873810000000001</v>
      </c>
      <c r="G155">
        <f t="shared" si="3"/>
        <v>-3806.2578875171466</v>
      </c>
    </row>
    <row r="156" spans="5:7" x14ac:dyDescent="0.3">
      <c r="E156" s="1">
        <v>5.7540589999999998</v>
      </c>
      <c r="F156" s="1">
        <v>-13.722939999999999</v>
      </c>
      <c r="G156">
        <f t="shared" si="3"/>
        <v>-3764.8669410150892</v>
      </c>
    </row>
    <row r="157" spans="5:7" x14ac:dyDescent="0.3">
      <c r="E157" s="1">
        <v>5.7911169999999998</v>
      </c>
      <c r="F157" s="1">
        <v>-13.57748</v>
      </c>
      <c r="G157">
        <f t="shared" si="3"/>
        <v>-3724.9602194787381</v>
      </c>
    </row>
    <row r="158" spans="5:7" x14ac:dyDescent="0.3">
      <c r="E158" s="1">
        <v>5.828176</v>
      </c>
      <c r="F158" s="1">
        <v>-13.437239999999999</v>
      </c>
      <c r="G158">
        <f t="shared" si="3"/>
        <v>-3686.4855967078188</v>
      </c>
    </row>
    <row r="159" spans="5:7" x14ac:dyDescent="0.3">
      <c r="E159" s="1">
        <v>5.8652350000000002</v>
      </c>
      <c r="F159" s="1">
        <v>-13.30204</v>
      </c>
      <c r="G159">
        <f t="shared" si="3"/>
        <v>-3649.3936899862824</v>
      </c>
    </row>
    <row r="160" spans="5:7" x14ac:dyDescent="0.3">
      <c r="E160" s="1">
        <v>5.9022940000000004</v>
      </c>
      <c r="F160" s="1">
        <v>-13.171709999999999</v>
      </c>
      <c r="G160">
        <f t="shared" si="3"/>
        <v>-3613.6378600823045</v>
      </c>
    </row>
    <row r="161" spans="5:7" x14ac:dyDescent="0.3">
      <c r="E161" s="1">
        <v>5.9393529999999997</v>
      </c>
      <c r="F161" s="1">
        <v>-13.046049999999999</v>
      </c>
      <c r="G161">
        <f t="shared" si="3"/>
        <v>-3579.1632373113853</v>
      </c>
    </row>
    <row r="162" spans="5:7" x14ac:dyDescent="0.3">
      <c r="E162" s="1">
        <v>5.9764119999999998</v>
      </c>
      <c r="F162" s="1">
        <v>-12.92489</v>
      </c>
      <c r="G162">
        <f t="shared" si="3"/>
        <v>-3545.9231824417011</v>
      </c>
    </row>
    <row r="163" spans="5:7" x14ac:dyDescent="0.3">
      <c r="E163" s="1">
        <v>6.0134699999999999</v>
      </c>
      <c r="F163" s="1">
        <v>-12.80803</v>
      </c>
      <c r="G163">
        <f t="shared" si="3"/>
        <v>-3513.8628257887517</v>
      </c>
    </row>
    <row r="164" spans="5:7" x14ac:dyDescent="0.3">
      <c r="E164" s="1">
        <v>6.050529</v>
      </c>
      <c r="F164" s="1">
        <v>-12.695309999999999</v>
      </c>
      <c r="G164">
        <f t="shared" si="3"/>
        <v>-3482.9382716049381</v>
      </c>
    </row>
    <row r="165" spans="5:7" x14ac:dyDescent="0.3">
      <c r="E165" s="1">
        <v>6.0875880000000002</v>
      </c>
      <c r="F165" s="1">
        <v>-12.586539999999999</v>
      </c>
      <c r="G165">
        <f t="shared" si="3"/>
        <v>-3453.0973936899863</v>
      </c>
    </row>
    <row r="166" spans="5:7" x14ac:dyDescent="0.3">
      <c r="E166" s="1">
        <v>6.1246470000000004</v>
      </c>
      <c r="F166" s="1">
        <v>-12.48155</v>
      </c>
      <c r="G166">
        <f t="shared" si="3"/>
        <v>-3424.2935528120715</v>
      </c>
    </row>
    <row r="167" spans="5:7" x14ac:dyDescent="0.3">
      <c r="E167" s="1">
        <v>6.1617059999999997</v>
      </c>
      <c r="F167" s="1">
        <v>-12.38017</v>
      </c>
      <c r="G167">
        <f t="shared" si="3"/>
        <v>-3396.4801097393688</v>
      </c>
    </row>
    <row r="168" spans="5:7" x14ac:dyDescent="0.3">
      <c r="E168" s="1">
        <v>6.1987649999999999</v>
      </c>
      <c r="F168" s="1">
        <v>-12.28224</v>
      </c>
      <c r="G168">
        <f t="shared" si="3"/>
        <v>-3369.6131687242801</v>
      </c>
    </row>
    <row r="169" spans="5:7" x14ac:dyDescent="0.3">
      <c r="E169" s="1">
        <v>6.2358229999999999</v>
      </c>
      <c r="F169" s="1">
        <v>-12.187580000000001</v>
      </c>
      <c r="G169">
        <f t="shared" si="3"/>
        <v>-3343.6433470507545</v>
      </c>
    </row>
    <row r="170" spans="5:7" x14ac:dyDescent="0.3">
      <c r="E170" s="1">
        <v>6.2728820000000001</v>
      </c>
      <c r="F170" s="1">
        <v>-12.09605</v>
      </c>
      <c r="G170">
        <f t="shared" si="3"/>
        <v>-3318.5322359396432</v>
      </c>
    </row>
    <row r="171" spans="5:7" x14ac:dyDescent="0.3">
      <c r="E171" s="1">
        <v>6.3099410000000002</v>
      </c>
      <c r="F171" s="1">
        <v>-12.007490000000001</v>
      </c>
      <c r="G171">
        <f t="shared" si="3"/>
        <v>-3294.2359396433471</v>
      </c>
    </row>
    <row r="172" spans="5:7" x14ac:dyDescent="0.3">
      <c r="E172" s="1">
        <v>6.3470000000000004</v>
      </c>
      <c r="F172" s="1">
        <v>-11.921749999999999</v>
      </c>
      <c r="G172">
        <f t="shared" si="3"/>
        <v>-3270.7133058984909</v>
      </c>
    </row>
    <row r="173" spans="5:7" x14ac:dyDescent="0.3">
      <c r="E173" s="1">
        <v>6.3840589999999997</v>
      </c>
      <c r="F173" s="1">
        <v>-11.838699999999999</v>
      </c>
      <c r="G173">
        <f t="shared" si="3"/>
        <v>-3247.9286694101511</v>
      </c>
    </row>
    <row r="174" spans="5:7" x14ac:dyDescent="0.3">
      <c r="E174" s="1">
        <v>6.4211169999999997</v>
      </c>
      <c r="F174" s="1">
        <v>-11.7582</v>
      </c>
      <c r="G174">
        <f t="shared" si="3"/>
        <v>-3225.8436213991768</v>
      </c>
    </row>
    <row r="175" spans="5:7" x14ac:dyDescent="0.3">
      <c r="E175" s="1">
        <v>6.4581759999999999</v>
      </c>
      <c r="F175" s="1">
        <v>-11.680110000000001</v>
      </c>
      <c r="G175">
        <f t="shared" si="3"/>
        <v>-3204.4197530864199</v>
      </c>
    </row>
    <row r="176" spans="5:7" x14ac:dyDescent="0.3">
      <c r="E176" s="1">
        <v>6.4952350000000001</v>
      </c>
      <c r="F176" s="1">
        <v>-11.60431</v>
      </c>
      <c r="G176">
        <f t="shared" si="3"/>
        <v>-3183.6241426611796</v>
      </c>
    </row>
    <row r="177" spans="5:7" x14ac:dyDescent="0.3">
      <c r="E177" s="1">
        <v>6.5322940000000003</v>
      </c>
      <c r="F177" s="1">
        <v>-11.53068</v>
      </c>
      <c r="G177">
        <f t="shared" si="3"/>
        <v>-3163.4238683127573</v>
      </c>
    </row>
    <row r="178" spans="5:7" x14ac:dyDescent="0.3">
      <c r="E178" s="1">
        <v>6.5693530000000004</v>
      </c>
      <c r="F178" s="1">
        <v>-11.459110000000001</v>
      </c>
      <c r="G178">
        <f t="shared" si="3"/>
        <v>-3143.7887517146778</v>
      </c>
    </row>
    <row r="179" spans="5:7" x14ac:dyDescent="0.3">
      <c r="E179" s="1">
        <v>6.6064119999999997</v>
      </c>
      <c r="F179" s="1">
        <v>-11.389480000000001</v>
      </c>
      <c r="G179">
        <f t="shared" si="3"/>
        <v>-3124.6858710562415</v>
      </c>
    </row>
    <row r="180" spans="5:7" x14ac:dyDescent="0.3">
      <c r="E180" s="1">
        <v>6.6434699999999998</v>
      </c>
      <c r="F180" s="1">
        <v>-11.32169</v>
      </c>
      <c r="G180">
        <f t="shared" si="3"/>
        <v>-3106.0877914951989</v>
      </c>
    </row>
    <row r="181" spans="5:7" x14ac:dyDescent="0.3">
      <c r="E181" s="1">
        <v>6.6805289999999999</v>
      </c>
      <c r="F181" s="1">
        <v>-11.25564</v>
      </c>
      <c r="G181">
        <f t="shared" si="3"/>
        <v>-3087.9670781893005</v>
      </c>
    </row>
    <row r="182" spans="5:7" x14ac:dyDescent="0.3">
      <c r="E182" s="1">
        <v>6.7175880000000001</v>
      </c>
      <c r="F182" s="1">
        <v>-11.191240000000001</v>
      </c>
      <c r="G182">
        <f t="shared" si="3"/>
        <v>-3070.2990397805211</v>
      </c>
    </row>
    <row r="183" spans="5:7" x14ac:dyDescent="0.3">
      <c r="E183" s="1">
        <v>6.7546470000000003</v>
      </c>
      <c r="F183" s="1">
        <v>-11.12838</v>
      </c>
      <c r="G183">
        <f t="shared" si="3"/>
        <v>-3053.0534979423869</v>
      </c>
    </row>
    <row r="184" spans="5:7" x14ac:dyDescent="0.3">
      <c r="E184" s="1">
        <v>6.7917059999999996</v>
      </c>
      <c r="F184" s="1">
        <v>-11.066990000000001</v>
      </c>
      <c r="G184">
        <f t="shared" si="3"/>
        <v>-3036.2112482853222</v>
      </c>
    </row>
    <row r="185" spans="5:7" x14ac:dyDescent="0.3">
      <c r="E185" s="1">
        <v>6.8287649999999998</v>
      </c>
      <c r="F185" s="1">
        <v>-11.00699</v>
      </c>
      <c r="G185">
        <f t="shared" si="3"/>
        <v>-3019.7503429355279</v>
      </c>
    </row>
    <row r="186" spans="5:7" x14ac:dyDescent="0.3">
      <c r="E186" s="1">
        <v>6.8658229999999998</v>
      </c>
      <c r="F186" s="1">
        <v>-10.94829</v>
      </c>
      <c r="G186">
        <f t="shared" si="3"/>
        <v>-3003.6460905349795</v>
      </c>
    </row>
    <row r="187" spans="5:7" x14ac:dyDescent="0.3">
      <c r="E187" s="1">
        <v>6.902882</v>
      </c>
      <c r="F187" s="1">
        <v>-10.89082</v>
      </c>
      <c r="G187">
        <f t="shared" si="3"/>
        <v>-2987.8792866941017</v>
      </c>
    </row>
    <row r="188" spans="5:7" x14ac:dyDescent="0.3">
      <c r="E188" s="1">
        <v>6.9399410000000001</v>
      </c>
      <c r="F188" s="1">
        <v>-10.834519999999999</v>
      </c>
      <c r="G188">
        <f t="shared" si="3"/>
        <v>-2972.4334705075444</v>
      </c>
    </row>
    <row r="189" spans="5:7" x14ac:dyDescent="0.3">
      <c r="E189" s="1">
        <v>6.9770000000000003</v>
      </c>
      <c r="F189" s="1">
        <v>-10.779310000000001</v>
      </c>
      <c r="G189">
        <f t="shared" si="3"/>
        <v>-2957.2866941015091</v>
      </c>
    </row>
    <row r="190" spans="5:7" x14ac:dyDescent="0.3">
      <c r="E190" s="1">
        <v>7.0140589999999996</v>
      </c>
      <c r="F190" s="1">
        <v>-10.72514</v>
      </c>
      <c r="G190">
        <f t="shared" si="3"/>
        <v>-2942.4252400548698</v>
      </c>
    </row>
    <row r="191" spans="5:7" x14ac:dyDescent="0.3">
      <c r="E191" s="1">
        <v>7.0511169999999996</v>
      </c>
      <c r="F191" s="1">
        <v>-10.67193</v>
      </c>
      <c r="G191">
        <f t="shared" si="3"/>
        <v>-2927.8271604938273</v>
      </c>
    </row>
    <row r="192" spans="5:7" x14ac:dyDescent="0.3">
      <c r="E192" s="1">
        <v>7.0881759999999998</v>
      </c>
      <c r="F192" s="1">
        <v>-10.61965</v>
      </c>
      <c r="G192">
        <f t="shared" si="3"/>
        <v>-2913.4842249657063</v>
      </c>
    </row>
    <row r="193" spans="5:7" x14ac:dyDescent="0.3">
      <c r="E193" s="1">
        <v>7.125235</v>
      </c>
      <c r="F193" s="1">
        <v>-10.56822</v>
      </c>
      <c r="G193">
        <f t="shared" si="3"/>
        <v>-2899.3744855967079</v>
      </c>
    </row>
    <row r="194" spans="5:7" x14ac:dyDescent="0.3">
      <c r="E194" s="1">
        <v>7.1622940000000002</v>
      </c>
      <c r="F194" s="1">
        <v>-10.517609999999999</v>
      </c>
      <c r="G194">
        <f t="shared" si="3"/>
        <v>-2885.4897119341563</v>
      </c>
    </row>
    <row r="195" spans="5:7" x14ac:dyDescent="0.3">
      <c r="E195" s="1">
        <v>7.1993530000000003</v>
      </c>
      <c r="F195" s="1">
        <v>-10.46777</v>
      </c>
      <c r="G195">
        <f t="shared" ref="G195:G257" si="4">(F195*100000)/($O$2*0.5*$O$3)</f>
        <v>-2871.8161865569273</v>
      </c>
    </row>
    <row r="196" spans="5:7" x14ac:dyDescent="0.3">
      <c r="E196" s="1">
        <v>7.2364119999999996</v>
      </c>
      <c r="F196" s="1">
        <v>-10.41864</v>
      </c>
      <c r="G196">
        <f t="shared" si="4"/>
        <v>-2858.337448559671</v>
      </c>
    </row>
    <row r="197" spans="5:7" x14ac:dyDescent="0.3">
      <c r="E197" s="1">
        <v>7.2734699999999997</v>
      </c>
      <c r="F197" s="1">
        <v>-10.370200000000001</v>
      </c>
      <c r="G197">
        <f t="shared" si="4"/>
        <v>-2845.0480109739369</v>
      </c>
    </row>
    <row r="198" spans="5:7" x14ac:dyDescent="0.3">
      <c r="E198" s="1">
        <v>7.3105289999999998</v>
      </c>
      <c r="F198" s="1">
        <v>-10.32239</v>
      </c>
      <c r="G198">
        <f t="shared" si="4"/>
        <v>-2831.9314128943761</v>
      </c>
    </row>
    <row r="199" spans="5:7" x14ac:dyDescent="0.3">
      <c r="E199" s="1">
        <v>7.347588</v>
      </c>
      <c r="F199" s="1">
        <v>-10.275180000000001</v>
      </c>
      <c r="G199">
        <f t="shared" si="4"/>
        <v>-2818.979423868313</v>
      </c>
    </row>
    <row r="200" spans="5:7" x14ac:dyDescent="0.3">
      <c r="E200" s="1">
        <v>7.3846470000000002</v>
      </c>
      <c r="F200" s="1">
        <v>-10.228540000000001</v>
      </c>
      <c r="G200">
        <f t="shared" si="4"/>
        <v>-2806.1838134430732</v>
      </c>
    </row>
    <row r="201" spans="5:7" x14ac:dyDescent="0.3">
      <c r="E201" s="1">
        <v>7.4217060000000004</v>
      </c>
      <c r="F201" s="1">
        <v>-10.18243</v>
      </c>
      <c r="G201">
        <f t="shared" si="4"/>
        <v>-2793.5336076817557</v>
      </c>
    </row>
    <row r="202" spans="5:7" x14ac:dyDescent="0.3">
      <c r="E202" s="1">
        <v>7.4587649999999996</v>
      </c>
      <c r="F202" s="1">
        <v>-10.13682</v>
      </c>
      <c r="G202">
        <f t="shared" si="4"/>
        <v>-2781.0205761316874</v>
      </c>
    </row>
    <row r="203" spans="5:7" x14ac:dyDescent="0.3">
      <c r="E203" s="1">
        <v>7.4958229999999997</v>
      </c>
      <c r="F203" s="1">
        <v>-10.09168</v>
      </c>
      <c r="G203">
        <f t="shared" si="4"/>
        <v>-2768.636488340192</v>
      </c>
    </row>
    <row r="204" spans="5:7" x14ac:dyDescent="0.3">
      <c r="E204" s="1">
        <v>7.5328819999999999</v>
      </c>
      <c r="F204" s="1">
        <v>-10.04698</v>
      </c>
      <c r="G204">
        <f t="shared" si="4"/>
        <v>-2756.3731138545954</v>
      </c>
    </row>
    <row r="205" spans="5:7" x14ac:dyDescent="0.3">
      <c r="E205" s="1">
        <v>7.569941</v>
      </c>
      <c r="F205" s="1">
        <v>-10.002700000000001</v>
      </c>
      <c r="G205">
        <f t="shared" si="4"/>
        <v>-2744.2249657064476</v>
      </c>
    </row>
    <row r="206" spans="5:7" x14ac:dyDescent="0.3">
      <c r="E206" s="1">
        <v>7.6070000000000002</v>
      </c>
      <c r="F206" s="1">
        <v>-9.9588099999999997</v>
      </c>
      <c r="G206">
        <f t="shared" si="4"/>
        <v>-2732.1838134430727</v>
      </c>
    </row>
    <row r="207" spans="5:7" x14ac:dyDescent="0.3">
      <c r="E207" s="1">
        <v>7.6440590000000004</v>
      </c>
      <c r="F207" s="1">
        <v>-9.915286</v>
      </c>
      <c r="G207">
        <f t="shared" si="4"/>
        <v>-2720.243072702332</v>
      </c>
    </row>
    <row r="208" spans="5:7" x14ac:dyDescent="0.3">
      <c r="E208" s="1">
        <v>7.6811170000000004</v>
      </c>
      <c r="F208" s="1">
        <v>-9.8721069999999997</v>
      </c>
      <c r="G208">
        <f t="shared" si="4"/>
        <v>-2708.3969821673522</v>
      </c>
    </row>
    <row r="209" spans="5:7" x14ac:dyDescent="0.3">
      <c r="E209" s="1">
        <v>7.7181759999999997</v>
      </c>
      <c r="F209" s="1">
        <v>-9.8292529999999996</v>
      </c>
      <c r="G209">
        <f t="shared" si="4"/>
        <v>-2696.6400548696843</v>
      </c>
    </row>
    <row r="210" spans="5:7" x14ac:dyDescent="0.3">
      <c r="E210" s="1">
        <v>7.7552349999999999</v>
      </c>
      <c r="F210" s="1">
        <v>-9.7867040000000003</v>
      </c>
      <c r="G210">
        <f t="shared" si="4"/>
        <v>-2684.9668038408781</v>
      </c>
    </row>
    <row r="211" spans="5:7" x14ac:dyDescent="0.3">
      <c r="E211" s="1">
        <v>7.7922940000000001</v>
      </c>
      <c r="F211" s="1">
        <v>-9.7444410000000001</v>
      </c>
      <c r="G211">
        <f t="shared" si="4"/>
        <v>-2673.3720164609053</v>
      </c>
    </row>
    <row r="212" spans="5:7" x14ac:dyDescent="0.3">
      <c r="E212" s="1">
        <v>7.8293530000000002</v>
      </c>
      <c r="F212" s="1">
        <v>-9.7024480000000004</v>
      </c>
      <c r="G212">
        <f t="shared" si="4"/>
        <v>-2661.8513031550069</v>
      </c>
    </row>
    <row r="213" spans="5:7" x14ac:dyDescent="0.3">
      <c r="E213" s="1">
        <v>7.8664120000000004</v>
      </c>
      <c r="F213" s="1">
        <v>-9.6607070000000004</v>
      </c>
      <c r="G213">
        <f t="shared" si="4"/>
        <v>-2650.3997256515777</v>
      </c>
    </row>
    <row r="214" spans="5:7" x14ac:dyDescent="0.3">
      <c r="E214" s="1">
        <v>7.9034700000000004</v>
      </c>
      <c r="F214" s="1">
        <v>-9.6192049999999991</v>
      </c>
      <c r="G214">
        <f t="shared" si="4"/>
        <v>-2639.0137174211245</v>
      </c>
    </row>
    <row r="215" spans="5:7" x14ac:dyDescent="0.3">
      <c r="E215" s="1">
        <v>7.9405289999999997</v>
      </c>
      <c r="F215" s="1">
        <v>-9.5779259999999997</v>
      </c>
      <c r="G215">
        <f t="shared" si="4"/>
        <v>-2627.6888888888889</v>
      </c>
    </row>
    <row r="216" spans="5:7" x14ac:dyDescent="0.3">
      <c r="E216" s="1">
        <v>7.9775879999999999</v>
      </c>
      <c r="F216" s="1">
        <v>-9.5368569999999995</v>
      </c>
      <c r="G216">
        <f t="shared" si="4"/>
        <v>-2616.4216735253772</v>
      </c>
    </row>
    <row r="217" spans="5:7" x14ac:dyDescent="0.3">
      <c r="E217" s="1">
        <v>8.0146470000000001</v>
      </c>
      <c r="F217" s="1">
        <v>-9.4959849999999992</v>
      </c>
      <c r="G217">
        <f t="shared" si="4"/>
        <v>-2605.2085048010972</v>
      </c>
    </row>
    <row r="218" spans="5:7" x14ac:dyDescent="0.3">
      <c r="E218" s="1">
        <v>8.0517059999999994</v>
      </c>
      <c r="F218" s="1">
        <v>-9.4552980000000009</v>
      </c>
      <c r="G218">
        <f t="shared" si="4"/>
        <v>-2594.0460905349796</v>
      </c>
    </row>
    <row r="219" spans="5:7" x14ac:dyDescent="0.3">
      <c r="E219" s="1">
        <v>8.0887639999999994</v>
      </c>
      <c r="F219" s="1">
        <v>-9.4147859999999994</v>
      </c>
      <c r="G219">
        <f t="shared" si="4"/>
        <v>-2582.9316872427985</v>
      </c>
    </row>
    <row r="220" spans="5:7" x14ac:dyDescent="0.3">
      <c r="E220" s="1">
        <v>8.1258230000000005</v>
      </c>
      <c r="F220" s="1">
        <v>-9.3744359999999993</v>
      </c>
      <c r="G220">
        <f t="shared" si="4"/>
        <v>-2571.8617283950616</v>
      </c>
    </row>
    <row r="221" spans="5:7" x14ac:dyDescent="0.3">
      <c r="E221" s="1">
        <v>8.1628819999999997</v>
      </c>
      <c r="F221" s="1">
        <v>-9.3342410000000005</v>
      </c>
      <c r="G221">
        <f t="shared" si="4"/>
        <v>-2560.8342935528121</v>
      </c>
    </row>
    <row r="222" spans="5:7" x14ac:dyDescent="0.3">
      <c r="E222" s="1">
        <v>8.1999410000000008</v>
      </c>
      <c r="F222" s="1">
        <v>-9.2941889999999994</v>
      </c>
      <c r="G222">
        <f t="shared" si="4"/>
        <v>-2549.8460905349793</v>
      </c>
    </row>
    <row r="223" spans="5:7" x14ac:dyDescent="0.3">
      <c r="E223" s="1">
        <v>8.2370000000000001</v>
      </c>
      <c r="F223" s="1">
        <v>-9.2542729999999995</v>
      </c>
      <c r="G223">
        <f t="shared" si="4"/>
        <v>-2538.8951989026059</v>
      </c>
    </row>
    <row r="224" spans="5:7" x14ac:dyDescent="0.3">
      <c r="E224" s="1">
        <v>8.2740589999999994</v>
      </c>
      <c r="F224" s="1">
        <v>-9.2144840000000006</v>
      </c>
      <c r="G224">
        <f t="shared" si="4"/>
        <v>-2527.9791495198901</v>
      </c>
    </row>
    <row r="225" spans="5:7" x14ac:dyDescent="0.3">
      <c r="E225" s="1">
        <v>8.3111169999999994</v>
      </c>
      <c r="F225" s="1">
        <v>-9.1748150000000006</v>
      </c>
      <c r="G225">
        <f t="shared" si="4"/>
        <v>-2517.0960219478743</v>
      </c>
    </row>
    <row r="226" spans="5:7" x14ac:dyDescent="0.3">
      <c r="E226" s="1">
        <v>8.3481760000000005</v>
      </c>
      <c r="F226" s="1">
        <v>-9.1352569999999993</v>
      </c>
      <c r="G226">
        <f t="shared" si="4"/>
        <v>-2506.2433470507544</v>
      </c>
    </row>
    <row r="227" spans="5:7" x14ac:dyDescent="0.3">
      <c r="E227" s="1">
        <v>8.3852349999999998</v>
      </c>
      <c r="F227" s="1">
        <v>-9.0958050000000004</v>
      </c>
      <c r="G227">
        <f t="shared" si="4"/>
        <v>-2495.4197530864199</v>
      </c>
    </row>
    <row r="228" spans="5:7" x14ac:dyDescent="0.3">
      <c r="E228" s="1">
        <v>8.4222940000000008</v>
      </c>
      <c r="F228" s="1">
        <v>-9.0564520000000002</v>
      </c>
      <c r="G228">
        <f t="shared" si="4"/>
        <v>-2484.6233196159124</v>
      </c>
    </row>
    <row r="229" spans="5:7" x14ac:dyDescent="0.3">
      <c r="E229" s="1">
        <v>8.4593530000000001</v>
      </c>
      <c r="F229" s="1">
        <v>-9.0171919999999997</v>
      </c>
      <c r="G229">
        <f t="shared" si="4"/>
        <v>-2473.8524005486966</v>
      </c>
    </row>
    <row r="230" spans="5:7" x14ac:dyDescent="0.3">
      <c r="E230" s="1">
        <v>8.4964119999999994</v>
      </c>
      <c r="F230" s="1">
        <v>-8.9780189999999997</v>
      </c>
      <c r="G230">
        <f t="shared" si="4"/>
        <v>-2463.1053497942389</v>
      </c>
    </row>
    <row r="231" spans="5:7" x14ac:dyDescent="0.3">
      <c r="E231" s="1">
        <v>8.5334699999999994</v>
      </c>
      <c r="F231" s="1">
        <v>-8.9389280000000007</v>
      </c>
      <c r="G231">
        <f t="shared" si="4"/>
        <v>-2452.3807956104256</v>
      </c>
    </row>
    <row r="232" spans="5:7" x14ac:dyDescent="0.3">
      <c r="E232" s="1">
        <v>8.5705290000000005</v>
      </c>
      <c r="F232" s="1">
        <v>-8.8999140000000008</v>
      </c>
      <c r="G232">
        <f t="shared" si="4"/>
        <v>-2441.6773662551441</v>
      </c>
    </row>
    <row r="233" spans="5:7" x14ac:dyDescent="0.3">
      <c r="E233" s="1">
        <v>8.6075879999999998</v>
      </c>
      <c r="F233" s="1">
        <v>-8.8609720000000003</v>
      </c>
      <c r="G233">
        <f t="shared" si="4"/>
        <v>-2430.9936899862828</v>
      </c>
    </row>
    <row r="234" spans="5:7" x14ac:dyDescent="0.3">
      <c r="E234" s="1">
        <v>8.6446470000000009</v>
      </c>
      <c r="F234" s="1">
        <v>-8.8220980000000004</v>
      </c>
      <c r="G234">
        <f t="shared" si="4"/>
        <v>-2420.3286694101512</v>
      </c>
    </row>
    <row r="235" spans="5:7" x14ac:dyDescent="0.3">
      <c r="E235" s="1">
        <v>8.6817060000000001</v>
      </c>
      <c r="F235" s="1">
        <v>-8.7832880000000007</v>
      </c>
      <c r="G235">
        <f t="shared" si="4"/>
        <v>-2409.6812071330592</v>
      </c>
    </row>
    <row r="236" spans="5:7" x14ac:dyDescent="0.3">
      <c r="E236" s="1">
        <v>8.7187640000000002</v>
      </c>
      <c r="F236" s="1">
        <v>-8.7445369999999993</v>
      </c>
      <c r="G236">
        <f t="shared" si="4"/>
        <v>-2399.0499314128942</v>
      </c>
    </row>
    <row r="237" spans="5:7" x14ac:dyDescent="0.3">
      <c r="E237" s="1">
        <v>8.7558229999999995</v>
      </c>
      <c r="F237" s="1">
        <v>-8.7058429999999998</v>
      </c>
      <c r="G237">
        <f t="shared" si="4"/>
        <v>-2388.4342935528121</v>
      </c>
    </row>
    <row r="238" spans="5:7" x14ac:dyDescent="0.3">
      <c r="E238" s="1">
        <v>8.7928820000000005</v>
      </c>
      <c r="F238" s="1">
        <v>-8.6672010000000004</v>
      </c>
      <c r="G238">
        <f t="shared" si="4"/>
        <v>-2377.8329218106996</v>
      </c>
    </row>
    <row r="239" spans="5:7" x14ac:dyDescent="0.3">
      <c r="E239" s="1">
        <v>8.8299409999999998</v>
      </c>
      <c r="F239" s="1">
        <v>-8.6286090000000009</v>
      </c>
      <c r="G239">
        <f t="shared" si="4"/>
        <v>-2367.2452674897122</v>
      </c>
    </row>
    <row r="240" spans="5:7" x14ac:dyDescent="0.3">
      <c r="E240" s="1">
        <v>8.8670000000000009</v>
      </c>
      <c r="F240" s="1">
        <v>-8.5900630000000007</v>
      </c>
      <c r="G240">
        <f t="shared" si="4"/>
        <v>-2356.6702331961592</v>
      </c>
    </row>
    <row r="241" spans="5:7" x14ac:dyDescent="0.3">
      <c r="E241" s="1">
        <v>8.9040590000000002</v>
      </c>
      <c r="F241" s="1">
        <v>-8.5515609999999995</v>
      </c>
      <c r="G241">
        <f t="shared" si="4"/>
        <v>-2346.1072702331962</v>
      </c>
    </row>
    <row r="242" spans="5:7" x14ac:dyDescent="0.3">
      <c r="E242" s="1">
        <v>8.9411170000000002</v>
      </c>
      <c r="F242" s="1">
        <v>-8.5130990000000004</v>
      </c>
      <c r="G242">
        <f t="shared" si="4"/>
        <v>-2335.5552812071332</v>
      </c>
    </row>
    <row r="243" spans="5:7" x14ac:dyDescent="0.3">
      <c r="E243" s="1">
        <v>8.9781759999999995</v>
      </c>
      <c r="F243" s="1">
        <v>-8.4746760000000005</v>
      </c>
      <c r="G243">
        <f t="shared" si="4"/>
        <v>-2325.0139917695474</v>
      </c>
    </row>
    <row r="244" spans="5:7" x14ac:dyDescent="0.3">
      <c r="E244" s="1">
        <v>9.0152350000000006</v>
      </c>
      <c r="F244" s="1">
        <v>-8.4362899999999996</v>
      </c>
      <c r="G244">
        <f t="shared" si="4"/>
        <v>-2314.4828532235938</v>
      </c>
    </row>
    <row r="245" spans="5:7" x14ac:dyDescent="0.3">
      <c r="E245" s="1">
        <v>9.0522939999999998</v>
      </c>
      <c r="F245" s="1">
        <v>-8.3979370000000007</v>
      </c>
      <c r="G245">
        <f t="shared" si="4"/>
        <v>-2303.9607681755833</v>
      </c>
    </row>
    <row r="246" spans="5:7" x14ac:dyDescent="0.3">
      <c r="E246" s="1">
        <v>9.0893529999999991</v>
      </c>
      <c r="F246" s="1">
        <v>-8.3596160000000008</v>
      </c>
      <c r="G246">
        <f t="shared" si="4"/>
        <v>-2293.4474622770922</v>
      </c>
    </row>
    <row r="247" spans="5:7" x14ac:dyDescent="0.3">
      <c r="E247" s="1">
        <v>9.1264120000000002</v>
      </c>
      <c r="F247" s="1">
        <v>-8.3213240000000006</v>
      </c>
      <c r="G247">
        <f t="shared" si="4"/>
        <v>-2282.9421124828532</v>
      </c>
    </row>
    <row r="248" spans="5:7" x14ac:dyDescent="0.3">
      <c r="E248" s="1">
        <v>9.1634700000000002</v>
      </c>
      <c r="F248" s="1">
        <v>-8.283061</v>
      </c>
      <c r="G248">
        <f t="shared" si="4"/>
        <v>-2272.4447187928668</v>
      </c>
    </row>
    <row r="249" spans="5:7" x14ac:dyDescent="0.3">
      <c r="E249" s="1">
        <v>9.2005289999999995</v>
      </c>
      <c r="F249" s="1">
        <v>-8.2448239999999995</v>
      </c>
      <c r="G249">
        <f t="shared" si="4"/>
        <v>-2261.9544581618652</v>
      </c>
    </row>
    <row r="250" spans="5:7" x14ac:dyDescent="0.3">
      <c r="E250" s="1">
        <v>9.2375880000000006</v>
      </c>
      <c r="F250" s="1">
        <v>-8.2066119999999998</v>
      </c>
      <c r="G250">
        <f t="shared" si="4"/>
        <v>-2251.4710562414266</v>
      </c>
    </row>
    <row r="251" spans="5:7" x14ac:dyDescent="0.3">
      <c r="E251" s="1">
        <v>9.2746469999999999</v>
      </c>
      <c r="F251" s="1">
        <v>-8.1684230000000007</v>
      </c>
      <c r="G251">
        <f t="shared" si="4"/>
        <v>-2240.9939643347052</v>
      </c>
    </row>
    <row r="252" spans="5:7" x14ac:dyDescent="0.3">
      <c r="E252" s="1">
        <v>9.3117059999999992</v>
      </c>
      <c r="F252" s="1">
        <v>-8.1302559999999993</v>
      </c>
      <c r="G252">
        <f t="shared" si="4"/>
        <v>-2230.5229080932786</v>
      </c>
    </row>
    <row r="253" spans="5:7" x14ac:dyDescent="0.3">
      <c r="E253" s="1">
        <v>9.3487639999999992</v>
      </c>
      <c r="F253" s="1">
        <v>-8.0921090000000007</v>
      </c>
      <c r="G253">
        <f t="shared" si="4"/>
        <v>-2220.057338820302</v>
      </c>
    </row>
    <row r="254" spans="5:7" x14ac:dyDescent="0.3">
      <c r="E254" s="1">
        <v>9.3858230000000002</v>
      </c>
      <c r="F254" s="1">
        <v>-8.0539819999999995</v>
      </c>
      <c r="G254">
        <f t="shared" si="4"/>
        <v>-2209.5972565157749</v>
      </c>
    </row>
    <row r="255" spans="5:7" x14ac:dyDescent="0.3">
      <c r="E255" s="1">
        <v>9.4228819999999995</v>
      </c>
      <c r="F255" s="1">
        <v>-8.0158719999999999</v>
      </c>
      <c r="G255">
        <f t="shared" si="4"/>
        <v>-2199.1418381344306</v>
      </c>
    </row>
    <row r="256" spans="5:7" x14ac:dyDescent="0.3">
      <c r="E256" s="1">
        <v>9.4599410000000006</v>
      </c>
      <c r="F256" s="1">
        <v>-7.977779</v>
      </c>
      <c r="G256">
        <f t="shared" si="4"/>
        <v>-2188.691083676269</v>
      </c>
    </row>
    <row r="257" spans="5:7" x14ac:dyDescent="0.3">
      <c r="E257" s="1">
        <v>9.4969999999999999</v>
      </c>
      <c r="F257" s="1">
        <v>-7.9397029999999997</v>
      </c>
      <c r="G257">
        <f t="shared" si="4"/>
        <v>-2178.2449931412893</v>
      </c>
    </row>
  </sheetData>
  <conditionalFormatting sqref="J1">
    <cfRule type="top10" dxfId="1" priority="2" percent="1" rank="1"/>
  </conditionalFormatting>
  <conditionalFormatting sqref="K2:K41">
    <cfRule type="top10" dxfId="0" priority="1" percent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"/>
  <sheetViews>
    <sheetView workbookViewId="0">
      <selection activeCell="K14" sqref="K14"/>
    </sheetView>
  </sheetViews>
  <sheetFormatPr defaultRowHeight="14.4" x14ac:dyDescent="0.3"/>
  <sheetData>
    <row r="1" spans="1:14" x14ac:dyDescent="0.3">
      <c r="A1" t="s">
        <v>7</v>
      </c>
      <c r="I1" t="s">
        <v>158</v>
      </c>
      <c r="J1">
        <v>0</v>
      </c>
      <c r="K1" t="s">
        <v>159</v>
      </c>
      <c r="L1">
        <v>0</v>
      </c>
    </row>
    <row r="2" spans="1:14" x14ac:dyDescent="0.3">
      <c r="I2" t="s">
        <v>160</v>
      </c>
      <c r="J2" t="s">
        <v>161</v>
      </c>
      <c r="K2">
        <v>4.8949638999999996</v>
      </c>
      <c r="L2" t="s">
        <v>162</v>
      </c>
      <c r="M2">
        <v>0.14018559999999999</v>
      </c>
      <c r="N2">
        <v>0.96987210000000001</v>
      </c>
    </row>
    <row r="3" spans="1:14" x14ac:dyDescent="0.3">
      <c r="A3" t="s">
        <v>8</v>
      </c>
      <c r="I3" t="s">
        <v>163</v>
      </c>
      <c r="J3" t="s">
        <v>161</v>
      </c>
      <c r="K3">
        <v>1.542062</v>
      </c>
      <c r="L3" t="s">
        <v>162</v>
      </c>
      <c r="M3">
        <v>5.4421999999999998E-2</v>
      </c>
      <c r="N3">
        <v>0.97590100000000002</v>
      </c>
    </row>
    <row r="4" spans="1:14" x14ac:dyDescent="0.3">
      <c r="I4" t="s">
        <v>164</v>
      </c>
      <c r="J4" t="s">
        <v>161</v>
      </c>
      <c r="K4">
        <v>4.7453947999999997</v>
      </c>
      <c r="L4" t="s">
        <v>162</v>
      </c>
      <c r="M4">
        <v>0.28226760000000001</v>
      </c>
      <c r="N4">
        <v>0.9885391</v>
      </c>
    </row>
    <row r="5" spans="1:14" x14ac:dyDescent="0.3">
      <c r="A5" t="s">
        <v>9</v>
      </c>
      <c r="I5" t="s">
        <v>165</v>
      </c>
      <c r="J5" t="s">
        <v>161</v>
      </c>
      <c r="K5">
        <v>1.0399071</v>
      </c>
      <c r="L5" t="s">
        <v>162</v>
      </c>
      <c r="M5">
        <v>4.7232799999999998E-2</v>
      </c>
      <c r="N5">
        <v>0.98533340000000003</v>
      </c>
    </row>
    <row r="6" spans="1:14" x14ac:dyDescent="0.3">
      <c r="A6" t="s">
        <v>10</v>
      </c>
      <c r="I6" t="s">
        <v>166</v>
      </c>
      <c r="J6" t="s">
        <v>161</v>
      </c>
      <c r="K6">
        <v>-0.78722809999999999</v>
      </c>
      <c r="L6" t="s">
        <v>162</v>
      </c>
      <c r="M6">
        <v>0.11086</v>
      </c>
      <c r="N6">
        <v>0.77911330000000001</v>
      </c>
    </row>
    <row r="7" spans="1:14" x14ac:dyDescent="0.3">
      <c r="A7" t="s">
        <v>11</v>
      </c>
      <c r="I7" t="s">
        <v>167</v>
      </c>
      <c r="J7" t="s">
        <v>161</v>
      </c>
      <c r="K7">
        <v>-40.754912500000003</v>
      </c>
      <c r="L7" t="s">
        <v>162</v>
      </c>
      <c r="M7">
        <v>0.14577950000000001</v>
      </c>
      <c r="N7">
        <v>0.65841349999999998</v>
      </c>
    </row>
    <row r="8" spans="1:14" x14ac:dyDescent="0.3">
      <c r="A8" t="s">
        <v>12</v>
      </c>
      <c r="I8" t="s">
        <v>168</v>
      </c>
      <c r="J8" t="s">
        <v>161</v>
      </c>
      <c r="K8">
        <v>1.0197269</v>
      </c>
      <c r="L8" t="s">
        <v>162</v>
      </c>
      <c r="M8">
        <v>6.5256300000000003E-2</v>
      </c>
      <c r="N8">
        <v>0.91124669999999997</v>
      </c>
    </row>
    <row r="9" spans="1:14" x14ac:dyDescent="0.3">
      <c r="A9" t="s">
        <v>13</v>
      </c>
      <c r="I9" t="s">
        <v>169</v>
      </c>
      <c r="J9" t="s">
        <v>161</v>
      </c>
      <c r="K9">
        <v>-17.621461799999999</v>
      </c>
      <c r="L9" t="s">
        <v>162</v>
      </c>
      <c r="M9">
        <v>0.5197309</v>
      </c>
      <c r="N9">
        <v>0.9201416</v>
      </c>
    </row>
    <row r="10" spans="1:14" x14ac:dyDescent="0.3">
      <c r="A10" t="s">
        <v>14</v>
      </c>
      <c r="I10" t="s">
        <v>170</v>
      </c>
      <c r="J10" t="s">
        <v>161</v>
      </c>
      <c r="K10">
        <v>0.46745389999999998</v>
      </c>
      <c r="L10" t="s">
        <v>162</v>
      </c>
      <c r="M10">
        <v>4.3276000000000002E-2</v>
      </c>
      <c r="N10">
        <v>0.9160258</v>
      </c>
    </row>
    <row r="11" spans="1:14" x14ac:dyDescent="0.3">
      <c r="A11" t="s">
        <v>15</v>
      </c>
      <c r="I11" t="s">
        <v>171</v>
      </c>
      <c r="J11" t="s">
        <v>161</v>
      </c>
      <c r="K11">
        <v>298.14999999999998</v>
      </c>
    </row>
    <row r="12" spans="1:14" x14ac:dyDescent="0.3">
      <c r="A12" t="s">
        <v>16</v>
      </c>
    </row>
    <row r="13" spans="1:14" x14ac:dyDescent="0.3">
      <c r="A13" t="s">
        <v>17</v>
      </c>
    </row>
    <row r="14" spans="1:14" x14ac:dyDescent="0.3">
      <c r="A14" t="s">
        <v>18</v>
      </c>
    </row>
    <row r="15" spans="1:14" x14ac:dyDescent="0.3">
      <c r="A15" t="s">
        <v>19</v>
      </c>
    </row>
    <row r="16" spans="1:14" x14ac:dyDescent="0.3">
      <c r="A16" t="s">
        <v>20</v>
      </c>
    </row>
    <row r="17" spans="1:1" x14ac:dyDescent="0.3">
      <c r="A17" t="s">
        <v>21</v>
      </c>
    </row>
    <row r="18" spans="1:1" x14ac:dyDescent="0.3">
      <c r="A18" t="s">
        <v>22</v>
      </c>
    </row>
    <row r="20" spans="1:1" x14ac:dyDescent="0.3">
      <c r="A20" t="s">
        <v>23</v>
      </c>
    </row>
    <row r="22" spans="1:1" x14ac:dyDescent="0.3">
      <c r="A22" t="s">
        <v>24</v>
      </c>
    </row>
    <row r="23" spans="1:1" x14ac:dyDescent="0.3">
      <c r="A23" t="s">
        <v>25</v>
      </c>
    </row>
    <row r="24" spans="1:1" x14ac:dyDescent="0.3">
      <c r="A24" t="s">
        <v>26</v>
      </c>
    </row>
    <row r="25" spans="1:1" x14ac:dyDescent="0.3">
      <c r="A25" t="s">
        <v>27</v>
      </c>
    </row>
    <row r="26" spans="1:1" x14ac:dyDescent="0.3">
      <c r="A26" t="s">
        <v>28</v>
      </c>
    </row>
    <row r="27" spans="1:1" x14ac:dyDescent="0.3">
      <c r="A27" t="s">
        <v>29</v>
      </c>
    </row>
    <row r="28" spans="1:1" x14ac:dyDescent="0.3">
      <c r="A28" t="s">
        <v>30</v>
      </c>
    </row>
    <row r="29" spans="1:1" x14ac:dyDescent="0.3">
      <c r="A29" t="s">
        <v>31</v>
      </c>
    </row>
    <row r="30" spans="1:1" x14ac:dyDescent="0.3">
      <c r="A30" t="s">
        <v>32</v>
      </c>
    </row>
    <row r="31" spans="1:1" x14ac:dyDescent="0.3">
      <c r="A31" t="s">
        <v>33</v>
      </c>
    </row>
    <row r="32" spans="1:1" x14ac:dyDescent="0.3">
      <c r="A32" t="s">
        <v>34</v>
      </c>
    </row>
    <row r="33" spans="1:1" x14ac:dyDescent="0.3">
      <c r="A33" t="s">
        <v>35</v>
      </c>
    </row>
    <row r="34" spans="1:1" x14ac:dyDescent="0.3">
      <c r="A34" t="s">
        <v>36</v>
      </c>
    </row>
    <row r="35" spans="1:1" x14ac:dyDescent="0.3">
      <c r="A35" t="s">
        <v>37</v>
      </c>
    </row>
    <row r="36" spans="1:1" x14ac:dyDescent="0.3">
      <c r="A36" t="s">
        <v>26</v>
      </c>
    </row>
    <row r="37" spans="1:1" x14ac:dyDescent="0.3">
      <c r="A37" t="s">
        <v>38</v>
      </c>
    </row>
    <row r="38" spans="1:1" x14ac:dyDescent="0.3">
      <c r="A38" t="s">
        <v>28</v>
      </c>
    </row>
    <row r="39" spans="1:1" x14ac:dyDescent="0.3">
      <c r="A39" t="s">
        <v>29</v>
      </c>
    </row>
    <row r="40" spans="1:1" x14ac:dyDescent="0.3">
      <c r="A40" t="s">
        <v>30</v>
      </c>
    </row>
    <row r="41" spans="1:1" x14ac:dyDescent="0.3">
      <c r="A41" t="s">
        <v>31</v>
      </c>
    </row>
    <row r="42" spans="1:1" x14ac:dyDescent="0.3">
      <c r="A42" t="s">
        <v>39</v>
      </c>
    </row>
    <row r="43" spans="1:1" x14ac:dyDescent="0.3">
      <c r="A43" t="s">
        <v>40</v>
      </c>
    </row>
    <row r="44" spans="1:1" x14ac:dyDescent="0.3">
      <c r="A44" t="s">
        <v>41</v>
      </c>
    </row>
    <row r="45" spans="1:1" x14ac:dyDescent="0.3">
      <c r="A45" t="s">
        <v>42</v>
      </c>
    </row>
    <row r="46" spans="1:1" x14ac:dyDescent="0.3">
      <c r="A46" t="s">
        <v>43</v>
      </c>
    </row>
    <row r="47" spans="1:1" x14ac:dyDescent="0.3">
      <c r="A47" t="s">
        <v>37</v>
      </c>
    </row>
    <row r="48" spans="1:1" x14ac:dyDescent="0.3">
      <c r="A48" t="s">
        <v>26</v>
      </c>
    </row>
    <row r="49" spans="1:1" x14ac:dyDescent="0.3">
      <c r="A49" t="s">
        <v>44</v>
      </c>
    </row>
    <row r="50" spans="1:1" x14ac:dyDescent="0.3">
      <c r="A50" t="s">
        <v>28</v>
      </c>
    </row>
    <row r="51" spans="1:1" x14ac:dyDescent="0.3">
      <c r="A51" t="s">
        <v>29</v>
      </c>
    </row>
    <row r="52" spans="1:1" x14ac:dyDescent="0.3">
      <c r="A52" t="s">
        <v>30</v>
      </c>
    </row>
    <row r="53" spans="1:1" x14ac:dyDescent="0.3">
      <c r="A53" t="s">
        <v>31</v>
      </c>
    </row>
    <row r="54" spans="1:1" x14ac:dyDescent="0.3">
      <c r="A54" t="s">
        <v>45</v>
      </c>
    </row>
    <row r="55" spans="1:1" x14ac:dyDescent="0.3">
      <c r="A55" t="s">
        <v>46</v>
      </c>
    </row>
    <row r="56" spans="1:1" x14ac:dyDescent="0.3">
      <c r="A56" t="s">
        <v>47</v>
      </c>
    </row>
    <row r="57" spans="1:1" x14ac:dyDescent="0.3">
      <c r="A57" t="s">
        <v>48</v>
      </c>
    </row>
    <row r="58" spans="1:1" x14ac:dyDescent="0.3">
      <c r="A58" t="s">
        <v>49</v>
      </c>
    </row>
    <row r="59" spans="1:1" x14ac:dyDescent="0.3">
      <c r="A59" t="s">
        <v>37</v>
      </c>
    </row>
    <row r="60" spans="1:1" x14ac:dyDescent="0.3">
      <c r="A60" t="s">
        <v>26</v>
      </c>
    </row>
    <row r="61" spans="1:1" x14ac:dyDescent="0.3">
      <c r="A61" t="s">
        <v>50</v>
      </c>
    </row>
    <row r="62" spans="1:1" x14ac:dyDescent="0.3">
      <c r="A62" t="s">
        <v>28</v>
      </c>
    </row>
    <row r="63" spans="1:1" x14ac:dyDescent="0.3">
      <c r="A63" t="s">
        <v>29</v>
      </c>
    </row>
    <row r="64" spans="1:1" x14ac:dyDescent="0.3">
      <c r="A64" t="s">
        <v>30</v>
      </c>
    </row>
    <row r="65" spans="1:1" x14ac:dyDescent="0.3">
      <c r="A65" t="s">
        <v>31</v>
      </c>
    </row>
    <row r="66" spans="1:1" x14ac:dyDescent="0.3">
      <c r="A66" t="s">
        <v>51</v>
      </c>
    </row>
    <row r="67" spans="1:1" x14ac:dyDescent="0.3">
      <c r="A67" t="s">
        <v>52</v>
      </c>
    </row>
    <row r="68" spans="1:1" x14ac:dyDescent="0.3">
      <c r="A68" t="s">
        <v>53</v>
      </c>
    </row>
    <row r="69" spans="1:1" x14ac:dyDescent="0.3">
      <c r="A69" t="s">
        <v>54</v>
      </c>
    </row>
    <row r="70" spans="1:1" x14ac:dyDescent="0.3">
      <c r="A70" t="s">
        <v>55</v>
      </c>
    </row>
    <row r="71" spans="1:1" x14ac:dyDescent="0.3">
      <c r="A71" t="s">
        <v>37</v>
      </c>
    </row>
    <row r="72" spans="1:1" x14ac:dyDescent="0.3">
      <c r="A72" t="s">
        <v>26</v>
      </c>
    </row>
    <row r="73" spans="1:1" x14ac:dyDescent="0.3">
      <c r="A73" t="s">
        <v>56</v>
      </c>
    </row>
    <row r="74" spans="1:1" x14ac:dyDescent="0.3">
      <c r="A74" t="s">
        <v>28</v>
      </c>
    </row>
    <row r="75" spans="1:1" x14ac:dyDescent="0.3">
      <c r="A75" t="s">
        <v>29</v>
      </c>
    </row>
    <row r="76" spans="1:1" x14ac:dyDescent="0.3">
      <c r="A76" t="s">
        <v>30</v>
      </c>
    </row>
    <row r="77" spans="1:1" x14ac:dyDescent="0.3">
      <c r="A77" t="s">
        <v>31</v>
      </c>
    </row>
    <row r="78" spans="1:1" x14ac:dyDescent="0.3">
      <c r="A78" t="s">
        <v>57</v>
      </c>
    </row>
    <row r="79" spans="1:1" x14ac:dyDescent="0.3">
      <c r="A79" t="s">
        <v>58</v>
      </c>
    </row>
    <row r="80" spans="1:1" x14ac:dyDescent="0.3">
      <c r="A80" t="s">
        <v>59</v>
      </c>
    </row>
    <row r="81" spans="1:1" x14ac:dyDescent="0.3">
      <c r="A81" t="s">
        <v>60</v>
      </c>
    </row>
    <row r="82" spans="1:1" x14ac:dyDescent="0.3">
      <c r="A82" t="s">
        <v>61</v>
      </c>
    </row>
    <row r="83" spans="1:1" x14ac:dyDescent="0.3">
      <c r="A83" t="s">
        <v>37</v>
      </c>
    </row>
    <row r="84" spans="1:1" x14ac:dyDescent="0.3">
      <c r="A84" t="s">
        <v>26</v>
      </c>
    </row>
    <row r="85" spans="1:1" x14ac:dyDescent="0.3">
      <c r="A85" t="s">
        <v>62</v>
      </c>
    </row>
    <row r="86" spans="1:1" x14ac:dyDescent="0.3">
      <c r="A86" t="s">
        <v>28</v>
      </c>
    </row>
    <row r="87" spans="1:1" x14ac:dyDescent="0.3">
      <c r="A87" t="s">
        <v>29</v>
      </c>
    </row>
    <row r="88" spans="1:1" x14ac:dyDescent="0.3">
      <c r="A88" t="s">
        <v>30</v>
      </c>
    </row>
    <row r="89" spans="1:1" x14ac:dyDescent="0.3">
      <c r="A89" t="s">
        <v>31</v>
      </c>
    </row>
    <row r="90" spans="1:1" x14ac:dyDescent="0.3">
      <c r="A90" t="s">
        <v>63</v>
      </c>
    </row>
    <row r="91" spans="1:1" x14ac:dyDescent="0.3">
      <c r="A91" t="s">
        <v>64</v>
      </c>
    </row>
    <row r="92" spans="1:1" x14ac:dyDescent="0.3">
      <c r="A92" t="s">
        <v>65</v>
      </c>
    </row>
    <row r="93" spans="1:1" x14ac:dyDescent="0.3">
      <c r="A93" t="s">
        <v>66</v>
      </c>
    </row>
    <row r="94" spans="1:1" x14ac:dyDescent="0.3">
      <c r="A94" t="s">
        <v>67</v>
      </c>
    </row>
    <row r="95" spans="1:1" x14ac:dyDescent="0.3">
      <c r="A95" t="s">
        <v>37</v>
      </c>
    </row>
    <row r="96" spans="1:1" x14ac:dyDescent="0.3">
      <c r="A96" t="s">
        <v>26</v>
      </c>
    </row>
    <row r="97" spans="1:1" x14ac:dyDescent="0.3">
      <c r="A97" t="s">
        <v>68</v>
      </c>
    </row>
    <row r="98" spans="1:1" x14ac:dyDescent="0.3">
      <c r="A98" t="s">
        <v>28</v>
      </c>
    </row>
    <row r="99" spans="1:1" x14ac:dyDescent="0.3">
      <c r="A99" t="s">
        <v>29</v>
      </c>
    </row>
    <row r="100" spans="1:1" x14ac:dyDescent="0.3">
      <c r="A100" t="s">
        <v>30</v>
      </c>
    </row>
    <row r="101" spans="1:1" x14ac:dyDescent="0.3">
      <c r="A101" t="s">
        <v>31</v>
      </c>
    </row>
    <row r="102" spans="1:1" x14ac:dyDescent="0.3">
      <c r="A102" t="s">
        <v>69</v>
      </c>
    </row>
    <row r="103" spans="1:1" x14ac:dyDescent="0.3">
      <c r="A103" t="s">
        <v>70</v>
      </c>
    </row>
    <row r="104" spans="1:1" x14ac:dyDescent="0.3">
      <c r="A104" t="s">
        <v>71</v>
      </c>
    </row>
    <row r="105" spans="1:1" x14ac:dyDescent="0.3">
      <c r="A105" t="s">
        <v>72</v>
      </c>
    </row>
    <row r="106" spans="1:1" x14ac:dyDescent="0.3">
      <c r="A106" t="s">
        <v>73</v>
      </c>
    </row>
    <row r="107" spans="1:1" x14ac:dyDescent="0.3">
      <c r="A107" t="s">
        <v>37</v>
      </c>
    </row>
    <row r="108" spans="1:1" x14ac:dyDescent="0.3">
      <c r="A108" t="s">
        <v>26</v>
      </c>
    </row>
    <row r="109" spans="1:1" x14ac:dyDescent="0.3">
      <c r="A109" t="s">
        <v>74</v>
      </c>
    </row>
    <row r="110" spans="1:1" x14ac:dyDescent="0.3">
      <c r="A110" t="s">
        <v>28</v>
      </c>
    </row>
    <row r="111" spans="1:1" x14ac:dyDescent="0.3">
      <c r="A111" t="s">
        <v>29</v>
      </c>
    </row>
    <row r="112" spans="1:1" x14ac:dyDescent="0.3">
      <c r="A112" t="s">
        <v>30</v>
      </c>
    </row>
    <row r="113" spans="1:1" x14ac:dyDescent="0.3">
      <c r="A113" t="s">
        <v>31</v>
      </c>
    </row>
    <row r="114" spans="1:1" x14ac:dyDescent="0.3">
      <c r="A114" t="s">
        <v>75</v>
      </c>
    </row>
    <row r="115" spans="1:1" x14ac:dyDescent="0.3">
      <c r="A115" t="s">
        <v>76</v>
      </c>
    </row>
    <row r="116" spans="1:1" x14ac:dyDescent="0.3">
      <c r="A116" t="s">
        <v>77</v>
      </c>
    </row>
    <row r="117" spans="1:1" x14ac:dyDescent="0.3">
      <c r="A117" t="s">
        <v>78</v>
      </c>
    </row>
    <row r="118" spans="1:1" x14ac:dyDescent="0.3">
      <c r="A118" t="s">
        <v>79</v>
      </c>
    </row>
    <row r="119" spans="1:1" x14ac:dyDescent="0.3">
      <c r="A119" t="s">
        <v>37</v>
      </c>
    </row>
    <row r="120" spans="1:1" x14ac:dyDescent="0.3">
      <c r="A120" t="s">
        <v>26</v>
      </c>
    </row>
    <row r="121" spans="1:1" x14ac:dyDescent="0.3">
      <c r="A121" t="s">
        <v>80</v>
      </c>
    </row>
    <row r="122" spans="1:1" x14ac:dyDescent="0.3">
      <c r="A122" t="s">
        <v>28</v>
      </c>
    </row>
    <row r="123" spans="1:1" x14ac:dyDescent="0.3">
      <c r="A123" t="s">
        <v>29</v>
      </c>
    </row>
    <row r="124" spans="1:1" x14ac:dyDescent="0.3">
      <c r="A124" t="s">
        <v>30</v>
      </c>
    </row>
    <row r="125" spans="1:1" x14ac:dyDescent="0.3">
      <c r="A125" t="s">
        <v>31</v>
      </c>
    </row>
    <row r="126" spans="1:1" x14ac:dyDescent="0.3">
      <c r="A126" t="s">
        <v>81</v>
      </c>
    </row>
    <row r="127" spans="1:1" x14ac:dyDescent="0.3">
      <c r="A127" t="s">
        <v>82</v>
      </c>
    </row>
    <row r="128" spans="1:1" x14ac:dyDescent="0.3">
      <c r="A128" t="s">
        <v>83</v>
      </c>
    </row>
    <row r="129" spans="1:1" x14ac:dyDescent="0.3">
      <c r="A129" t="s">
        <v>84</v>
      </c>
    </row>
    <row r="130" spans="1:1" x14ac:dyDescent="0.3">
      <c r="A130" t="s">
        <v>85</v>
      </c>
    </row>
    <row r="131" spans="1:1" x14ac:dyDescent="0.3">
      <c r="A131" t="s">
        <v>37</v>
      </c>
    </row>
    <row r="132" spans="1:1" x14ac:dyDescent="0.3">
      <c r="A132" t="s">
        <v>26</v>
      </c>
    </row>
    <row r="133" spans="1:1" x14ac:dyDescent="0.3">
      <c r="A133" t="s">
        <v>86</v>
      </c>
    </row>
    <row r="134" spans="1:1" x14ac:dyDescent="0.3">
      <c r="A134" t="s">
        <v>28</v>
      </c>
    </row>
    <row r="135" spans="1:1" x14ac:dyDescent="0.3">
      <c r="A135" t="s">
        <v>29</v>
      </c>
    </row>
    <row r="136" spans="1:1" x14ac:dyDescent="0.3">
      <c r="A136" t="s">
        <v>30</v>
      </c>
    </row>
    <row r="137" spans="1:1" x14ac:dyDescent="0.3">
      <c r="A137" t="s">
        <v>31</v>
      </c>
    </row>
    <row r="138" spans="1:1" x14ac:dyDescent="0.3">
      <c r="A138" t="s">
        <v>87</v>
      </c>
    </row>
    <row r="139" spans="1:1" x14ac:dyDescent="0.3">
      <c r="A139" t="s">
        <v>88</v>
      </c>
    </row>
    <row r="140" spans="1:1" x14ac:dyDescent="0.3">
      <c r="A140" t="s">
        <v>89</v>
      </c>
    </row>
    <row r="141" spans="1:1" x14ac:dyDescent="0.3">
      <c r="A141" t="s">
        <v>90</v>
      </c>
    </row>
    <row r="142" spans="1:1" x14ac:dyDescent="0.3">
      <c r="A142" t="s">
        <v>91</v>
      </c>
    </row>
    <row r="143" spans="1:1" x14ac:dyDescent="0.3">
      <c r="A143" t="s">
        <v>37</v>
      </c>
    </row>
    <row r="144" spans="1:1" x14ac:dyDescent="0.3">
      <c r="A144" t="s">
        <v>26</v>
      </c>
    </row>
    <row r="145" spans="1:1" x14ac:dyDescent="0.3">
      <c r="A145" t="s">
        <v>92</v>
      </c>
    </row>
    <row r="146" spans="1:1" x14ac:dyDescent="0.3">
      <c r="A146" t="s">
        <v>28</v>
      </c>
    </row>
    <row r="147" spans="1:1" x14ac:dyDescent="0.3">
      <c r="A147" t="s">
        <v>29</v>
      </c>
    </row>
    <row r="148" spans="1:1" x14ac:dyDescent="0.3">
      <c r="A148" t="s">
        <v>30</v>
      </c>
    </row>
    <row r="149" spans="1:1" x14ac:dyDescent="0.3">
      <c r="A149" t="s">
        <v>31</v>
      </c>
    </row>
    <row r="150" spans="1:1" x14ac:dyDescent="0.3">
      <c r="A150" t="s">
        <v>93</v>
      </c>
    </row>
    <row r="151" spans="1:1" x14ac:dyDescent="0.3">
      <c r="A151" t="s">
        <v>94</v>
      </c>
    </row>
    <row r="152" spans="1:1" x14ac:dyDescent="0.3">
      <c r="A152" t="s">
        <v>95</v>
      </c>
    </row>
    <row r="153" spans="1:1" x14ac:dyDescent="0.3">
      <c r="A153" t="s">
        <v>96</v>
      </c>
    </row>
    <row r="154" spans="1:1" x14ac:dyDescent="0.3">
      <c r="A154" t="s">
        <v>97</v>
      </c>
    </row>
    <row r="155" spans="1:1" x14ac:dyDescent="0.3">
      <c r="A155" t="s">
        <v>37</v>
      </c>
    </row>
    <row r="156" spans="1:1" x14ac:dyDescent="0.3">
      <c r="A156" t="s">
        <v>26</v>
      </c>
    </row>
    <row r="157" spans="1:1" x14ac:dyDescent="0.3">
      <c r="A157" t="s">
        <v>98</v>
      </c>
    </row>
    <row r="158" spans="1:1" x14ac:dyDescent="0.3">
      <c r="A158" t="s">
        <v>28</v>
      </c>
    </row>
    <row r="159" spans="1:1" x14ac:dyDescent="0.3">
      <c r="A159" t="s">
        <v>29</v>
      </c>
    </row>
    <row r="160" spans="1:1" x14ac:dyDescent="0.3">
      <c r="A160" t="s">
        <v>30</v>
      </c>
    </row>
    <row r="161" spans="1:1" x14ac:dyDescent="0.3">
      <c r="A161" t="s">
        <v>31</v>
      </c>
    </row>
    <row r="162" spans="1:1" x14ac:dyDescent="0.3">
      <c r="A162" t="s">
        <v>99</v>
      </c>
    </row>
    <row r="163" spans="1:1" x14ac:dyDescent="0.3">
      <c r="A163" t="s">
        <v>100</v>
      </c>
    </row>
    <row r="164" spans="1:1" x14ac:dyDescent="0.3">
      <c r="A164" t="s">
        <v>101</v>
      </c>
    </row>
    <row r="165" spans="1:1" x14ac:dyDescent="0.3">
      <c r="A165" t="s">
        <v>102</v>
      </c>
    </row>
    <row r="166" spans="1:1" x14ac:dyDescent="0.3">
      <c r="A166" t="s">
        <v>103</v>
      </c>
    </row>
    <row r="167" spans="1:1" x14ac:dyDescent="0.3">
      <c r="A167" t="s">
        <v>37</v>
      </c>
    </row>
    <row r="168" spans="1:1" x14ac:dyDescent="0.3">
      <c r="A168" t="s">
        <v>26</v>
      </c>
    </row>
    <row r="169" spans="1:1" x14ac:dyDescent="0.3">
      <c r="A169" t="s">
        <v>104</v>
      </c>
    </row>
    <row r="170" spans="1:1" x14ac:dyDescent="0.3">
      <c r="A170" t="s">
        <v>28</v>
      </c>
    </row>
    <row r="171" spans="1:1" x14ac:dyDescent="0.3">
      <c r="A171" t="s">
        <v>29</v>
      </c>
    </row>
    <row r="172" spans="1:1" x14ac:dyDescent="0.3">
      <c r="A172" t="s">
        <v>30</v>
      </c>
    </row>
    <row r="173" spans="1:1" x14ac:dyDescent="0.3">
      <c r="A173" t="s">
        <v>31</v>
      </c>
    </row>
    <row r="174" spans="1:1" x14ac:dyDescent="0.3">
      <c r="A174" t="s">
        <v>105</v>
      </c>
    </row>
    <row r="175" spans="1:1" x14ac:dyDescent="0.3">
      <c r="A175" t="s">
        <v>106</v>
      </c>
    </row>
    <row r="176" spans="1:1" x14ac:dyDescent="0.3">
      <c r="A176" t="s">
        <v>107</v>
      </c>
    </row>
    <row r="177" spans="1:1" x14ac:dyDescent="0.3">
      <c r="A177" t="s">
        <v>108</v>
      </c>
    </row>
    <row r="178" spans="1:1" x14ac:dyDescent="0.3">
      <c r="A178" t="s">
        <v>109</v>
      </c>
    </row>
    <row r="179" spans="1:1" x14ac:dyDescent="0.3">
      <c r="A179" t="s">
        <v>37</v>
      </c>
    </row>
    <row r="180" spans="1:1" x14ac:dyDescent="0.3">
      <c r="A180" t="s">
        <v>26</v>
      </c>
    </row>
    <row r="181" spans="1:1" x14ac:dyDescent="0.3">
      <c r="A181" t="s">
        <v>110</v>
      </c>
    </row>
    <row r="182" spans="1:1" x14ac:dyDescent="0.3">
      <c r="A182" t="s">
        <v>28</v>
      </c>
    </row>
    <row r="183" spans="1:1" x14ac:dyDescent="0.3">
      <c r="A183" t="s">
        <v>29</v>
      </c>
    </row>
    <row r="184" spans="1:1" x14ac:dyDescent="0.3">
      <c r="A184" t="s">
        <v>30</v>
      </c>
    </row>
    <row r="185" spans="1:1" x14ac:dyDescent="0.3">
      <c r="A185" t="s">
        <v>31</v>
      </c>
    </row>
    <row r="186" spans="1:1" x14ac:dyDescent="0.3">
      <c r="A186" t="s">
        <v>111</v>
      </c>
    </row>
    <row r="187" spans="1:1" x14ac:dyDescent="0.3">
      <c r="A187" t="s">
        <v>112</v>
      </c>
    </row>
    <row r="188" spans="1:1" x14ac:dyDescent="0.3">
      <c r="A188" t="s">
        <v>113</v>
      </c>
    </row>
    <row r="189" spans="1:1" x14ac:dyDescent="0.3">
      <c r="A189" t="s">
        <v>114</v>
      </c>
    </row>
    <row r="190" spans="1:1" x14ac:dyDescent="0.3">
      <c r="A190" t="s">
        <v>115</v>
      </c>
    </row>
    <row r="191" spans="1:1" x14ac:dyDescent="0.3">
      <c r="A191" t="s">
        <v>37</v>
      </c>
    </row>
    <row r="192" spans="1:1" x14ac:dyDescent="0.3">
      <c r="A192" t="s">
        <v>26</v>
      </c>
    </row>
    <row r="193" spans="1:1" x14ac:dyDescent="0.3">
      <c r="A193" t="s">
        <v>116</v>
      </c>
    </row>
    <row r="194" spans="1:1" x14ac:dyDescent="0.3">
      <c r="A194" t="s">
        <v>28</v>
      </c>
    </row>
    <row r="195" spans="1:1" x14ac:dyDescent="0.3">
      <c r="A195" t="s">
        <v>29</v>
      </c>
    </row>
    <row r="196" spans="1:1" x14ac:dyDescent="0.3">
      <c r="A196" t="s">
        <v>30</v>
      </c>
    </row>
    <row r="197" spans="1:1" x14ac:dyDescent="0.3">
      <c r="A197" t="s">
        <v>31</v>
      </c>
    </row>
    <row r="198" spans="1:1" x14ac:dyDescent="0.3">
      <c r="A198" t="s">
        <v>117</v>
      </c>
    </row>
    <row r="199" spans="1:1" x14ac:dyDescent="0.3">
      <c r="A199" t="s">
        <v>118</v>
      </c>
    </row>
    <row r="200" spans="1:1" x14ac:dyDescent="0.3">
      <c r="A200" t="s">
        <v>119</v>
      </c>
    </row>
    <row r="201" spans="1:1" x14ac:dyDescent="0.3">
      <c r="A201" t="s">
        <v>120</v>
      </c>
    </row>
    <row r="202" spans="1:1" x14ac:dyDescent="0.3">
      <c r="A202" t="s">
        <v>121</v>
      </c>
    </row>
    <row r="203" spans="1:1" x14ac:dyDescent="0.3">
      <c r="A203" t="s">
        <v>37</v>
      </c>
    </row>
    <row r="204" spans="1:1" x14ac:dyDescent="0.3">
      <c r="A204" t="s">
        <v>26</v>
      </c>
    </row>
    <row r="205" spans="1:1" x14ac:dyDescent="0.3">
      <c r="A205" t="s">
        <v>122</v>
      </c>
    </row>
    <row r="206" spans="1:1" x14ac:dyDescent="0.3">
      <c r="A206" t="s">
        <v>28</v>
      </c>
    </row>
    <row r="207" spans="1:1" x14ac:dyDescent="0.3">
      <c r="A207" t="s">
        <v>29</v>
      </c>
    </row>
    <row r="208" spans="1:1" x14ac:dyDescent="0.3">
      <c r="A208" t="s">
        <v>30</v>
      </c>
    </row>
    <row r="209" spans="1:1" x14ac:dyDescent="0.3">
      <c r="A209" t="s">
        <v>31</v>
      </c>
    </row>
    <row r="210" spans="1:1" x14ac:dyDescent="0.3">
      <c r="A210" t="s">
        <v>123</v>
      </c>
    </row>
    <row r="211" spans="1:1" x14ac:dyDescent="0.3">
      <c r="A211" t="s">
        <v>124</v>
      </c>
    </row>
    <row r="212" spans="1:1" x14ac:dyDescent="0.3">
      <c r="A212" t="s">
        <v>125</v>
      </c>
    </row>
    <row r="213" spans="1:1" x14ac:dyDescent="0.3">
      <c r="A213" t="s">
        <v>126</v>
      </c>
    </row>
    <row r="214" spans="1:1" x14ac:dyDescent="0.3">
      <c r="A214" t="s">
        <v>127</v>
      </c>
    </row>
    <row r="215" spans="1:1" x14ac:dyDescent="0.3">
      <c r="A215" t="s">
        <v>37</v>
      </c>
    </row>
    <row r="216" spans="1:1" x14ac:dyDescent="0.3">
      <c r="A216" t="s">
        <v>26</v>
      </c>
    </row>
    <row r="217" spans="1:1" x14ac:dyDescent="0.3">
      <c r="A217" t="s">
        <v>128</v>
      </c>
    </row>
    <row r="218" spans="1:1" x14ac:dyDescent="0.3">
      <c r="A218" t="s">
        <v>28</v>
      </c>
    </row>
    <row r="219" spans="1:1" x14ac:dyDescent="0.3">
      <c r="A219" t="s">
        <v>29</v>
      </c>
    </row>
    <row r="220" spans="1:1" x14ac:dyDescent="0.3">
      <c r="A220" t="s">
        <v>30</v>
      </c>
    </row>
    <row r="221" spans="1:1" x14ac:dyDescent="0.3">
      <c r="A221" t="s">
        <v>31</v>
      </c>
    </row>
    <row r="222" spans="1:1" x14ac:dyDescent="0.3">
      <c r="A222" t="s">
        <v>129</v>
      </c>
    </row>
    <row r="223" spans="1:1" x14ac:dyDescent="0.3">
      <c r="A223" t="s">
        <v>130</v>
      </c>
    </row>
    <row r="224" spans="1:1" x14ac:dyDescent="0.3">
      <c r="A224" t="s">
        <v>131</v>
      </c>
    </row>
    <row r="225" spans="1:1" x14ac:dyDescent="0.3">
      <c r="A225" t="s">
        <v>132</v>
      </c>
    </row>
    <row r="226" spans="1:1" x14ac:dyDescent="0.3">
      <c r="A226" t="s">
        <v>133</v>
      </c>
    </row>
    <row r="227" spans="1:1" x14ac:dyDescent="0.3">
      <c r="A227" t="s">
        <v>37</v>
      </c>
    </row>
    <row r="228" spans="1:1" x14ac:dyDescent="0.3">
      <c r="A228" t="s">
        <v>26</v>
      </c>
    </row>
    <row r="229" spans="1:1" x14ac:dyDescent="0.3">
      <c r="A229" t="s">
        <v>134</v>
      </c>
    </row>
    <row r="230" spans="1:1" x14ac:dyDescent="0.3">
      <c r="A230" t="s">
        <v>28</v>
      </c>
    </row>
    <row r="231" spans="1:1" x14ac:dyDescent="0.3">
      <c r="A231" t="s">
        <v>29</v>
      </c>
    </row>
    <row r="232" spans="1:1" x14ac:dyDescent="0.3">
      <c r="A232" t="s">
        <v>30</v>
      </c>
    </row>
    <row r="233" spans="1:1" x14ac:dyDescent="0.3">
      <c r="A233" t="s">
        <v>31</v>
      </c>
    </row>
    <row r="234" spans="1:1" x14ac:dyDescent="0.3">
      <c r="A234" t="s">
        <v>135</v>
      </c>
    </row>
    <row r="235" spans="1:1" x14ac:dyDescent="0.3">
      <c r="A235" t="s">
        <v>136</v>
      </c>
    </row>
    <row r="236" spans="1:1" x14ac:dyDescent="0.3">
      <c r="A236" t="s">
        <v>137</v>
      </c>
    </row>
    <row r="237" spans="1:1" x14ac:dyDescent="0.3">
      <c r="A237" t="s">
        <v>138</v>
      </c>
    </row>
    <row r="238" spans="1:1" x14ac:dyDescent="0.3">
      <c r="A238" t="s">
        <v>139</v>
      </c>
    </row>
    <row r="239" spans="1:1" x14ac:dyDescent="0.3">
      <c r="A239" t="s">
        <v>37</v>
      </c>
    </row>
    <row r="240" spans="1:1" x14ac:dyDescent="0.3">
      <c r="A240" t="s">
        <v>26</v>
      </c>
    </row>
    <row r="241" spans="1:1" x14ac:dyDescent="0.3">
      <c r="A241" t="s">
        <v>140</v>
      </c>
    </row>
    <row r="242" spans="1:1" x14ac:dyDescent="0.3">
      <c r="A242" t="s">
        <v>28</v>
      </c>
    </row>
    <row r="243" spans="1:1" x14ac:dyDescent="0.3">
      <c r="A243" t="s">
        <v>29</v>
      </c>
    </row>
    <row r="244" spans="1:1" x14ac:dyDescent="0.3">
      <c r="A244" t="s">
        <v>30</v>
      </c>
    </row>
    <row r="245" spans="1:1" x14ac:dyDescent="0.3">
      <c r="A245" t="s">
        <v>31</v>
      </c>
    </row>
    <row r="246" spans="1:1" x14ac:dyDescent="0.3">
      <c r="A246" t="s">
        <v>141</v>
      </c>
    </row>
    <row r="247" spans="1:1" x14ac:dyDescent="0.3">
      <c r="A247" t="s">
        <v>142</v>
      </c>
    </row>
    <row r="248" spans="1:1" x14ac:dyDescent="0.3">
      <c r="A248" t="s">
        <v>143</v>
      </c>
    </row>
    <row r="249" spans="1:1" x14ac:dyDescent="0.3">
      <c r="A249" t="s">
        <v>144</v>
      </c>
    </row>
    <row r="250" spans="1:1" x14ac:dyDescent="0.3">
      <c r="A250" t="s">
        <v>145</v>
      </c>
    </row>
    <row r="251" spans="1:1" x14ac:dyDescent="0.3">
      <c r="A251" t="s">
        <v>37</v>
      </c>
    </row>
    <row r="252" spans="1:1" x14ac:dyDescent="0.3">
      <c r="A252" t="s">
        <v>26</v>
      </c>
    </row>
    <row r="253" spans="1:1" x14ac:dyDescent="0.3">
      <c r="A253" t="s">
        <v>146</v>
      </c>
    </row>
    <row r="254" spans="1:1" x14ac:dyDescent="0.3">
      <c r="A254" t="s">
        <v>28</v>
      </c>
    </row>
    <row r="255" spans="1:1" x14ac:dyDescent="0.3">
      <c r="A255" t="s">
        <v>29</v>
      </c>
    </row>
    <row r="256" spans="1:1" x14ac:dyDescent="0.3">
      <c r="A256" t="s">
        <v>30</v>
      </c>
    </row>
    <row r="257" spans="1:1" x14ac:dyDescent="0.3">
      <c r="A257" t="s">
        <v>31</v>
      </c>
    </row>
    <row r="258" spans="1:1" x14ac:dyDescent="0.3">
      <c r="A258" t="s">
        <v>147</v>
      </c>
    </row>
    <row r="259" spans="1:1" x14ac:dyDescent="0.3">
      <c r="A259" t="s">
        <v>148</v>
      </c>
    </row>
    <row r="260" spans="1:1" x14ac:dyDescent="0.3">
      <c r="A260" t="s">
        <v>149</v>
      </c>
    </row>
    <row r="261" spans="1:1" x14ac:dyDescent="0.3">
      <c r="A261" t="s">
        <v>150</v>
      </c>
    </row>
    <row r="262" spans="1:1" x14ac:dyDescent="0.3">
      <c r="A262" t="s">
        <v>151</v>
      </c>
    </row>
    <row r="263" spans="1:1" x14ac:dyDescent="0.3">
      <c r="A263" t="s">
        <v>37</v>
      </c>
    </row>
    <row r="264" spans="1:1" x14ac:dyDescent="0.3">
      <c r="A264" t="s">
        <v>26</v>
      </c>
    </row>
    <row r="265" spans="1:1" x14ac:dyDescent="0.3">
      <c r="A265" t="s">
        <v>152</v>
      </c>
    </row>
    <row r="266" spans="1:1" x14ac:dyDescent="0.3">
      <c r="A266" t="s">
        <v>28</v>
      </c>
    </row>
    <row r="267" spans="1:1" x14ac:dyDescent="0.3">
      <c r="A267" t="s">
        <v>29</v>
      </c>
    </row>
    <row r="268" spans="1:1" x14ac:dyDescent="0.3">
      <c r="A268" t="s">
        <v>30</v>
      </c>
    </row>
    <row r="269" spans="1:1" x14ac:dyDescent="0.3">
      <c r="A269" t="s">
        <v>31</v>
      </c>
    </row>
    <row r="270" spans="1:1" x14ac:dyDescent="0.3">
      <c r="A270" t="s">
        <v>153</v>
      </c>
    </row>
    <row r="271" spans="1:1" x14ac:dyDescent="0.3">
      <c r="A271" t="s">
        <v>154</v>
      </c>
    </row>
    <row r="272" spans="1:1" x14ac:dyDescent="0.3">
      <c r="A272" t="s">
        <v>155</v>
      </c>
    </row>
    <row r="273" spans="1:1" x14ac:dyDescent="0.3">
      <c r="A273" t="s">
        <v>156</v>
      </c>
    </row>
    <row r="274" spans="1:1" x14ac:dyDescent="0.3">
      <c r="A274" t="s">
        <v>157</v>
      </c>
    </row>
    <row r="275" spans="1:1" x14ac:dyDescent="0.3">
      <c r="A27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sqref="A1:XFD1"/>
    </sheetView>
  </sheetViews>
  <sheetFormatPr defaultRowHeight="14.4" x14ac:dyDescent="0.3"/>
  <sheetData>
    <row r="1" spans="1:3" x14ac:dyDescent="0.3">
      <c r="A1" t="s">
        <v>172</v>
      </c>
      <c r="B1">
        <v>4.8949638999999996</v>
      </c>
      <c r="C1">
        <v>0.14018559999999999</v>
      </c>
    </row>
    <row r="2" spans="1:3" x14ac:dyDescent="0.3">
      <c r="A2" t="s">
        <v>173</v>
      </c>
      <c r="B2">
        <v>4.7453947999999997</v>
      </c>
      <c r="C2">
        <v>0.28226760000000001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</vt:lpstr>
      <vt:lpstr>stat</vt:lpstr>
      <vt:lpstr>dg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2017-08-13T12:14:56Z</dcterms:modified>
</cp:coreProperties>
</file>