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vonne\Dropbox (BMP Laserlab)\TIM_barrel\Manuscript\Molecular mechanism of allostery\input\Function\"/>
    </mc:Choice>
  </mc:AlternateContent>
  <bookViews>
    <workbookView xWindow="0" yWindow="0" windowWidth="28800" windowHeight="12435" activeTab="1"/>
  </bookViews>
  <sheets>
    <sheet name="Functional assay#1" sheetId="1" r:id="rId1"/>
    <sheet name="SCA" sheetId="5" r:id="rId2"/>
    <sheet name="Thermal melt" sheetId="2" r:id="rId3"/>
    <sheet name="cd spectr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5" l="1"/>
  <c r="C6" i="5"/>
  <c r="C3" i="5"/>
  <c r="D55" i="1" l="1"/>
  <c r="D56" i="1" s="1"/>
  <c r="D54" i="1"/>
  <c r="H10" i="4"/>
  <c r="H14" i="4"/>
  <c r="H18" i="4"/>
  <c r="H23" i="4"/>
  <c r="H27" i="4"/>
  <c r="H31" i="4"/>
  <c r="G21" i="4"/>
  <c r="H21" i="4" s="1"/>
  <c r="G22" i="4"/>
  <c r="H22" i="4" s="1"/>
  <c r="G23" i="4"/>
  <c r="G24" i="4"/>
  <c r="H24" i="4" s="1"/>
  <c r="G25" i="4"/>
  <c r="H25" i="4" s="1"/>
  <c r="G26" i="4"/>
  <c r="H26" i="4" s="1"/>
  <c r="G27" i="4"/>
  <c r="G28" i="4"/>
  <c r="H28" i="4" s="1"/>
  <c r="G29" i="4"/>
  <c r="H29" i="4" s="1"/>
  <c r="G30" i="4"/>
  <c r="H30" i="4" s="1"/>
  <c r="G31" i="4"/>
  <c r="G32" i="4"/>
  <c r="H32" i="4" s="1"/>
  <c r="G33" i="4"/>
  <c r="H33" i="4" s="1"/>
  <c r="G34" i="4"/>
  <c r="H34" i="4" s="1"/>
  <c r="G7" i="4"/>
  <c r="H7" i="4" s="1"/>
  <c r="G8" i="4"/>
  <c r="H8" i="4" s="1"/>
  <c r="G9" i="4"/>
  <c r="H9" i="4" s="1"/>
  <c r="G10" i="4"/>
  <c r="G11" i="4"/>
  <c r="H11" i="4" s="1"/>
  <c r="G12" i="4"/>
  <c r="H12" i="4" s="1"/>
  <c r="G13" i="4"/>
  <c r="H13" i="4" s="1"/>
  <c r="G14" i="4"/>
  <c r="G15" i="4"/>
  <c r="H15" i="4" s="1"/>
  <c r="G16" i="4"/>
  <c r="H16" i="4" s="1"/>
  <c r="G17" i="4"/>
  <c r="H17" i="4" s="1"/>
  <c r="G18" i="4"/>
  <c r="G19" i="4"/>
  <c r="H19" i="4" s="1"/>
  <c r="G6" i="4"/>
  <c r="H6" i="4" s="1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G37" i="2"/>
  <c r="E37" i="2"/>
  <c r="F37" i="2" s="1"/>
  <c r="H37" i="2" s="1"/>
  <c r="G36" i="2"/>
  <c r="E36" i="2"/>
  <c r="F36" i="2" s="1"/>
  <c r="H36" i="2" s="1"/>
  <c r="G35" i="2"/>
  <c r="E35" i="2"/>
  <c r="F35" i="2" s="1"/>
  <c r="H35" i="2" s="1"/>
  <c r="G34" i="2"/>
  <c r="E34" i="2"/>
  <c r="F34" i="2" s="1"/>
  <c r="H34" i="2" s="1"/>
  <c r="G33" i="2"/>
  <c r="E33" i="2"/>
  <c r="F33" i="2" s="1"/>
  <c r="H33" i="2" s="1"/>
  <c r="G32" i="2"/>
  <c r="E32" i="2"/>
  <c r="F32" i="2" s="1"/>
  <c r="H32" i="2" s="1"/>
  <c r="G31" i="2"/>
  <c r="E31" i="2"/>
  <c r="F31" i="2" s="1"/>
  <c r="H31" i="2" s="1"/>
  <c r="G30" i="2"/>
  <c r="E30" i="2"/>
  <c r="F30" i="2" s="1"/>
  <c r="H30" i="2" s="1"/>
  <c r="G29" i="2"/>
  <c r="E29" i="2"/>
  <c r="F29" i="2" s="1"/>
  <c r="H29" i="2" s="1"/>
  <c r="G28" i="2"/>
  <c r="E28" i="2"/>
  <c r="F28" i="2" s="1"/>
  <c r="H28" i="2" s="1"/>
  <c r="G27" i="2"/>
  <c r="E27" i="2"/>
  <c r="F27" i="2" s="1"/>
  <c r="H27" i="2" s="1"/>
  <c r="G26" i="2"/>
  <c r="E26" i="2"/>
  <c r="F26" i="2" s="1"/>
  <c r="H26" i="2" s="1"/>
  <c r="G25" i="2"/>
  <c r="E25" i="2"/>
  <c r="F25" i="2" s="1"/>
  <c r="H25" i="2" s="1"/>
  <c r="G24" i="2"/>
  <c r="E24" i="2"/>
  <c r="F24" i="2" s="1"/>
  <c r="H24" i="2" s="1"/>
  <c r="H29" i="1"/>
  <c r="H30" i="1"/>
  <c r="H31" i="1"/>
  <c r="H32" i="1"/>
  <c r="H33" i="1"/>
  <c r="H34" i="1"/>
  <c r="H35" i="1"/>
  <c r="H36" i="1"/>
  <c r="I36" i="1" s="1"/>
  <c r="J36" i="1" s="1"/>
  <c r="H37" i="1"/>
  <c r="H38" i="1"/>
  <c r="H39" i="1"/>
  <c r="H40" i="1"/>
  <c r="H41" i="1"/>
  <c r="H28" i="1"/>
  <c r="I41" i="1"/>
  <c r="J41" i="1" s="1"/>
  <c r="I40" i="1"/>
  <c r="J40" i="1" s="1"/>
  <c r="I39" i="1"/>
  <c r="J39" i="1" s="1"/>
  <c r="I38" i="1"/>
  <c r="J38" i="1" s="1"/>
  <c r="I37" i="1"/>
  <c r="J37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H25" i="1"/>
  <c r="I25" i="1" s="1"/>
  <c r="J25" i="1" s="1"/>
  <c r="H24" i="1"/>
  <c r="I24" i="1" s="1"/>
  <c r="J24" i="1" s="1"/>
  <c r="H23" i="1"/>
  <c r="I23" i="1" s="1"/>
  <c r="J23" i="1" s="1"/>
  <c r="H22" i="1"/>
  <c r="I22" i="1" s="1"/>
  <c r="J22" i="1" s="1"/>
  <c r="H21" i="1"/>
  <c r="I21" i="1" s="1"/>
  <c r="J21" i="1" s="1"/>
  <c r="H20" i="1"/>
  <c r="I20" i="1" s="1"/>
  <c r="J20" i="1" s="1"/>
  <c r="H19" i="1"/>
  <c r="I19" i="1" s="1"/>
  <c r="J19" i="1" s="1"/>
  <c r="H18" i="1"/>
  <c r="I18" i="1" s="1"/>
  <c r="J18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2" i="1"/>
  <c r="I12" i="1" s="1"/>
  <c r="J12" i="1" s="1"/>
  <c r="E2" i="1"/>
  <c r="F2" i="1"/>
  <c r="G2" i="1"/>
  <c r="H2" i="1"/>
  <c r="I2" i="1"/>
  <c r="J2" i="1"/>
  <c r="K2" i="1"/>
  <c r="L2" i="1"/>
  <c r="M2" i="1"/>
  <c r="N2" i="1"/>
  <c r="E3" i="1"/>
  <c r="F3" i="1"/>
  <c r="G3" i="1"/>
  <c r="H3" i="1"/>
  <c r="I3" i="1"/>
  <c r="J3" i="1"/>
  <c r="K3" i="1"/>
  <c r="L3" i="1"/>
  <c r="M3" i="1"/>
  <c r="N3" i="1"/>
  <c r="E4" i="1"/>
  <c r="F4" i="1"/>
  <c r="G4" i="1"/>
  <c r="H4" i="1"/>
  <c r="I4" i="1"/>
  <c r="J4" i="1"/>
  <c r="K4" i="1"/>
  <c r="L4" i="1"/>
  <c r="M4" i="1"/>
  <c r="N4" i="1"/>
  <c r="E5" i="1"/>
  <c r="F5" i="1"/>
  <c r="G5" i="1"/>
  <c r="H5" i="1"/>
  <c r="I5" i="1"/>
  <c r="J5" i="1"/>
  <c r="K5" i="1"/>
  <c r="L5" i="1"/>
  <c r="M5" i="1"/>
  <c r="N5" i="1"/>
  <c r="E6" i="1"/>
  <c r="F6" i="1"/>
  <c r="G6" i="1"/>
  <c r="H6" i="1"/>
  <c r="I6" i="1"/>
  <c r="J6" i="1"/>
  <c r="K6" i="1"/>
  <c r="L6" i="1"/>
  <c r="M6" i="1"/>
  <c r="N6" i="1"/>
  <c r="E7" i="1"/>
  <c r="F7" i="1"/>
  <c r="G7" i="1"/>
  <c r="H7" i="1"/>
  <c r="I7" i="1"/>
  <c r="J7" i="1"/>
  <c r="K7" i="1"/>
  <c r="L7" i="1"/>
  <c r="M7" i="1"/>
  <c r="N7" i="1"/>
  <c r="E8" i="1"/>
  <c r="F8" i="1"/>
  <c r="G8" i="1"/>
  <c r="H8" i="1"/>
  <c r="I8" i="1"/>
  <c r="J8" i="1"/>
  <c r="K8" i="1"/>
  <c r="L8" i="1"/>
  <c r="M8" i="1"/>
  <c r="N8" i="1"/>
  <c r="E9" i="1"/>
  <c r="F9" i="1"/>
  <c r="G9" i="1"/>
  <c r="H9" i="1"/>
  <c r="I9" i="1"/>
  <c r="J9" i="1"/>
  <c r="K9" i="1"/>
  <c r="L9" i="1"/>
  <c r="M9" i="1"/>
  <c r="N9" i="1"/>
  <c r="D3" i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  <c r="J4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E21" i="2"/>
  <c r="F21" i="2" s="1"/>
  <c r="H21" i="2" s="1"/>
  <c r="E20" i="2"/>
  <c r="F20" i="2" s="1"/>
  <c r="E19" i="2"/>
  <c r="F19" i="2" s="1"/>
  <c r="H19" i="2" s="1"/>
  <c r="E18" i="2"/>
  <c r="F18" i="2" s="1"/>
  <c r="H18" i="2" s="1"/>
  <c r="E17" i="2"/>
  <c r="F17" i="2" s="1"/>
  <c r="H17" i="2" s="1"/>
  <c r="E16" i="2"/>
  <c r="F16" i="2" s="1"/>
  <c r="E15" i="2"/>
  <c r="F15" i="2" s="1"/>
  <c r="H15" i="2" s="1"/>
  <c r="E14" i="2"/>
  <c r="F14" i="2" s="1"/>
  <c r="H14" i="2" s="1"/>
  <c r="E13" i="2"/>
  <c r="F13" i="2" s="1"/>
  <c r="H13" i="2" s="1"/>
  <c r="E12" i="2"/>
  <c r="F12" i="2" s="1"/>
  <c r="E11" i="2"/>
  <c r="F11" i="2" s="1"/>
  <c r="H11" i="2" s="1"/>
  <c r="E10" i="2"/>
  <c r="F10" i="2" s="1"/>
  <c r="H10" i="2" s="1"/>
  <c r="E9" i="2"/>
  <c r="F9" i="2" s="1"/>
  <c r="H9" i="2" s="1"/>
  <c r="E8" i="2"/>
  <c r="F8" i="2" s="1"/>
  <c r="H16" i="2" l="1"/>
  <c r="H8" i="2"/>
  <c r="H12" i="2"/>
  <c r="H20" i="2"/>
  <c r="G46" i="1" l="1"/>
  <c r="E47" i="1"/>
  <c r="F47" i="1" s="1"/>
  <c r="E48" i="1"/>
  <c r="F48" i="1" s="1"/>
  <c r="G48" i="1" s="1"/>
  <c r="E49" i="1"/>
  <c r="F49" i="1" s="1"/>
  <c r="G49" i="1" s="1"/>
  <c r="E50" i="1"/>
  <c r="F50" i="1" s="1"/>
  <c r="G50" i="1" s="1"/>
  <c r="E51" i="1"/>
  <c r="F51" i="1" s="1"/>
  <c r="G51" i="1" s="1"/>
  <c r="E52" i="1"/>
  <c r="F52" i="1" s="1"/>
  <c r="G52" i="1" s="1"/>
  <c r="E53" i="1"/>
  <c r="F53" i="1" s="1"/>
  <c r="G53" i="1" s="1"/>
  <c r="E54" i="1"/>
  <c r="F54" i="1" s="1"/>
  <c r="G54" i="1" s="1"/>
  <c r="E55" i="1"/>
  <c r="F55" i="1" s="1"/>
  <c r="G55" i="1" s="1"/>
  <c r="E56" i="1"/>
  <c r="F56" i="1" s="1"/>
  <c r="G56" i="1" s="1"/>
  <c r="E57" i="1"/>
  <c r="F57" i="1" s="1"/>
  <c r="G57" i="1" s="1"/>
  <c r="E46" i="1"/>
  <c r="G47" i="1" l="1"/>
  <c r="F58" i="1"/>
</calcChain>
</file>

<file path=xl/sharedStrings.xml><?xml version="1.0" encoding="utf-8"?>
<sst xmlns="http://schemas.openxmlformats.org/spreadsheetml/2006/main" count="431" uniqueCount="89">
  <si>
    <t>A</t>
  </si>
  <si>
    <t>B</t>
  </si>
  <si>
    <t>C</t>
  </si>
  <si>
    <t>D</t>
  </si>
  <si>
    <t>E</t>
  </si>
  <si>
    <t>CdRP_only</t>
  </si>
  <si>
    <t>F</t>
  </si>
  <si>
    <t>G</t>
  </si>
  <si>
    <t>H</t>
  </si>
  <si>
    <t>ExtCoef</t>
  </si>
  <si>
    <t>Abs</t>
  </si>
  <si>
    <t>Conc (uM)</t>
  </si>
  <si>
    <t>Protein</t>
  </si>
  <si>
    <t>Buffer</t>
  </si>
  <si>
    <t>I45K/I107K</t>
  </si>
  <si>
    <t>S70A/I107K</t>
  </si>
  <si>
    <t>M73A/I107K</t>
  </si>
  <si>
    <t>Working stocks</t>
  </si>
  <si>
    <t>vol protein</t>
  </si>
  <si>
    <t>uL</t>
  </si>
  <si>
    <t xml:space="preserve">conc protein </t>
  </si>
  <si>
    <t>uM</t>
  </si>
  <si>
    <t>Final protein conc</t>
  </si>
  <si>
    <t>Add 10 uL/well</t>
  </si>
  <si>
    <t>CdRP</t>
  </si>
  <si>
    <t>MW (g/mol)</t>
  </si>
  <si>
    <t>Final [CdRP] (uM)</t>
  </si>
  <si>
    <t>Vol of each conc</t>
  </si>
  <si>
    <t>CdRP (uL)</t>
  </si>
  <si>
    <t>Buffer (uL)</t>
  </si>
  <si>
    <t>10x (uM)</t>
  </si>
  <si>
    <t>make 50 mM stock</t>
  </si>
  <si>
    <t>34.9 mg/2 mL buffer</t>
  </si>
  <si>
    <t xml:space="preserve">Run in triplicate </t>
  </si>
  <si>
    <t>25 uL total vol</t>
  </si>
  <si>
    <t xml:space="preserve">20 uM protein </t>
  </si>
  <si>
    <t xml:space="preserve">10 mM Kpi </t>
  </si>
  <si>
    <t>Total vol</t>
  </si>
  <si>
    <t>Dye</t>
  </si>
  <si>
    <t>x</t>
  </si>
  <si>
    <t>Conc 
(uM)</t>
  </si>
  <si>
    <t>Working 
stocks</t>
  </si>
  <si>
    <t>10x SYPRO - Texas red dye - stock at 5000x</t>
  </si>
  <si>
    <t>Final dye conc</t>
  </si>
  <si>
    <t>SYPRO dye (1:10)</t>
  </si>
  <si>
    <t xml:space="preserve">uL </t>
  </si>
  <si>
    <t>SsWT</t>
  </si>
  <si>
    <t>I45A</t>
  </si>
  <si>
    <t>I45K</t>
  </si>
  <si>
    <t>S70A</t>
  </si>
  <si>
    <t>M73A</t>
  </si>
  <si>
    <t>I107A</t>
  </si>
  <si>
    <t>I107K</t>
  </si>
  <si>
    <t>I45A/S70A</t>
  </si>
  <si>
    <t>I45A/M73A</t>
  </si>
  <si>
    <t>I45K/S70A</t>
  </si>
  <si>
    <t>I45K/I107A</t>
  </si>
  <si>
    <t>Need min</t>
  </si>
  <si>
    <t>Total needed</t>
  </si>
  <si>
    <t xml:space="preserve">10X conc protein </t>
  </si>
  <si>
    <t>10X</t>
  </si>
  <si>
    <t>Set#1</t>
  </si>
  <si>
    <t>69.8 mg/4mL</t>
  </si>
  <si>
    <t>Set#2</t>
  </si>
  <si>
    <t xml:space="preserve">Protein conc </t>
  </si>
  <si>
    <t>Vol Protein</t>
  </si>
  <si>
    <t>Vol Buffer</t>
  </si>
  <si>
    <t>dye only</t>
  </si>
  <si>
    <t xml:space="preserve">buffer </t>
  </si>
  <si>
    <t>buffer</t>
  </si>
  <si>
    <t>Sector1</t>
  </si>
  <si>
    <t>WtAA</t>
  </si>
  <si>
    <t>Sector2</t>
  </si>
  <si>
    <t>L</t>
  </si>
  <si>
    <t>I</t>
  </si>
  <si>
    <t>K</t>
  </si>
  <si>
    <t>R</t>
  </si>
  <si>
    <t>M</t>
  </si>
  <si>
    <t>Y</t>
  </si>
  <si>
    <t>S</t>
  </si>
  <si>
    <t>P</t>
  </si>
  <si>
    <t>T</t>
  </si>
  <si>
    <t>V</t>
  </si>
  <si>
    <t>Q</t>
  </si>
  <si>
    <t>N</t>
  </si>
  <si>
    <t>Intersect of two sectors</t>
  </si>
  <si>
    <t>sector</t>
  </si>
  <si>
    <t>AA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</si>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</sst>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/>
    <xf numFmtId="0" fontId="2" fillId="2" borderId="1" xfId="0" applyFont="1" applyFill="1" applyBorder="1"/>
    <xf numFmtId="1" fontId="0" fillId="0" borderId="0" xfId="0" applyNumberFormat="1"/>
    <xf numFmtId="0" fontId="0" fillId="0" borderId="0" xfId="0" applyFill="1" applyBorder="1"/>
    <xf numFmtId="1" fontId="0" fillId="0" borderId="1" xfId="0" applyNumberFormat="1" applyFont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12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8"/>
  <sheetViews>
    <sheetView workbookViewId="0">
      <selection activeCell="E12" sqref="E12:E25"/>
    </sheetView>
  </sheetViews>
  <sheetFormatPr defaultRowHeight="15" x14ac:dyDescent="0.25"/>
  <cols>
    <col min="1" max="1" width="23.140625" customWidth="1"/>
    <col min="2" max="14" width="25.85546875" customWidth="1"/>
  </cols>
  <sheetData>
    <row r="1" spans="1:14" x14ac:dyDescent="0.25">
      <c r="A1" s="1"/>
      <c r="B1" s="1"/>
      <c r="C1" s="1">
        <v>0</v>
      </c>
      <c r="D1" s="1">
        <v>100</v>
      </c>
      <c r="E1" s="1">
        <v>200</v>
      </c>
      <c r="F1" s="1">
        <v>300</v>
      </c>
      <c r="G1" s="1">
        <v>400</v>
      </c>
      <c r="H1" s="1">
        <v>500</v>
      </c>
      <c r="I1" s="1">
        <v>600</v>
      </c>
      <c r="J1" s="1">
        <v>750</v>
      </c>
      <c r="K1" s="1">
        <v>900</v>
      </c>
      <c r="L1" s="1">
        <v>1100</v>
      </c>
      <c r="M1" s="1">
        <v>1300</v>
      </c>
      <c r="N1" s="1">
        <v>1500</v>
      </c>
    </row>
    <row r="2" spans="1:14" x14ac:dyDescent="0.25">
      <c r="A2" s="1" t="s">
        <v>0</v>
      </c>
      <c r="B2" s="1" t="s">
        <v>46</v>
      </c>
      <c r="C2" s="1" t="str">
        <f>CONCATENATE($B2,"-", C$1,"uM")</f>
        <v>SsWT-0uM</v>
      </c>
      <c r="D2" s="1" t="str">
        <f>CONCATENATE($B2,"-", D$1,"uM")</f>
        <v>SsWT-100uM</v>
      </c>
      <c r="E2" s="1" t="str">
        <f t="shared" ref="E2:N2" si="0">CONCATENATE($B2,"-", E$1,"uM")</f>
        <v>SsWT-200uM</v>
      </c>
      <c r="F2" s="1" t="str">
        <f t="shared" si="0"/>
        <v>SsWT-300uM</v>
      </c>
      <c r="G2" s="1" t="str">
        <f t="shared" si="0"/>
        <v>SsWT-400uM</v>
      </c>
      <c r="H2" s="1" t="str">
        <f t="shared" si="0"/>
        <v>SsWT-500uM</v>
      </c>
      <c r="I2" s="1" t="str">
        <f t="shared" si="0"/>
        <v>SsWT-600uM</v>
      </c>
      <c r="J2" s="1" t="str">
        <f t="shared" si="0"/>
        <v>SsWT-750uM</v>
      </c>
      <c r="K2" s="1" t="str">
        <f t="shared" si="0"/>
        <v>SsWT-900uM</v>
      </c>
      <c r="L2" s="1" t="str">
        <f t="shared" si="0"/>
        <v>SsWT-1100uM</v>
      </c>
      <c r="M2" s="1" t="str">
        <f t="shared" si="0"/>
        <v>SsWT-1300uM</v>
      </c>
      <c r="N2" s="1" t="str">
        <f t="shared" si="0"/>
        <v>SsWT-1500uM</v>
      </c>
    </row>
    <row r="3" spans="1:14" x14ac:dyDescent="0.25">
      <c r="A3" s="1" t="s">
        <v>1</v>
      </c>
      <c r="B3" s="1" t="s">
        <v>47</v>
      </c>
      <c r="C3" s="1" t="str">
        <f t="shared" ref="C3:N9" si="1">CONCATENATE($B3,"-", C$1,"uM")</f>
        <v>I45A-0uM</v>
      </c>
      <c r="D3" s="1" t="str">
        <f t="shared" si="1"/>
        <v>I45A-100uM</v>
      </c>
      <c r="E3" s="1" t="str">
        <f t="shared" si="1"/>
        <v>I45A-200uM</v>
      </c>
      <c r="F3" s="1" t="str">
        <f t="shared" si="1"/>
        <v>I45A-300uM</v>
      </c>
      <c r="G3" s="1" t="str">
        <f t="shared" si="1"/>
        <v>I45A-400uM</v>
      </c>
      <c r="H3" s="1" t="str">
        <f t="shared" si="1"/>
        <v>I45A-500uM</v>
      </c>
      <c r="I3" s="1" t="str">
        <f t="shared" si="1"/>
        <v>I45A-600uM</v>
      </c>
      <c r="J3" s="1" t="str">
        <f t="shared" si="1"/>
        <v>I45A-750uM</v>
      </c>
      <c r="K3" s="1" t="str">
        <f t="shared" si="1"/>
        <v>I45A-900uM</v>
      </c>
      <c r="L3" s="1" t="str">
        <f t="shared" si="1"/>
        <v>I45A-1100uM</v>
      </c>
      <c r="M3" s="1" t="str">
        <f t="shared" si="1"/>
        <v>I45A-1300uM</v>
      </c>
      <c r="N3" s="1" t="str">
        <f t="shared" si="1"/>
        <v>I45A-1500uM</v>
      </c>
    </row>
    <row r="4" spans="1:14" x14ac:dyDescent="0.25">
      <c r="A4" s="1" t="s">
        <v>2</v>
      </c>
      <c r="B4" s="1" t="s">
        <v>48</v>
      </c>
      <c r="C4" s="1" t="str">
        <f t="shared" si="1"/>
        <v>I45K-0uM</v>
      </c>
      <c r="D4" s="1" t="str">
        <f t="shared" si="1"/>
        <v>I45K-100uM</v>
      </c>
      <c r="E4" s="1" t="str">
        <f t="shared" si="1"/>
        <v>I45K-200uM</v>
      </c>
      <c r="F4" s="1" t="str">
        <f t="shared" si="1"/>
        <v>I45K-300uM</v>
      </c>
      <c r="G4" s="1" t="str">
        <f t="shared" si="1"/>
        <v>I45K-400uM</v>
      </c>
      <c r="H4" s="1" t="str">
        <f t="shared" si="1"/>
        <v>I45K-500uM</v>
      </c>
      <c r="I4" s="1" t="str">
        <f t="shared" si="1"/>
        <v>I45K-600uM</v>
      </c>
      <c r="J4" s="1" t="str">
        <f t="shared" si="1"/>
        <v>I45K-750uM</v>
      </c>
      <c r="K4" s="1" t="str">
        <f t="shared" si="1"/>
        <v>I45K-900uM</v>
      </c>
      <c r="L4" s="1" t="str">
        <f t="shared" si="1"/>
        <v>I45K-1100uM</v>
      </c>
      <c r="M4" s="1" t="str">
        <f t="shared" si="1"/>
        <v>I45K-1300uM</v>
      </c>
      <c r="N4" s="1" t="str">
        <f t="shared" si="1"/>
        <v>I45K-1500uM</v>
      </c>
    </row>
    <row r="5" spans="1:14" x14ac:dyDescent="0.25">
      <c r="A5" s="1" t="s">
        <v>3</v>
      </c>
      <c r="B5" s="1" t="s">
        <v>49</v>
      </c>
      <c r="C5" s="1" t="str">
        <f t="shared" si="1"/>
        <v>S70A-0uM</v>
      </c>
      <c r="D5" s="1" t="str">
        <f t="shared" si="1"/>
        <v>S70A-100uM</v>
      </c>
      <c r="E5" s="1" t="str">
        <f t="shared" si="1"/>
        <v>S70A-200uM</v>
      </c>
      <c r="F5" s="1" t="str">
        <f t="shared" si="1"/>
        <v>S70A-300uM</v>
      </c>
      <c r="G5" s="1" t="str">
        <f t="shared" si="1"/>
        <v>S70A-400uM</v>
      </c>
      <c r="H5" s="1" t="str">
        <f t="shared" si="1"/>
        <v>S70A-500uM</v>
      </c>
      <c r="I5" s="1" t="str">
        <f t="shared" si="1"/>
        <v>S70A-600uM</v>
      </c>
      <c r="J5" s="1" t="str">
        <f t="shared" si="1"/>
        <v>S70A-750uM</v>
      </c>
      <c r="K5" s="1" t="str">
        <f t="shared" si="1"/>
        <v>S70A-900uM</v>
      </c>
      <c r="L5" s="1" t="str">
        <f t="shared" si="1"/>
        <v>S70A-1100uM</v>
      </c>
      <c r="M5" s="1" t="str">
        <f t="shared" si="1"/>
        <v>S70A-1300uM</v>
      </c>
      <c r="N5" s="1" t="str">
        <f t="shared" si="1"/>
        <v>S70A-1500uM</v>
      </c>
    </row>
    <row r="6" spans="1:14" x14ac:dyDescent="0.25">
      <c r="A6" s="1" t="s">
        <v>4</v>
      </c>
      <c r="B6" s="1" t="s">
        <v>50</v>
      </c>
      <c r="C6" s="1" t="str">
        <f t="shared" si="1"/>
        <v>M73A-0uM</v>
      </c>
      <c r="D6" s="1" t="str">
        <f t="shared" si="1"/>
        <v>M73A-100uM</v>
      </c>
      <c r="E6" s="1" t="str">
        <f t="shared" si="1"/>
        <v>M73A-200uM</v>
      </c>
      <c r="F6" s="1" t="str">
        <f t="shared" si="1"/>
        <v>M73A-300uM</v>
      </c>
      <c r="G6" s="1" t="str">
        <f t="shared" si="1"/>
        <v>M73A-400uM</v>
      </c>
      <c r="H6" s="1" t="str">
        <f t="shared" si="1"/>
        <v>M73A-500uM</v>
      </c>
      <c r="I6" s="1" t="str">
        <f t="shared" si="1"/>
        <v>M73A-600uM</v>
      </c>
      <c r="J6" s="1" t="str">
        <f t="shared" si="1"/>
        <v>M73A-750uM</v>
      </c>
      <c r="K6" s="1" t="str">
        <f t="shared" si="1"/>
        <v>M73A-900uM</v>
      </c>
      <c r="L6" s="1" t="str">
        <f t="shared" si="1"/>
        <v>M73A-1100uM</v>
      </c>
      <c r="M6" s="1" t="str">
        <f t="shared" si="1"/>
        <v>M73A-1300uM</v>
      </c>
      <c r="N6" s="1" t="str">
        <f t="shared" si="1"/>
        <v>M73A-1500uM</v>
      </c>
    </row>
    <row r="7" spans="1:14" x14ac:dyDescent="0.25">
      <c r="A7" s="1" t="s">
        <v>6</v>
      </c>
      <c r="B7" s="1" t="s">
        <v>51</v>
      </c>
      <c r="C7" s="1" t="str">
        <f t="shared" si="1"/>
        <v>I107A-0uM</v>
      </c>
      <c r="D7" s="1" t="str">
        <f t="shared" si="1"/>
        <v>I107A-100uM</v>
      </c>
      <c r="E7" s="1" t="str">
        <f t="shared" si="1"/>
        <v>I107A-200uM</v>
      </c>
      <c r="F7" s="1" t="str">
        <f t="shared" si="1"/>
        <v>I107A-300uM</v>
      </c>
      <c r="G7" s="1" t="str">
        <f t="shared" si="1"/>
        <v>I107A-400uM</v>
      </c>
      <c r="H7" s="1" t="str">
        <f t="shared" si="1"/>
        <v>I107A-500uM</v>
      </c>
      <c r="I7" s="1" t="str">
        <f t="shared" si="1"/>
        <v>I107A-600uM</v>
      </c>
      <c r="J7" s="1" t="str">
        <f t="shared" si="1"/>
        <v>I107A-750uM</v>
      </c>
      <c r="K7" s="1" t="str">
        <f t="shared" si="1"/>
        <v>I107A-900uM</v>
      </c>
      <c r="L7" s="1" t="str">
        <f t="shared" si="1"/>
        <v>I107A-1100uM</v>
      </c>
      <c r="M7" s="1" t="str">
        <f t="shared" si="1"/>
        <v>I107A-1300uM</v>
      </c>
      <c r="N7" s="1" t="str">
        <f t="shared" si="1"/>
        <v>I107A-1500uM</v>
      </c>
    </row>
    <row r="8" spans="1:14" x14ac:dyDescent="0.25">
      <c r="A8" s="1" t="s">
        <v>7</v>
      </c>
      <c r="B8" s="1" t="s">
        <v>52</v>
      </c>
      <c r="C8" s="1" t="str">
        <f t="shared" si="1"/>
        <v>I107K-0uM</v>
      </c>
      <c r="D8" s="1" t="str">
        <f t="shared" si="1"/>
        <v>I107K-100uM</v>
      </c>
      <c r="E8" s="1" t="str">
        <f t="shared" si="1"/>
        <v>I107K-200uM</v>
      </c>
      <c r="F8" s="1" t="str">
        <f t="shared" si="1"/>
        <v>I107K-300uM</v>
      </c>
      <c r="G8" s="1" t="str">
        <f t="shared" si="1"/>
        <v>I107K-400uM</v>
      </c>
      <c r="H8" s="1" t="str">
        <f t="shared" si="1"/>
        <v>I107K-500uM</v>
      </c>
      <c r="I8" s="1" t="str">
        <f t="shared" si="1"/>
        <v>I107K-600uM</v>
      </c>
      <c r="J8" s="1" t="str">
        <f t="shared" si="1"/>
        <v>I107K-750uM</v>
      </c>
      <c r="K8" s="1" t="str">
        <f t="shared" si="1"/>
        <v>I107K-900uM</v>
      </c>
      <c r="L8" s="1" t="str">
        <f t="shared" si="1"/>
        <v>I107K-1100uM</v>
      </c>
      <c r="M8" s="1" t="str">
        <f t="shared" si="1"/>
        <v>I107K-1300uM</v>
      </c>
      <c r="N8" s="1" t="str">
        <f t="shared" si="1"/>
        <v>I107K-1500uM</v>
      </c>
    </row>
    <row r="9" spans="1:14" x14ac:dyDescent="0.25">
      <c r="A9" s="1" t="s">
        <v>8</v>
      </c>
      <c r="B9" s="1" t="s">
        <v>5</v>
      </c>
      <c r="C9" s="1" t="str">
        <f t="shared" si="1"/>
        <v>CdRP_only-0uM</v>
      </c>
      <c r="D9" s="1" t="str">
        <f t="shared" si="1"/>
        <v>CdRP_only-100uM</v>
      </c>
      <c r="E9" s="1" t="str">
        <f t="shared" si="1"/>
        <v>CdRP_only-200uM</v>
      </c>
      <c r="F9" s="1" t="str">
        <f t="shared" si="1"/>
        <v>CdRP_only-300uM</v>
      </c>
      <c r="G9" s="1" t="str">
        <f t="shared" si="1"/>
        <v>CdRP_only-400uM</v>
      </c>
      <c r="H9" s="1" t="str">
        <f t="shared" si="1"/>
        <v>CdRP_only-500uM</v>
      </c>
      <c r="I9" s="1" t="str">
        <f t="shared" si="1"/>
        <v>CdRP_only-600uM</v>
      </c>
      <c r="J9" s="1" t="str">
        <f t="shared" si="1"/>
        <v>CdRP_only-750uM</v>
      </c>
      <c r="K9" s="1" t="str">
        <f t="shared" si="1"/>
        <v>CdRP_only-900uM</v>
      </c>
      <c r="L9" s="1" t="str">
        <f t="shared" si="1"/>
        <v>CdRP_only-1100uM</v>
      </c>
      <c r="M9" s="1" t="str">
        <f t="shared" si="1"/>
        <v>CdRP_only-1300uM</v>
      </c>
      <c r="N9" s="1" t="str">
        <f t="shared" si="1"/>
        <v>CdRP_only-1500uM</v>
      </c>
    </row>
    <row r="11" spans="1:14" ht="18.75" x14ac:dyDescent="0.3">
      <c r="A11" s="14"/>
      <c r="B11" s="14" t="s">
        <v>17</v>
      </c>
      <c r="C11" s="14"/>
      <c r="D11" s="5" t="s">
        <v>61</v>
      </c>
      <c r="E11" s="5" t="s">
        <v>12</v>
      </c>
      <c r="F11" s="5" t="s">
        <v>9</v>
      </c>
      <c r="G11" s="5" t="s">
        <v>10</v>
      </c>
      <c r="H11" s="5" t="s">
        <v>11</v>
      </c>
      <c r="I11" s="5" t="s">
        <v>12</v>
      </c>
      <c r="J11" s="5" t="s">
        <v>13</v>
      </c>
      <c r="K11" s="5" t="s">
        <v>61</v>
      </c>
    </row>
    <row r="12" spans="1:14" ht="18.75" x14ac:dyDescent="0.3">
      <c r="A12" s="15" t="s">
        <v>18</v>
      </c>
      <c r="B12" s="20">
        <v>500</v>
      </c>
      <c r="C12" s="14" t="s">
        <v>19</v>
      </c>
      <c r="D12" s="19">
        <v>1</v>
      </c>
      <c r="E12" s="19" t="s">
        <v>46</v>
      </c>
      <c r="F12" s="2">
        <v>13410</v>
      </c>
      <c r="G12" s="18">
        <v>0.68007057910000002</v>
      </c>
      <c r="H12" s="3">
        <f>G12/F12*1000000</f>
        <v>50.713689716629382</v>
      </c>
      <c r="I12" s="19">
        <f>$B$12*$B$13/H12</f>
        <v>98.592707963831401</v>
      </c>
      <c r="J12" s="19">
        <f>$B$12-I12</f>
        <v>401.4072920361686</v>
      </c>
      <c r="K12" s="19">
        <v>1</v>
      </c>
    </row>
    <row r="13" spans="1:14" ht="18.75" x14ac:dyDescent="0.3">
      <c r="A13" s="15" t="s">
        <v>59</v>
      </c>
      <c r="B13" s="20">
        <v>10</v>
      </c>
      <c r="C13" s="14" t="s">
        <v>21</v>
      </c>
      <c r="D13" s="19">
        <v>2</v>
      </c>
      <c r="E13" s="19" t="s">
        <v>47</v>
      </c>
      <c r="F13" s="2">
        <v>13410</v>
      </c>
      <c r="G13" s="18">
        <v>0.61927336450000003</v>
      </c>
      <c r="H13" s="3">
        <f t="shared" ref="H13:H25" si="2">G13/F13*1000000</f>
        <v>46.17996752423565</v>
      </c>
      <c r="I13" s="19">
        <f t="shared" ref="I13:I25" si="3">$B$12*$B$13/H13</f>
        <v>108.27205535335113</v>
      </c>
      <c r="J13" s="19">
        <f t="shared" ref="J13:J25" si="4">$B$12-I13</f>
        <v>391.72794464664889</v>
      </c>
      <c r="K13" s="19">
        <v>2</v>
      </c>
    </row>
    <row r="14" spans="1:14" ht="18.75" x14ac:dyDescent="0.3">
      <c r="A14" s="15" t="s">
        <v>22</v>
      </c>
      <c r="B14" s="14">
        <v>1</v>
      </c>
      <c r="C14" s="1" t="s">
        <v>21</v>
      </c>
      <c r="D14" s="19">
        <v>3</v>
      </c>
      <c r="E14" s="19" t="s">
        <v>48</v>
      </c>
      <c r="F14" s="2">
        <v>13410</v>
      </c>
      <c r="G14" s="18">
        <v>0.64266473049999995</v>
      </c>
      <c r="H14" s="3">
        <f t="shared" si="2"/>
        <v>47.924290119313937</v>
      </c>
      <c r="I14" s="19">
        <f t="shared" si="3"/>
        <v>104.33122718253793</v>
      </c>
      <c r="J14" s="19">
        <f t="shared" si="4"/>
        <v>395.66877281746207</v>
      </c>
      <c r="K14" s="19">
        <v>3</v>
      </c>
    </row>
    <row r="15" spans="1:14" x14ac:dyDescent="0.25">
      <c r="D15" s="19">
        <v>4</v>
      </c>
      <c r="E15" s="19" t="s">
        <v>49</v>
      </c>
      <c r="F15" s="2">
        <v>13410</v>
      </c>
      <c r="G15" s="18">
        <v>0.79890269039999995</v>
      </c>
      <c r="H15" s="3">
        <f t="shared" si="2"/>
        <v>59.575144697986573</v>
      </c>
      <c r="I15" s="19">
        <f t="shared" si="3"/>
        <v>83.927618226481329</v>
      </c>
      <c r="J15" s="19">
        <f t="shared" si="4"/>
        <v>416.07238177351866</v>
      </c>
      <c r="K15" s="19">
        <v>4</v>
      </c>
    </row>
    <row r="16" spans="1:14" x14ac:dyDescent="0.25">
      <c r="D16" s="19">
        <v>5</v>
      </c>
      <c r="E16" s="19" t="s">
        <v>50</v>
      </c>
      <c r="F16" s="2">
        <v>13410</v>
      </c>
      <c r="G16" s="18">
        <v>0.29807993770000002</v>
      </c>
      <c r="H16" s="3">
        <f t="shared" si="2"/>
        <v>22.228183273676361</v>
      </c>
      <c r="I16" s="19">
        <f t="shared" si="3"/>
        <v>224.93966053992503</v>
      </c>
      <c r="J16" s="19">
        <f t="shared" si="4"/>
        <v>275.06033946007494</v>
      </c>
      <c r="K16" s="19">
        <v>5</v>
      </c>
    </row>
    <row r="17" spans="1:11" x14ac:dyDescent="0.25">
      <c r="D17" s="19">
        <v>6</v>
      </c>
      <c r="E17" s="19" t="s">
        <v>51</v>
      </c>
      <c r="F17" s="2">
        <v>13410</v>
      </c>
      <c r="G17" s="18">
        <v>0.49465164540000001</v>
      </c>
      <c r="H17" s="3">
        <f t="shared" si="2"/>
        <v>36.886774451901566</v>
      </c>
      <c r="I17" s="19">
        <f t="shared" si="3"/>
        <v>135.54993827177108</v>
      </c>
      <c r="J17" s="19">
        <f t="shared" si="4"/>
        <v>364.45006172822889</v>
      </c>
      <c r="K17" s="19">
        <v>6</v>
      </c>
    </row>
    <row r="18" spans="1:11" x14ac:dyDescent="0.25">
      <c r="D18" s="19">
        <v>7</v>
      </c>
      <c r="E18" s="19" t="s">
        <v>52</v>
      </c>
      <c r="F18" s="2">
        <v>13410</v>
      </c>
      <c r="G18" s="18">
        <v>0.48713734749999998</v>
      </c>
      <c r="H18" s="3">
        <f t="shared" si="2"/>
        <v>36.326424123788215</v>
      </c>
      <c r="I18" s="19">
        <f t="shared" si="3"/>
        <v>137.64085292187539</v>
      </c>
      <c r="J18" s="19">
        <f t="shared" si="4"/>
        <v>362.35914707812458</v>
      </c>
      <c r="K18" s="19">
        <v>7</v>
      </c>
    </row>
    <row r="19" spans="1:11" x14ac:dyDescent="0.25">
      <c r="D19" s="19">
        <v>8</v>
      </c>
      <c r="E19" s="19" t="s">
        <v>53</v>
      </c>
      <c r="F19" s="2">
        <v>13410</v>
      </c>
      <c r="G19" s="18">
        <v>0.77207326890000005</v>
      </c>
      <c r="H19" s="3">
        <f t="shared" si="2"/>
        <v>57.574442125279646</v>
      </c>
      <c r="I19" s="19">
        <f t="shared" si="3"/>
        <v>86.844089415928735</v>
      </c>
      <c r="J19" s="19">
        <f t="shared" si="4"/>
        <v>413.15591058407125</v>
      </c>
      <c r="K19" s="19">
        <v>8</v>
      </c>
    </row>
    <row r="20" spans="1:11" x14ac:dyDescent="0.25">
      <c r="D20" s="19">
        <v>9</v>
      </c>
      <c r="E20" s="19" t="s">
        <v>54</v>
      </c>
      <c r="F20" s="2">
        <v>13410</v>
      </c>
      <c r="G20" s="18">
        <v>0.59503519540000005</v>
      </c>
      <c r="H20" s="3">
        <f t="shared" si="2"/>
        <v>44.372497792692023</v>
      </c>
      <c r="I20" s="19">
        <f t="shared" si="3"/>
        <v>112.6824102478964</v>
      </c>
      <c r="J20" s="19">
        <f t="shared" si="4"/>
        <v>387.31758975210357</v>
      </c>
      <c r="K20" s="19">
        <v>9</v>
      </c>
    </row>
    <row r="21" spans="1:11" x14ac:dyDescent="0.25">
      <c r="D21" s="19">
        <v>10</v>
      </c>
      <c r="E21" s="19" t="s">
        <v>55</v>
      </c>
      <c r="F21" s="2">
        <v>13410</v>
      </c>
      <c r="G21" s="18">
        <v>0.72009795899999995</v>
      </c>
      <c r="H21" s="3">
        <f t="shared" si="2"/>
        <v>53.698580089485453</v>
      </c>
      <c r="I21" s="19">
        <f t="shared" si="3"/>
        <v>93.11233167930699</v>
      </c>
      <c r="J21" s="19">
        <f t="shared" si="4"/>
        <v>406.88766832069302</v>
      </c>
      <c r="K21" s="19">
        <v>10</v>
      </c>
    </row>
    <row r="22" spans="1:11" x14ac:dyDescent="0.25">
      <c r="D22" s="19">
        <v>11</v>
      </c>
      <c r="E22" s="19" t="s">
        <v>56</v>
      </c>
      <c r="F22" s="2">
        <v>13410</v>
      </c>
      <c r="G22" s="18">
        <v>0.70450067520000004</v>
      </c>
      <c r="H22" s="3">
        <f t="shared" si="2"/>
        <v>52.53547167785235</v>
      </c>
      <c r="I22" s="19">
        <f t="shared" si="3"/>
        <v>95.173790970413535</v>
      </c>
      <c r="J22" s="19">
        <f t="shared" si="4"/>
        <v>404.82620902958649</v>
      </c>
      <c r="K22" s="19">
        <v>11</v>
      </c>
    </row>
    <row r="23" spans="1:11" x14ac:dyDescent="0.25">
      <c r="D23" s="19">
        <v>12</v>
      </c>
      <c r="E23" s="19" t="s">
        <v>16</v>
      </c>
      <c r="F23" s="2">
        <v>13410</v>
      </c>
      <c r="G23" s="18">
        <v>0.53458672760000003</v>
      </c>
      <c r="H23" s="3">
        <f t="shared" si="2"/>
        <v>39.864782073079795</v>
      </c>
      <c r="I23" s="19">
        <f t="shared" si="3"/>
        <v>125.42398929546486</v>
      </c>
      <c r="J23" s="19">
        <f t="shared" si="4"/>
        <v>374.57601070453512</v>
      </c>
      <c r="K23" s="19">
        <v>12</v>
      </c>
    </row>
    <row r="24" spans="1:11" x14ac:dyDescent="0.25">
      <c r="D24" s="19">
        <v>13</v>
      </c>
      <c r="E24" s="19" t="s">
        <v>14</v>
      </c>
      <c r="F24" s="2">
        <v>13410</v>
      </c>
      <c r="G24" s="18">
        <v>0.55707299710000002</v>
      </c>
      <c r="H24" s="3">
        <f t="shared" si="2"/>
        <v>41.541610521998507</v>
      </c>
      <c r="I24" s="19">
        <f t="shared" si="3"/>
        <v>120.3612459211766</v>
      </c>
      <c r="J24" s="19">
        <f t="shared" si="4"/>
        <v>379.63875407882341</v>
      </c>
      <c r="K24" s="19">
        <v>13</v>
      </c>
    </row>
    <row r="25" spans="1:11" x14ac:dyDescent="0.25">
      <c r="D25" s="19">
        <v>14</v>
      </c>
      <c r="E25" s="19" t="s">
        <v>15</v>
      </c>
      <c r="F25" s="2">
        <v>13410</v>
      </c>
      <c r="G25" s="18">
        <v>0.57281118630000005</v>
      </c>
      <c r="H25" s="3">
        <f t="shared" si="2"/>
        <v>42.715226420581658</v>
      </c>
      <c r="I25" s="19">
        <f t="shared" si="3"/>
        <v>117.05427827466293</v>
      </c>
      <c r="J25" s="19">
        <f t="shared" si="4"/>
        <v>382.94572172533708</v>
      </c>
      <c r="K25" s="19">
        <v>14</v>
      </c>
    </row>
    <row r="26" spans="1:11" ht="18.75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8.75" x14ac:dyDescent="0.3">
      <c r="A27" s="12"/>
      <c r="B27" s="12"/>
      <c r="C27" s="12"/>
      <c r="D27" s="5" t="s">
        <v>63</v>
      </c>
      <c r="E27" s="5" t="s">
        <v>12</v>
      </c>
      <c r="F27" s="5" t="s">
        <v>9</v>
      </c>
      <c r="G27" s="5" t="s">
        <v>10</v>
      </c>
      <c r="H27" s="5" t="s">
        <v>11</v>
      </c>
      <c r="I27" s="5" t="s">
        <v>12</v>
      </c>
      <c r="J27" s="5" t="s">
        <v>13</v>
      </c>
      <c r="K27" s="5" t="s">
        <v>63</v>
      </c>
    </row>
    <row r="28" spans="1:11" x14ac:dyDescent="0.25">
      <c r="D28" s="19">
        <v>1</v>
      </c>
      <c r="E28" s="19" t="s">
        <v>46</v>
      </c>
      <c r="F28" s="2">
        <v>13410</v>
      </c>
      <c r="G28" s="18">
        <v>0.56699305769999997</v>
      </c>
      <c r="H28" s="3">
        <f t="shared" ref="H28:H41" si="5">G28/F28*1000000</f>
        <v>42.281361498881431</v>
      </c>
      <c r="I28" s="19">
        <f>$B$12*$B$13/H28</f>
        <v>118.25541616327271</v>
      </c>
      <c r="J28" s="19">
        <f>$B$12-I28</f>
        <v>381.74458383672732</v>
      </c>
      <c r="K28" s="19">
        <v>1</v>
      </c>
    </row>
    <row r="29" spans="1:11" x14ac:dyDescent="0.25">
      <c r="D29" s="19">
        <v>2</v>
      </c>
      <c r="E29" s="19" t="s">
        <v>47</v>
      </c>
      <c r="F29" s="2">
        <v>13410</v>
      </c>
      <c r="G29" s="18">
        <v>0.71462094779999996</v>
      </c>
      <c r="H29" s="3">
        <f t="shared" si="5"/>
        <v>53.290152706935125</v>
      </c>
      <c r="I29" s="19">
        <f t="shared" ref="I29:I41" si="6">$B$12*$B$13/H29</f>
        <v>93.825964948854519</v>
      </c>
      <c r="J29" s="19">
        <f t="shared" ref="J29:J41" si="7">$B$12-I29</f>
        <v>406.17403505114549</v>
      </c>
      <c r="K29" s="19">
        <v>2</v>
      </c>
    </row>
    <row r="30" spans="1:11" x14ac:dyDescent="0.25">
      <c r="D30" s="19">
        <v>3</v>
      </c>
      <c r="E30" s="19" t="s">
        <v>48</v>
      </c>
      <c r="F30" s="2">
        <v>13410</v>
      </c>
      <c r="G30" s="18">
        <v>0.61108839510000001</v>
      </c>
      <c r="H30" s="3">
        <f t="shared" si="5"/>
        <v>45.569604407158842</v>
      </c>
      <c r="I30" s="19">
        <f t="shared" si="6"/>
        <v>109.72226037614045</v>
      </c>
      <c r="J30" s="19">
        <f t="shared" si="7"/>
        <v>390.27773962385953</v>
      </c>
      <c r="K30" s="19">
        <v>3</v>
      </c>
    </row>
    <row r="31" spans="1:11" x14ac:dyDescent="0.25">
      <c r="D31" s="19">
        <v>4</v>
      </c>
      <c r="E31" s="19" t="s">
        <v>49</v>
      </c>
      <c r="F31" s="2">
        <v>13410</v>
      </c>
      <c r="G31" s="18">
        <v>0.82478606700000001</v>
      </c>
      <c r="H31" s="3">
        <f t="shared" si="5"/>
        <v>61.505299552572701</v>
      </c>
      <c r="I31" s="19">
        <f t="shared" si="6"/>
        <v>81.293807791736143</v>
      </c>
      <c r="J31" s="19">
        <f t="shared" si="7"/>
        <v>418.70619220826387</v>
      </c>
      <c r="K31" s="19">
        <v>4</v>
      </c>
    </row>
    <row r="32" spans="1:11" x14ac:dyDescent="0.25">
      <c r="D32" s="19">
        <v>5</v>
      </c>
      <c r="E32" s="19" t="s">
        <v>50</v>
      </c>
      <c r="F32" s="2">
        <v>13410</v>
      </c>
      <c r="G32" s="18">
        <v>0.69309949869999998</v>
      </c>
      <c r="H32" s="3">
        <f t="shared" si="5"/>
        <v>51.685272087994029</v>
      </c>
      <c r="I32" s="19">
        <f t="shared" si="6"/>
        <v>96.739357229028684</v>
      </c>
      <c r="J32" s="19">
        <f t="shared" si="7"/>
        <v>403.26064277097134</v>
      </c>
      <c r="K32" s="19">
        <v>5</v>
      </c>
    </row>
    <row r="33" spans="1:11" x14ac:dyDescent="0.25">
      <c r="D33" s="19">
        <v>6</v>
      </c>
      <c r="E33" s="19" t="s">
        <v>51</v>
      </c>
      <c r="F33" s="2">
        <v>13410</v>
      </c>
      <c r="G33" s="18">
        <v>0.57824081179999998</v>
      </c>
      <c r="H33" s="3">
        <f t="shared" si="5"/>
        <v>43.120120193885157</v>
      </c>
      <c r="I33" s="19">
        <f t="shared" si="6"/>
        <v>115.95514988172616</v>
      </c>
      <c r="J33" s="19">
        <f t="shared" si="7"/>
        <v>384.04485011827387</v>
      </c>
      <c r="K33" s="19">
        <v>6</v>
      </c>
    </row>
    <row r="34" spans="1:11" x14ac:dyDescent="0.25">
      <c r="D34" s="19">
        <v>7</v>
      </c>
      <c r="E34" s="19" t="s">
        <v>52</v>
      </c>
      <c r="F34" s="2">
        <v>13410</v>
      </c>
      <c r="G34" s="18">
        <v>0.62967991830000003</v>
      </c>
      <c r="H34" s="3">
        <f t="shared" si="5"/>
        <v>46.95599689038032</v>
      </c>
      <c r="I34" s="19">
        <f t="shared" si="6"/>
        <v>106.48267167392051</v>
      </c>
      <c r="J34" s="19">
        <f t="shared" si="7"/>
        <v>393.51732832607951</v>
      </c>
      <c r="K34" s="19">
        <v>7</v>
      </c>
    </row>
    <row r="35" spans="1:11" x14ac:dyDescent="0.25">
      <c r="D35" s="19">
        <v>8</v>
      </c>
      <c r="E35" s="19" t="s">
        <v>53</v>
      </c>
      <c r="F35" s="2">
        <v>13410</v>
      </c>
      <c r="G35" s="18">
        <v>0.88116550449999997</v>
      </c>
      <c r="H35" s="3">
        <f t="shared" si="5"/>
        <v>65.709582736763608</v>
      </c>
      <c r="I35" s="19">
        <f t="shared" si="6"/>
        <v>76.09240223043706</v>
      </c>
      <c r="J35" s="19">
        <f t="shared" si="7"/>
        <v>423.90759776956293</v>
      </c>
      <c r="K35" s="19">
        <v>8</v>
      </c>
    </row>
    <row r="36" spans="1:11" x14ac:dyDescent="0.25">
      <c r="D36" s="19">
        <v>9</v>
      </c>
      <c r="E36" s="19" t="s">
        <v>54</v>
      </c>
      <c r="F36" s="2">
        <v>13410</v>
      </c>
      <c r="G36" s="18">
        <v>0.61339968440000003</v>
      </c>
      <c r="H36" s="3">
        <f t="shared" si="5"/>
        <v>45.741960059656975</v>
      </c>
      <c r="I36" s="19">
        <f t="shared" si="6"/>
        <v>109.30882702619139</v>
      </c>
      <c r="J36" s="19">
        <f t="shared" si="7"/>
        <v>390.69117297380859</v>
      </c>
      <c r="K36" s="19">
        <v>9</v>
      </c>
    </row>
    <row r="37" spans="1:11" x14ac:dyDescent="0.25">
      <c r="D37" s="19">
        <v>10</v>
      </c>
      <c r="E37" s="19" t="s">
        <v>55</v>
      </c>
      <c r="F37" s="2">
        <v>13410</v>
      </c>
      <c r="G37" s="18">
        <v>0.83570086960000001</v>
      </c>
      <c r="H37" s="3">
        <f t="shared" si="5"/>
        <v>62.319229649515293</v>
      </c>
      <c r="I37" s="19">
        <f t="shared" si="6"/>
        <v>80.232057233699919</v>
      </c>
      <c r="J37" s="19">
        <f t="shared" si="7"/>
        <v>419.76794276630005</v>
      </c>
      <c r="K37" s="19">
        <v>10</v>
      </c>
    </row>
    <row r="38" spans="1:11" x14ac:dyDescent="0.25">
      <c r="D38" s="19">
        <v>11</v>
      </c>
      <c r="E38" s="19" t="s">
        <v>56</v>
      </c>
      <c r="F38" s="2">
        <v>13410</v>
      </c>
      <c r="G38" s="18">
        <v>0.66730469469999998</v>
      </c>
      <c r="H38" s="3">
        <f t="shared" si="5"/>
        <v>49.761722199850851</v>
      </c>
      <c r="I38" s="19">
        <f t="shared" si="6"/>
        <v>100.47883752735122</v>
      </c>
      <c r="J38" s="19">
        <f t="shared" si="7"/>
        <v>399.52116247264877</v>
      </c>
      <c r="K38" s="19">
        <v>11</v>
      </c>
    </row>
    <row r="39" spans="1:11" x14ac:dyDescent="0.25">
      <c r="D39" s="19">
        <v>12</v>
      </c>
      <c r="E39" s="19" t="s">
        <v>16</v>
      </c>
      <c r="F39" s="2">
        <v>13410</v>
      </c>
      <c r="G39" s="18">
        <v>0.54300320150000003</v>
      </c>
      <c r="H39" s="3">
        <f t="shared" si="5"/>
        <v>40.492408762117826</v>
      </c>
      <c r="I39" s="19">
        <f t="shared" si="6"/>
        <v>123.47993495209622</v>
      </c>
      <c r="J39" s="19">
        <f t="shared" si="7"/>
        <v>376.52006504790381</v>
      </c>
      <c r="K39" s="19">
        <v>12</v>
      </c>
    </row>
    <row r="40" spans="1:11" x14ac:dyDescent="0.25">
      <c r="D40" s="19">
        <v>13</v>
      </c>
      <c r="E40" s="19" t="s">
        <v>14</v>
      </c>
      <c r="F40" s="2">
        <v>13410</v>
      </c>
      <c r="G40" s="18">
        <v>0.5865260363</v>
      </c>
      <c r="H40" s="3">
        <f t="shared" si="5"/>
        <v>43.737959455630126</v>
      </c>
      <c r="I40" s="19">
        <f t="shared" si="6"/>
        <v>114.31717579491195</v>
      </c>
      <c r="J40" s="19">
        <f t="shared" si="7"/>
        <v>385.68282420508808</v>
      </c>
      <c r="K40" s="19">
        <v>13</v>
      </c>
    </row>
    <row r="41" spans="1:11" x14ac:dyDescent="0.25">
      <c r="D41" s="19">
        <v>14</v>
      </c>
      <c r="E41" s="19" t="s">
        <v>15</v>
      </c>
      <c r="F41" s="2">
        <v>13410</v>
      </c>
      <c r="G41" s="18">
        <v>0.58179754019999996</v>
      </c>
      <c r="H41" s="3">
        <f t="shared" si="5"/>
        <v>43.38534975391498</v>
      </c>
      <c r="I41" s="19">
        <f t="shared" si="6"/>
        <v>115.24627618217629</v>
      </c>
      <c r="J41" s="19">
        <f t="shared" si="7"/>
        <v>384.7537238178237</v>
      </c>
      <c r="K41" s="19">
        <v>14</v>
      </c>
    </row>
    <row r="42" spans="1:11" ht="18.75" x14ac:dyDescent="0.3">
      <c r="I42" s="12"/>
      <c r="J42" s="12"/>
    </row>
    <row r="43" spans="1:11" ht="18.75" x14ac:dyDescent="0.3">
      <c r="A43" s="12"/>
      <c r="B43" s="12"/>
      <c r="C43" s="12"/>
      <c r="D43" s="12" t="s">
        <v>25</v>
      </c>
      <c r="E43" s="12">
        <v>349.05</v>
      </c>
      <c r="F43" s="12" t="s">
        <v>31</v>
      </c>
      <c r="G43" s="12" t="s">
        <v>32</v>
      </c>
      <c r="H43" s="12" t="s">
        <v>62</v>
      </c>
    </row>
    <row r="44" spans="1:11" ht="18.75" x14ac:dyDescent="0.3">
      <c r="A44" s="12"/>
      <c r="B44" s="12"/>
      <c r="C44" s="12"/>
      <c r="D44" s="12"/>
      <c r="E44" s="12"/>
      <c r="F44" s="12"/>
      <c r="G44" s="12"/>
      <c r="H44" s="12"/>
    </row>
    <row r="45" spans="1:11" ht="18.75" x14ac:dyDescent="0.3">
      <c r="A45" s="13" t="s">
        <v>24</v>
      </c>
      <c r="B45" s="12">
        <v>50000</v>
      </c>
      <c r="C45" s="12" t="s">
        <v>21</v>
      </c>
      <c r="D45" s="14" t="s">
        <v>26</v>
      </c>
      <c r="E45" s="14" t="s">
        <v>30</v>
      </c>
      <c r="F45" s="14" t="s">
        <v>28</v>
      </c>
      <c r="G45" s="14" t="s">
        <v>29</v>
      </c>
      <c r="H45" s="12"/>
    </row>
    <row r="46" spans="1:11" ht="18.75" x14ac:dyDescent="0.3">
      <c r="A46" s="13" t="s">
        <v>27</v>
      </c>
      <c r="B46" s="12">
        <v>2000</v>
      </c>
      <c r="C46" s="12" t="s">
        <v>19</v>
      </c>
      <c r="D46" s="19">
        <v>0</v>
      </c>
      <c r="E46" s="19">
        <f>D46*10</f>
        <v>0</v>
      </c>
      <c r="F46" s="19">
        <v>0</v>
      </c>
      <c r="G46" s="19">
        <f t="shared" ref="G46:G57" si="8">$B$46-F46</f>
        <v>2000</v>
      </c>
      <c r="H46" s="12"/>
    </row>
    <row r="47" spans="1:11" ht="18.75" x14ac:dyDescent="0.3">
      <c r="A47" s="6"/>
      <c r="D47" s="19">
        <v>100</v>
      </c>
      <c r="E47" s="19">
        <f t="shared" ref="E47:E57" si="9">D47*10</f>
        <v>1000</v>
      </c>
      <c r="F47" s="19">
        <f t="shared" ref="F47:F57" si="10">E47*$B$46/$B$45</f>
        <v>40</v>
      </c>
      <c r="G47" s="19">
        <f t="shared" si="8"/>
        <v>1960</v>
      </c>
      <c r="H47" s="12"/>
    </row>
    <row r="48" spans="1:11" ht="18.75" x14ac:dyDescent="0.3">
      <c r="A48" s="13" t="s">
        <v>60</v>
      </c>
      <c r="B48" s="12"/>
      <c r="D48" s="19">
        <v>200</v>
      </c>
      <c r="E48" s="19">
        <f t="shared" si="9"/>
        <v>2000</v>
      </c>
      <c r="F48" s="19">
        <f t="shared" si="10"/>
        <v>80</v>
      </c>
      <c r="G48" s="19">
        <f t="shared" si="8"/>
        <v>1920</v>
      </c>
      <c r="H48" s="12"/>
    </row>
    <row r="49" spans="1:8" ht="18.75" x14ac:dyDescent="0.3">
      <c r="A49" s="13" t="s">
        <v>23</v>
      </c>
      <c r="B49" s="12"/>
      <c r="C49" s="12"/>
      <c r="D49" s="19">
        <v>300</v>
      </c>
      <c r="E49" s="19">
        <f t="shared" si="9"/>
        <v>3000</v>
      </c>
      <c r="F49" s="19">
        <f t="shared" si="10"/>
        <v>120</v>
      </c>
      <c r="G49" s="19">
        <f t="shared" si="8"/>
        <v>1880</v>
      </c>
      <c r="H49" s="12"/>
    </row>
    <row r="50" spans="1:8" ht="18.75" x14ac:dyDescent="0.3">
      <c r="D50" s="19">
        <v>400</v>
      </c>
      <c r="E50" s="19">
        <f t="shared" si="9"/>
        <v>4000</v>
      </c>
      <c r="F50" s="19">
        <f t="shared" si="10"/>
        <v>160</v>
      </c>
      <c r="G50" s="19">
        <f t="shared" si="8"/>
        <v>1840</v>
      </c>
      <c r="H50" s="12"/>
    </row>
    <row r="51" spans="1:8" ht="18.75" x14ac:dyDescent="0.3">
      <c r="D51" s="19">
        <v>500</v>
      </c>
      <c r="E51" s="19">
        <f t="shared" si="9"/>
        <v>5000</v>
      </c>
      <c r="F51" s="19">
        <f t="shared" si="10"/>
        <v>200</v>
      </c>
      <c r="G51" s="19">
        <f t="shared" si="8"/>
        <v>1800</v>
      </c>
      <c r="H51" s="12"/>
    </row>
    <row r="52" spans="1:8" ht="18.75" x14ac:dyDescent="0.3">
      <c r="A52" s="12"/>
      <c r="B52" s="12"/>
      <c r="C52" s="12"/>
      <c r="D52" s="19">
        <v>600</v>
      </c>
      <c r="E52" s="19">
        <f t="shared" si="9"/>
        <v>6000</v>
      </c>
      <c r="F52" s="19">
        <f t="shared" si="10"/>
        <v>240</v>
      </c>
      <c r="G52" s="19">
        <f t="shared" si="8"/>
        <v>1760</v>
      </c>
      <c r="H52" s="12"/>
    </row>
    <row r="53" spans="1:8" ht="18.75" x14ac:dyDescent="0.3">
      <c r="A53" s="12"/>
      <c r="B53" s="12"/>
      <c r="C53" s="12"/>
      <c r="D53" s="19">
        <v>725</v>
      </c>
      <c r="E53" s="19">
        <f t="shared" si="9"/>
        <v>7250</v>
      </c>
      <c r="F53" s="19">
        <f t="shared" si="10"/>
        <v>290</v>
      </c>
      <c r="G53" s="19">
        <f t="shared" si="8"/>
        <v>1710</v>
      </c>
      <c r="H53" s="12"/>
    </row>
    <row r="54" spans="1:8" ht="18.75" x14ac:dyDescent="0.3">
      <c r="C54" s="12"/>
      <c r="D54" s="19">
        <f>D53+125</f>
        <v>850</v>
      </c>
      <c r="E54" s="19">
        <f t="shared" si="9"/>
        <v>8500</v>
      </c>
      <c r="F54" s="19">
        <f t="shared" si="10"/>
        <v>340</v>
      </c>
      <c r="G54" s="19">
        <f t="shared" si="8"/>
        <v>1660</v>
      </c>
      <c r="H54" s="12"/>
    </row>
    <row r="55" spans="1:8" ht="18.75" x14ac:dyDescent="0.3">
      <c r="C55" s="12"/>
      <c r="D55" s="19">
        <f t="shared" ref="D55:D56" si="11">D54+125</f>
        <v>975</v>
      </c>
      <c r="E55" s="19">
        <f t="shared" si="9"/>
        <v>9750</v>
      </c>
      <c r="F55" s="19">
        <f t="shared" si="10"/>
        <v>390</v>
      </c>
      <c r="G55" s="19">
        <f t="shared" si="8"/>
        <v>1610</v>
      </c>
      <c r="H55" s="12"/>
    </row>
    <row r="56" spans="1:8" ht="18.75" x14ac:dyDescent="0.3">
      <c r="A56" s="12"/>
      <c r="B56" s="12"/>
      <c r="C56" s="12"/>
      <c r="D56" s="19">
        <f t="shared" si="11"/>
        <v>1100</v>
      </c>
      <c r="E56" s="19">
        <f t="shared" si="9"/>
        <v>11000</v>
      </c>
      <c r="F56" s="19">
        <f t="shared" si="10"/>
        <v>440</v>
      </c>
      <c r="G56" s="19">
        <f t="shared" si="8"/>
        <v>1560</v>
      </c>
      <c r="H56" s="12"/>
    </row>
    <row r="57" spans="1:8" ht="18.75" x14ac:dyDescent="0.3">
      <c r="A57" s="12"/>
      <c r="B57" s="12"/>
      <c r="C57" s="12"/>
      <c r="D57" s="19">
        <v>1250</v>
      </c>
      <c r="E57" s="19">
        <f t="shared" si="9"/>
        <v>12500</v>
      </c>
      <c r="F57" s="19">
        <f t="shared" si="10"/>
        <v>500</v>
      </c>
      <c r="G57" s="19">
        <f t="shared" si="8"/>
        <v>1500</v>
      </c>
      <c r="H57" s="12"/>
    </row>
    <row r="58" spans="1:8" ht="18.75" x14ac:dyDescent="0.3">
      <c r="A58" s="12"/>
      <c r="B58" s="12"/>
      <c r="C58" s="12"/>
      <c r="D58" s="12"/>
      <c r="E58" s="20" t="s">
        <v>58</v>
      </c>
      <c r="F58" s="20">
        <f>SUM(F46:F57)</f>
        <v>2800</v>
      </c>
      <c r="G58" s="12"/>
      <c r="H58" s="12"/>
    </row>
  </sheetData>
  <conditionalFormatting sqref="C1:N1">
    <cfRule type="colorScale" priority="49">
      <colorScale>
        <cfvo type="min"/>
        <cfvo type="max"/>
        <color theme="9" tint="0.79998168889431442"/>
        <color theme="9" tint="-0.249977111117893"/>
      </colorScale>
    </cfRule>
    <cfRule type="colorScale" priority="50">
      <colorScale>
        <cfvo type="min"/>
        <cfvo type="max"/>
        <color rgb="FFFF7128"/>
        <color rgb="FFFFEF9C"/>
      </colorScale>
    </cfRule>
  </conditionalFormatting>
  <conditionalFormatting sqref="G25">
    <cfRule type="expression" dxfId="120" priority="28">
      <formula>MOD(ROW(),2)=1</formula>
    </cfRule>
  </conditionalFormatting>
  <conditionalFormatting sqref="B2:B6">
    <cfRule type="expression" dxfId="119" priority="40">
      <formula>MOD(ROW(), 2)</formula>
    </cfRule>
  </conditionalFormatting>
  <conditionalFormatting sqref="B7:B8">
    <cfRule type="expression" dxfId="118" priority="41">
      <formula>MOD(ROW(), 2)</formula>
    </cfRule>
  </conditionalFormatting>
  <conditionalFormatting sqref="F11:H11 F12 H12:H25">
    <cfRule type="expression" dxfId="117" priority="32">
      <formula>MOD(ROW(),2)=1</formula>
    </cfRule>
  </conditionalFormatting>
  <conditionalFormatting sqref="F13:F25">
    <cfRule type="expression" dxfId="116" priority="31">
      <formula>MOD(ROW(),2)=1</formula>
    </cfRule>
  </conditionalFormatting>
  <conditionalFormatting sqref="G12">
    <cfRule type="expression" dxfId="115" priority="30">
      <formula>MOD(ROW(),2)=1</formula>
    </cfRule>
  </conditionalFormatting>
  <conditionalFormatting sqref="G13:G24">
    <cfRule type="expression" dxfId="114" priority="29">
      <formula>MOD(ROW(),2)=1</formula>
    </cfRule>
  </conditionalFormatting>
  <conditionalFormatting sqref="I11:J25">
    <cfRule type="expression" dxfId="113" priority="26">
      <formula>MOD(ROW(),2)=1</formula>
    </cfRule>
  </conditionalFormatting>
  <conditionalFormatting sqref="F27:H27 F28">
    <cfRule type="expression" dxfId="112" priority="16">
      <formula>MOD(ROW(),2)=1</formula>
    </cfRule>
  </conditionalFormatting>
  <conditionalFormatting sqref="F29:F41">
    <cfRule type="expression" dxfId="111" priority="15">
      <formula>MOD(ROW(),2)=1</formula>
    </cfRule>
  </conditionalFormatting>
  <conditionalFormatting sqref="G28">
    <cfRule type="expression" dxfId="110" priority="14">
      <formula>MOD(ROW(),2)=1</formula>
    </cfRule>
  </conditionalFormatting>
  <conditionalFormatting sqref="G29:G40">
    <cfRule type="expression" dxfId="109" priority="13">
      <formula>MOD(ROW(),2)=1</formula>
    </cfRule>
  </conditionalFormatting>
  <conditionalFormatting sqref="G41">
    <cfRule type="expression" dxfId="108" priority="12">
      <formula>MOD(ROW(),2)=1</formula>
    </cfRule>
  </conditionalFormatting>
  <conditionalFormatting sqref="I27:J41">
    <cfRule type="expression" dxfId="107" priority="11">
      <formula>MOD(ROW(),2)=1</formula>
    </cfRule>
  </conditionalFormatting>
  <conditionalFormatting sqref="H28:H41">
    <cfRule type="expression" dxfId="106" priority="8">
      <formula>MOD(ROW(),2)=1</formula>
    </cfRule>
  </conditionalFormatting>
  <conditionalFormatting sqref="D27:E41">
    <cfRule type="expression" dxfId="105" priority="2">
      <formula>MOD(ROW(),2)=1</formula>
    </cfRule>
  </conditionalFormatting>
  <conditionalFormatting sqref="D46:G57">
    <cfRule type="expression" dxfId="104" priority="1">
      <formula>MOD(ROW(),2)=1</formula>
    </cfRule>
  </conditionalFormatting>
  <conditionalFormatting sqref="K11:K25">
    <cfRule type="expression" dxfId="103" priority="5">
      <formula>MOD(ROW(),2)=1</formula>
    </cfRule>
  </conditionalFormatting>
  <conditionalFormatting sqref="K27:K41">
    <cfRule type="expression" dxfId="102" priority="4">
      <formula>MOD(ROW(),2)=1</formula>
    </cfRule>
  </conditionalFormatting>
  <conditionalFormatting sqref="D11:E25">
    <cfRule type="expression" dxfId="101" priority="3">
      <formula>MOD(ROW(),2)=1</formula>
    </cfRule>
  </conditionalFormatting>
  <pageMargins left="0.7" right="0.7" top="0.75" bottom="0.75" header="0.3" footer="0.3"/>
  <pageSetup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C24" sqref="C24"/>
    </sheetView>
  </sheetViews>
  <sheetFormatPr defaultRowHeight="15" x14ac:dyDescent="0.25"/>
  <cols>
    <col min="1" max="1" width="14.85546875" customWidth="1"/>
    <col min="9" max="9" width="7.140625" customWidth="1"/>
    <col min="10" max="10" width="3" customWidth="1"/>
    <col min="13" max="13" width="1.7109375" customWidth="1"/>
  </cols>
  <sheetData>
    <row r="1" spans="1:21" x14ac:dyDescent="0.25">
      <c r="A1" s="1" t="s">
        <v>12</v>
      </c>
      <c r="B1" s="1" t="s">
        <v>87</v>
      </c>
      <c r="C1" s="1" t="s">
        <v>88</v>
      </c>
      <c r="H1" s="24" t="s">
        <v>70</v>
      </c>
      <c r="I1" s="24" t="s">
        <v>71</v>
      </c>
      <c r="J1" s="1"/>
      <c r="K1" s="1" t="s">
        <v>72</v>
      </c>
      <c r="L1" s="1" t="s">
        <v>71</v>
      </c>
      <c r="M1" s="1"/>
      <c r="N1" s="1" t="s">
        <v>85</v>
      </c>
      <c r="O1" s="1"/>
      <c r="S1" t="s">
        <v>87</v>
      </c>
      <c r="T1" t="s">
        <v>71</v>
      </c>
      <c r="U1" t="s">
        <v>86</v>
      </c>
    </row>
    <row r="2" spans="1:21" x14ac:dyDescent="0.25">
      <c r="A2" s="19" t="s">
        <v>46</v>
      </c>
      <c r="B2" s="1"/>
      <c r="C2" s="1"/>
      <c r="H2" s="1">
        <v>33</v>
      </c>
      <c r="I2" s="1" t="s">
        <v>73</v>
      </c>
      <c r="J2" s="1"/>
      <c r="K2" s="1">
        <v>33</v>
      </c>
      <c r="L2" s="1" t="s">
        <v>73</v>
      </c>
      <c r="M2" s="1"/>
      <c r="N2" s="1">
        <v>33</v>
      </c>
      <c r="O2" s="1" t="s">
        <v>73</v>
      </c>
      <c r="S2" s="1">
        <v>33</v>
      </c>
      <c r="T2" s="1" t="s">
        <v>73</v>
      </c>
      <c r="U2">
        <v>1</v>
      </c>
    </row>
    <row r="3" spans="1:21" x14ac:dyDescent="0.25">
      <c r="A3" s="19" t="s">
        <v>47</v>
      </c>
      <c r="B3" s="1">
        <v>45</v>
      </c>
      <c r="C3" s="1">
        <f>VLOOKUP(B3,S:U, 3, 0)</f>
        <v>2</v>
      </c>
      <c r="H3" s="1">
        <v>35</v>
      </c>
      <c r="I3" s="1" t="s">
        <v>4</v>
      </c>
      <c r="J3" s="1"/>
      <c r="K3" s="1">
        <v>45</v>
      </c>
      <c r="L3" s="1" t="s">
        <v>74</v>
      </c>
      <c r="M3" s="1"/>
      <c r="N3" s="1">
        <v>113</v>
      </c>
      <c r="O3" s="1" t="s">
        <v>74</v>
      </c>
      <c r="S3" s="1">
        <v>35</v>
      </c>
      <c r="T3" s="1" t="s">
        <v>4</v>
      </c>
      <c r="U3">
        <v>1</v>
      </c>
    </row>
    <row r="4" spans="1:21" x14ac:dyDescent="0.25">
      <c r="A4" s="19" t="s">
        <v>48</v>
      </c>
      <c r="B4" s="1"/>
      <c r="C4" s="1"/>
      <c r="H4" s="1">
        <v>42</v>
      </c>
      <c r="I4" s="1" t="s">
        <v>75</v>
      </c>
      <c r="J4" s="1"/>
      <c r="K4" s="1">
        <v>51</v>
      </c>
      <c r="L4" s="1" t="s">
        <v>4</v>
      </c>
      <c r="M4" s="1"/>
      <c r="N4" s="1">
        <v>118</v>
      </c>
      <c r="O4" s="1" t="s">
        <v>83</v>
      </c>
      <c r="S4" s="1">
        <v>42</v>
      </c>
      <c r="T4" s="1" t="s">
        <v>75</v>
      </c>
      <c r="U4">
        <v>1</v>
      </c>
    </row>
    <row r="5" spans="1:21" x14ac:dyDescent="0.25">
      <c r="A5" s="19" t="s">
        <v>49</v>
      </c>
      <c r="B5" s="1">
        <v>70</v>
      </c>
      <c r="C5" s="1">
        <f>VLOOKUP(B5,S:U, 3, 0)</f>
        <v>1</v>
      </c>
      <c r="H5" s="1">
        <v>43</v>
      </c>
      <c r="I5" s="1" t="s">
        <v>76</v>
      </c>
      <c r="J5" s="1"/>
      <c r="K5" s="1">
        <v>53</v>
      </c>
      <c r="L5" s="1" t="s">
        <v>75</v>
      </c>
      <c r="M5" s="1"/>
      <c r="N5" s="1">
        <v>218</v>
      </c>
      <c r="O5" s="1" t="s">
        <v>4</v>
      </c>
      <c r="S5" s="1">
        <v>43</v>
      </c>
      <c r="T5" s="1" t="s">
        <v>76</v>
      </c>
      <c r="U5">
        <v>1</v>
      </c>
    </row>
    <row r="6" spans="1:21" x14ac:dyDescent="0.25">
      <c r="A6" s="19" t="s">
        <v>50</v>
      </c>
      <c r="B6" s="1">
        <v>73</v>
      </c>
      <c r="C6" s="1">
        <f>VLOOKUP(B6,S:U, 3, 0)</f>
        <v>2</v>
      </c>
      <c r="H6" s="1">
        <v>48</v>
      </c>
      <c r="I6" s="1" t="s">
        <v>74</v>
      </c>
      <c r="J6" s="1"/>
      <c r="K6" s="1">
        <v>59</v>
      </c>
      <c r="L6" s="1" t="s">
        <v>7</v>
      </c>
      <c r="M6" s="1"/>
      <c r="N6" s="1"/>
      <c r="O6" s="1"/>
      <c r="S6" s="1">
        <v>48</v>
      </c>
      <c r="T6" s="1" t="s">
        <v>74</v>
      </c>
      <c r="U6">
        <v>1</v>
      </c>
    </row>
    <row r="7" spans="1:21" x14ac:dyDescent="0.25">
      <c r="A7" s="19" t="s">
        <v>51</v>
      </c>
      <c r="B7" s="1">
        <v>107</v>
      </c>
      <c r="C7" s="1"/>
      <c r="H7" s="1">
        <v>50</v>
      </c>
      <c r="I7" s="1" t="s">
        <v>0</v>
      </c>
      <c r="J7" s="1"/>
      <c r="K7" s="1">
        <v>73</v>
      </c>
      <c r="L7" s="1" t="s">
        <v>77</v>
      </c>
      <c r="M7" s="1"/>
      <c r="N7" s="1"/>
      <c r="O7" s="1"/>
      <c r="S7" s="1">
        <v>50</v>
      </c>
      <c r="T7" s="1" t="s">
        <v>0</v>
      </c>
      <c r="U7">
        <v>1</v>
      </c>
    </row>
    <row r="8" spans="1:21" x14ac:dyDescent="0.25">
      <c r="A8" s="19" t="s">
        <v>52</v>
      </c>
      <c r="B8" s="1"/>
      <c r="C8" s="1"/>
      <c r="H8" s="1">
        <v>52</v>
      </c>
      <c r="I8" s="1" t="s">
        <v>78</v>
      </c>
      <c r="J8" s="1"/>
      <c r="K8" s="1">
        <v>81</v>
      </c>
      <c r="L8" s="1" t="s">
        <v>79</v>
      </c>
      <c r="M8" s="1"/>
      <c r="N8" s="1"/>
      <c r="O8" s="1"/>
      <c r="S8" s="1">
        <v>52</v>
      </c>
      <c r="T8" s="1" t="s">
        <v>78</v>
      </c>
      <c r="U8">
        <v>1</v>
      </c>
    </row>
    <row r="9" spans="1:21" x14ac:dyDescent="0.25">
      <c r="A9" s="19" t="s">
        <v>53</v>
      </c>
      <c r="B9" s="1"/>
      <c r="C9" s="1"/>
      <c r="H9" s="1">
        <v>55</v>
      </c>
      <c r="I9" s="1" t="s">
        <v>75</v>
      </c>
      <c r="J9" s="1"/>
      <c r="K9" s="1">
        <v>82</v>
      </c>
      <c r="L9" s="1" t="s">
        <v>74</v>
      </c>
      <c r="M9" s="1"/>
      <c r="N9" s="1"/>
      <c r="O9" s="1"/>
      <c r="S9" s="1">
        <v>55</v>
      </c>
      <c r="T9" s="1" t="s">
        <v>75</v>
      </c>
      <c r="U9">
        <v>1</v>
      </c>
    </row>
    <row r="10" spans="1:21" x14ac:dyDescent="0.25">
      <c r="A10" s="19" t="s">
        <v>54</v>
      </c>
      <c r="B10" s="1"/>
      <c r="C10" s="1"/>
      <c r="H10" s="1">
        <v>60</v>
      </c>
      <c r="I10" s="1" t="s">
        <v>73</v>
      </c>
      <c r="J10" s="1"/>
      <c r="K10" s="1">
        <v>83</v>
      </c>
      <c r="L10" s="1" t="s">
        <v>73</v>
      </c>
      <c r="M10" s="1"/>
      <c r="N10" s="1"/>
      <c r="O10" s="1"/>
      <c r="S10" s="1">
        <v>60</v>
      </c>
      <c r="T10" s="1" t="s">
        <v>73</v>
      </c>
      <c r="U10">
        <v>1</v>
      </c>
    </row>
    <row r="11" spans="1:21" x14ac:dyDescent="0.25">
      <c r="A11" s="19" t="s">
        <v>55</v>
      </c>
      <c r="B11" s="1"/>
      <c r="C11" s="1"/>
      <c r="H11" s="1">
        <v>65</v>
      </c>
      <c r="I11" s="1" t="s">
        <v>3</v>
      </c>
      <c r="J11" s="1"/>
      <c r="K11" s="1">
        <v>93</v>
      </c>
      <c r="L11" s="1" t="s">
        <v>78</v>
      </c>
      <c r="M11" s="1"/>
      <c r="N11" s="1"/>
      <c r="O11" s="1"/>
      <c r="S11" s="1">
        <v>65</v>
      </c>
      <c r="T11" s="1" t="s">
        <v>3</v>
      </c>
      <c r="U11">
        <v>1</v>
      </c>
    </row>
    <row r="12" spans="1:21" x14ac:dyDescent="0.25">
      <c r="A12" s="19" t="s">
        <v>56</v>
      </c>
      <c r="B12" s="1"/>
      <c r="C12" s="1"/>
      <c r="H12" s="1">
        <v>66</v>
      </c>
      <c r="I12" s="1" t="s">
        <v>80</v>
      </c>
      <c r="J12" s="1"/>
      <c r="K12" s="1">
        <v>95</v>
      </c>
      <c r="L12" s="1" t="s">
        <v>81</v>
      </c>
      <c r="M12" s="1"/>
      <c r="N12" s="1"/>
      <c r="O12" s="1"/>
      <c r="S12" s="1">
        <v>66</v>
      </c>
      <c r="T12" s="1" t="s">
        <v>80</v>
      </c>
      <c r="U12">
        <v>1</v>
      </c>
    </row>
    <row r="13" spans="1:21" x14ac:dyDescent="0.25">
      <c r="A13" s="19" t="s">
        <v>16</v>
      </c>
      <c r="B13" s="1"/>
      <c r="C13" s="1"/>
      <c r="H13" s="1">
        <v>70</v>
      </c>
      <c r="I13" s="1" t="s">
        <v>79</v>
      </c>
      <c r="J13" s="1"/>
      <c r="K13" s="1">
        <v>100</v>
      </c>
      <c r="L13" s="1" t="s">
        <v>0</v>
      </c>
      <c r="M13" s="1"/>
      <c r="N13" s="1"/>
      <c r="O13" s="1"/>
      <c r="S13" s="1">
        <v>70</v>
      </c>
      <c r="T13" s="1" t="s">
        <v>79</v>
      </c>
      <c r="U13">
        <v>1</v>
      </c>
    </row>
    <row r="14" spans="1:21" x14ac:dyDescent="0.25">
      <c r="A14" s="19" t="s">
        <v>14</v>
      </c>
      <c r="B14" s="1"/>
      <c r="C14" s="1"/>
      <c r="H14" s="1">
        <v>77</v>
      </c>
      <c r="I14" s="1" t="s">
        <v>0</v>
      </c>
      <c r="J14" s="1"/>
      <c r="K14" s="1">
        <v>109</v>
      </c>
      <c r="L14" s="1" t="s">
        <v>77</v>
      </c>
      <c r="M14" s="1"/>
      <c r="N14" s="1"/>
      <c r="O14" s="1"/>
      <c r="S14" s="1">
        <v>77</v>
      </c>
      <c r="T14" s="1" t="s">
        <v>0</v>
      </c>
      <c r="U14">
        <v>1</v>
      </c>
    </row>
    <row r="15" spans="1:21" x14ac:dyDescent="0.25">
      <c r="A15" s="19" t="s">
        <v>15</v>
      </c>
      <c r="B15" s="1"/>
      <c r="C15" s="1"/>
      <c r="H15" s="1">
        <v>80</v>
      </c>
      <c r="I15" s="1" t="s">
        <v>73</v>
      </c>
      <c r="J15" s="1"/>
      <c r="K15" s="1">
        <v>110</v>
      </c>
      <c r="L15" s="1" t="s">
        <v>75</v>
      </c>
      <c r="M15" s="1"/>
      <c r="N15" s="1"/>
      <c r="O15" s="1"/>
      <c r="S15" s="1">
        <v>80</v>
      </c>
      <c r="T15" s="1" t="s">
        <v>73</v>
      </c>
      <c r="U15">
        <v>1</v>
      </c>
    </row>
    <row r="16" spans="1:21" x14ac:dyDescent="0.25">
      <c r="H16" s="1">
        <v>88</v>
      </c>
      <c r="I16" s="1" t="s">
        <v>78</v>
      </c>
      <c r="J16" s="1"/>
      <c r="K16" s="1">
        <v>113</v>
      </c>
      <c r="L16" s="1" t="s">
        <v>74</v>
      </c>
      <c r="M16" s="1"/>
      <c r="N16" s="1"/>
      <c r="O16" s="1"/>
      <c r="S16" s="1">
        <v>88</v>
      </c>
      <c r="T16" s="1" t="s">
        <v>78</v>
      </c>
      <c r="U16">
        <v>1</v>
      </c>
    </row>
    <row r="17" spans="8:21" x14ac:dyDescent="0.25">
      <c r="H17" s="1">
        <v>99</v>
      </c>
      <c r="I17" s="1" t="s">
        <v>74</v>
      </c>
      <c r="J17" s="1"/>
      <c r="K17" s="1">
        <v>117</v>
      </c>
      <c r="L17" s="1" t="s">
        <v>79</v>
      </c>
      <c r="M17" s="1"/>
      <c r="N17" s="1"/>
      <c r="O17" s="1"/>
      <c r="S17" s="1">
        <v>99</v>
      </c>
      <c r="T17" s="1" t="s">
        <v>74</v>
      </c>
      <c r="U17">
        <v>1</v>
      </c>
    </row>
    <row r="18" spans="8:21" x14ac:dyDescent="0.25">
      <c r="H18" s="1">
        <v>103</v>
      </c>
      <c r="I18" s="1" t="s">
        <v>82</v>
      </c>
      <c r="J18" s="1"/>
      <c r="K18" s="1">
        <v>118</v>
      </c>
      <c r="L18" s="1" t="s">
        <v>83</v>
      </c>
      <c r="M18" s="1"/>
      <c r="N18" s="1"/>
      <c r="O18" s="1"/>
      <c r="S18" s="1">
        <v>103</v>
      </c>
      <c r="T18" s="1" t="s">
        <v>82</v>
      </c>
      <c r="U18">
        <v>1</v>
      </c>
    </row>
    <row r="19" spans="8:21" x14ac:dyDescent="0.25">
      <c r="H19" s="1">
        <v>111</v>
      </c>
      <c r="I19" s="1" t="s">
        <v>3</v>
      </c>
      <c r="J19" s="1"/>
      <c r="K19" s="1">
        <v>121</v>
      </c>
      <c r="L19" s="1" t="s">
        <v>3</v>
      </c>
      <c r="M19" s="1"/>
      <c r="N19" s="1"/>
      <c r="O19" s="1"/>
      <c r="S19" s="1">
        <v>111</v>
      </c>
      <c r="T19" s="1" t="s">
        <v>3</v>
      </c>
      <c r="U19">
        <v>1</v>
      </c>
    </row>
    <row r="20" spans="8:21" x14ac:dyDescent="0.25">
      <c r="H20" s="1">
        <v>113</v>
      </c>
      <c r="I20" s="1" t="s">
        <v>74</v>
      </c>
      <c r="J20" s="1"/>
      <c r="K20" s="1">
        <v>123</v>
      </c>
      <c r="L20" s="1" t="s">
        <v>78</v>
      </c>
      <c r="M20" s="1"/>
      <c r="N20" s="1"/>
      <c r="O20" s="1"/>
      <c r="S20" s="1">
        <v>113</v>
      </c>
      <c r="T20" s="1" t="s">
        <v>74</v>
      </c>
      <c r="U20">
        <v>1</v>
      </c>
    </row>
    <row r="21" spans="8:21" x14ac:dyDescent="0.25">
      <c r="H21" s="1">
        <v>116</v>
      </c>
      <c r="I21" s="1" t="s">
        <v>4</v>
      </c>
      <c r="J21" s="1"/>
      <c r="K21" s="1">
        <v>124</v>
      </c>
      <c r="L21" s="1" t="s">
        <v>84</v>
      </c>
      <c r="M21" s="1"/>
      <c r="N21" s="1"/>
      <c r="O21" s="1"/>
      <c r="S21" s="1">
        <v>116</v>
      </c>
      <c r="T21" s="1" t="s">
        <v>4</v>
      </c>
      <c r="U21">
        <v>1</v>
      </c>
    </row>
    <row r="22" spans="8:21" x14ac:dyDescent="0.25">
      <c r="H22" s="1">
        <v>118</v>
      </c>
      <c r="I22" s="1" t="s">
        <v>83</v>
      </c>
      <c r="J22" s="1"/>
      <c r="K22" s="1">
        <v>128</v>
      </c>
      <c r="L22" s="1" t="s">
        <v>3</v>
      </c>
      <c r="M22" s="1"/>
      <c r="N22" s="1"/>
      <c r="O22" s="1"/>
      <c r="S22" s="1">
        <v>118</v>
      </c>
      <c r="T22" s="1" t="s">
        <v>83</v>
      </c>
      <c r="U22">
        <v>1</v>
      </c>
    </row>
    <row r="23" spans="8:21" x14ac:dyDescent="0.25">
      <c r="H23" s="1">
        <v>119</v>
      </c>
      <c r="I23" s="1" t="s">
        <v>74</v>
      </c>
      <c r="J23" s="1"/>
      <c r="K23" s="1">
        <v>131</v>
      </c>
      <c r="L23" s="1" t="s">
        <v>73</v>
      </c>
      <c r="M23" s="1"/>
      <c r="N23" s="1"/>
      <c r="O23" s="1"/>
      <c r="S23" s="1">
        <v>119</v>
      </c>
      <c r="T23" s="1" t="s">
        <v>74</v>
      </c>
      <c r="U23">
        <v>1</v>
      </c>
    </row>
    <row r="24" spans="8:21" x14ac:dyDescent="0.25">
      <c r="H24" s="1">
        <v>141</v>
      </c>
      <c r="I24" s="1" t="s">
        <v>4</v>
      </c>
      <c r="J24" s="1"/>
      <c r="K24" s="1">
        <v>135</v>
      </c>
      <c r="L24" s="1" t="s">
        <v>75</v>
      </c>
      <c r="M24" s="1"/>
      <c r="N24" s="1"/>
      <c r="O24" s="1"/>
      <c r="S24" s="1">
        <v>141</v>
      </c>
      <c r="T24" s="1" t="s">
        <v>4</v>
      </c>
      <c r="U24">
        <v>1</v>
      </c>
    </row>
    <row r="25" spans="8:21" x14ac:dyDescent="0.25">
      <c r="H25" s="1">
        <v>142</v>
      </c>
      <c r="I25" s="1" t="s">
        <v>73</v>
      </c>
      <c r="J25" s="1"/>
      <c r="K25" s="1">
        <v>145</v>
      </c>
      <c r="L25" s="1" t="s">
        <v>73</v>
      </c>
      <c r="M25" s="1"/>
      <c r="N25" s="1"/>
      <c r="O25" s="1"/>
      <c r="S25" s="1">
        <v>142</v>
      </c>
      <c r="T25" s="1" t="s">
        <v>73</v>
      </c>
      <c r="U25">
        <v>1</v>
      </c>
    </row>
    <row r="26" spans="8:21" x14ac:dyDescent="0.25">
      <c r="H26" s="1">
        <v>149</v>
      </c>
      <c r="I26" s="1" t="s">
        <v>0</v>
      </c>
      <c r="J26" s="1"/>
      <c r="K26" s="1">
        <v>148</v>
      </c>
      <c r="L26" s="1" t="s">
        <v>78</v>
      </c>
      <c r="M26" s="1"/>
      <c r="N26" s="1"/>
      <c r="O26" s="1"/>
      <c r="S26" s="1">
        <v>149</v>
      </c>
      <c r="T26" s="1" t="s">
        <v>0</v>
      </c>
      <c r="U26">
        <v>1</v>
      </c>
    </row>
    <row r="27" spans="8:21" x14ac:dyDescent="0.25">
      <c r="H27" s="1">
        <v>155</v>
      </c>
      <c r="I27" s="1" t="s">
        <v>4</v>
      </c>
      <c r="J27" s="1"/>
      <c r="K27" s="1">
        <v>152</v>
      </c>
      <c r="L27" s="1" t="s">
        <v>78</v>
      </c>
      <c r="M27" s="1"/>
      <c r="N27" s="1"/>
      <c r="O27" s="1"/>
      <c r="S27" s="1">
        <v>155</v>
      </c>
      <c r="T27" s="1" t="s">
        <v>4</v>
      </c>
      <c r="U27">
        <v>1</v>
      </c>
    </row>
    <row r="28" spans="8:21" x14ac:dyDescent="0.25">
      <c r="H28" s="1">
        <v>158</v>
      </c>
      <c r="I28" s="1" t="s">
        <v>74</v>
      </c>
      <c r="J28" s="1"/>
      <c r="K28" s="1">
        <v>157</v>
      </c>
      <c r="L28" s="1" t="s">
        <v>73</v>
      </c>
      <c r="M28" s="1"/>
      <c r="N28" s="1"/>
      <c r="O28" s="1"/>
      <c r="S28" s="1">
        <v>158</v>
      </c>
      <c r="T28" s="1" t="s">
        <v>74</v>
      </c>
      <c r="U28">
        <v>1</v>
      </c>
    </row>
    <row r="29" spans="8:21" x14ac:dyDescent="0.25">
      <c r="H29" s="1">
        <v>162</v>
      </c>
      <c r="I29" s="1" t="s">
        <v>3</v>
      </c>
      <c r="J29" s="1"/>
      <c r="K29" s="1">
        <v>159</v>
      </c>
      <c r="L29" s="1" t="s">
        <v>4</v>
      </c>
      <c r="M29" s="1"/>
      <c r="N29" s="1"/>
      <c r="O29" s="1"/>
      <c r="S29" s="1">
        <v>162</v>
      </c>
      <c r="T29" s="1" t="s">
        <v>3</v>
      </c>
      <c r="U29">
        <v>1</v>
      </c>
    </row>
    <row r="30" spans="8:21" x14ac:dyDescent="0.25">
      <c r="H30" s="1">
        <v>166</v>
      </c>
      <c r="I30" s="1" t="s">
        <v>73</v>
      </c>
      <c r="J30" s="1"/>
      <c r="K30" s="1">
        <v>160</v>
      </c>
      <c r="L30" s="1" t="s">
        <v>74</v>
      </c>
      <c r="M30" s="1"/>
      <c r="N30" s="1"/>
      <c r="O30" s="1"/>
      <c r="S30" s="1">
        <v>166</v>
      </c>
      <c r="T30" s="1" t="s">
        <v>73</v>
      </c>
      <c r="U30">
        <v>1</v>
      </c>
    </row>
    <row r="31" spans="8:21" x14ac:dyDescent="0.25">
      <c r="H31" s="1">
        <v>169</v>
      </c>
      <c r="I31" s="1" t="s">
        <v>0</v>
      </c>
      <c r="J31" s="1"/>
      <c r="K31" s="1">
        <v>161</v>
      </c>
      <c r="L31" s="1" t="s">
        <v>84</v>
      </c>
      <c r="M31" s="1"/>
      <c r="N31" s="1"/>
      <c r="O31" s="1"/>
      <c r="S31" s="1">
        <v>169</v>
      </c>
      <c r="T31" s="1" t="s">
        <v>0</v>
      </c>
      <c r="U31">
        <v>1</v>
      </c>
    </row>
    <row r="32" spans="8:21" x14ac:dyDescent="0.25">
      <c r="H32" s="1">
        <v>172</v>
      </c>
      <c r="I32" s="1" t="s">
        <v>74</v>
      </c>
      <c r="J32" s="1"/>
      <c r="K32" s="1">
        <v>165</v>
      </c>
      <c r="L32" s="1" t="s">
        <v>3</v>
      </c>
      <c r="M32" s="1"/>
      <c r="N32" s="1"/>
      <c r="O32" s="1"/>
      <c r="S32" s="1">
        <v>172</v>
      </c>
      <c r="T32" s="1" t="s">
        <v>74</v>
      </c>
      <c r="U32">
        <v>1</v>
      </c>
    </row>
    <row r="33" spans="8:21" x14ac:dyDescent="0.25">
      <c r="H33" s="1">
        <v>173</v>
      </c>
      <c r="I33" s="1" t="s">
        <v>7</v>
      </c>
      <c r="J33" s="1"/>
      <c r="K33" s="1">
        <v>178</v>
      </c>
      <c r="L33" s="1" t="s">
        <v>7</v>
      </c>
      <c r="M33" s="1"/>
      <c r="N33" s="1"/>
      <c r="O33" s="1"/>
      <c r="S33" s="1">
        <v>173</v>
      </c>
      <c r="T33" s="1" t="s">
        <v>7</v>
      </c>
      <c r="U33">
        <v>1</v>
      </c>
    </row>
    <row r="34" spans="8:21" x14ac:dyDescent="0.25">
      <c r="H34" s="1">
        <v>174</v>
      </c>
      <c r="I34" s="1" t="s">
        <v>0</v>
      </c>
      <c r="J34" s="1"/>
      <c r="K34" s="1">
        <v>180</v>
      </c>
      <c r="L34" s="1" t="s">
        <v>84</v>
      </c>
      <c r="M34" s="1"/>
      <c r="N34" s="1"/>
      <c r="O34" s="1"/>
      <c r="S34" s="1">
        <v>174</v>
      </c>
      <c r="T34" s="1" t="s">
        <v>0</v>
      </c>
      <c r="U34">
        <v>1</v>
      </c>
    </row>
    <row r="35" spans="8:21" x14ac:dyDescent="0.25">
      <c r="H35" s="1">
        <v>177</v>
      </c>
      <c r="I35" s="1" t="s">
        <v>74</v>
      </c>
      <c r="J35" s="1"/>
      <c r="K35" s="1">
        <v>182</v>
      </c>
      <c r="L35" s="1" t="s">
        <v>76</v>
      </c>
      <c r="M35" s="1"/>
      <c r="N35" s="1"/>
      <c r="O35" s="1"/>
      <c r="S35" s="1">
        <v>177</v>
      </c>
      <c r="T35" s="1" t="s">
        <v>74</v>
      </c>
      <c r="U35">
        <v>1</v>
      </c>
    </row>
    <row r="36" spans="8:21" x14ac:dyDescent="0.25">
      <c r="H36" s="1">
        <v>190</v>
      </c>
      <c r="I36" s="1" t="s">
        <v>84</v>
      </c>
      <c r="J36" s="1"/>
      <c r="K36" s="1">
        <v>184</v>
      </c>
      <c r="L36" s="1" t="s">
        <v>73</v>
      </c>
      <c r="M36" s="1"/>
      <c r="N36" s="1"/>
      <c r="O36" s="1"/>
      <c r="S36" s="1">
        <v>190</v>
      </c>
      <c r="T36" s="1" t="s">
        <v>84</v>
      </c>
      <c r="U36">
        <v>1</v>
      </c>
    </row>
    <row r="37" spans="8:21" x14ac:dyDescent="0.25">
      <c r="H37" s="1">
        <v>196</v>
      </c>
      <c r="I37" s="1" t="s">
        <v>75</v>
      </c>
      <c r="J37" s="1"/>
      <c r="K37" s="1">
        <v>185</v>
      </c>
      <c r="L37" s="1" t="s">
        <v>4</v>
      </c>
      <c r="M37" s="1"/>
      <c r="N37" s="1"/>
      <c r="O37" s="1"/>
      <c r="S37" s="1">
        <v>196</v>
      </c>
      <c r="T37" s="1" t="s">
        <v>75</v>
      </c>
      <c r="U37">
        <v>1</v>
      </c>
    </row>
    <row r="38" spans="8:21" x14ac:dyDescent="0.25">
      <c r="H38" s="1">
        <v>199</v>
      </c>
      <c r="I38" s="1" t="s">
        <v>79</v>
      </c>
      <c r="J38" s="1"/>
      <c r="K38" s="1">
        <v>189</v>
      </c>
      <c r="L38" s="1" t="s">
        <v>74</v>
      </c>
      <c r="M38" s="1"/>
      <c r="N38" s="1"/>
      <c r="O38" s="1"/>
      <c r="S38" s="1">
        <v>199</v>
      </c>
      <c r="T38" s="1" t="s">
        <v>79</v>
      </c>
      <c r="U38">
        <v>1</v>
      </c>
    </row>
    <row r="39" spans="8:21" x14ac:dyDescent="0.25">
      <c r="H39" s="1">
        <v>201</v>
      </c>
      <c r="I39" s="1" t="s">
        <v>74</v>
      </c>
      <c r="J39" s="1"/>
      <c r="K39" s="1">
        <v>202</v>
      </c>
      <c r="L39" s="1" t="s">
        <v>80</v>
      </c>
      <c r="M39" s="1"/>
      <c r="N39" s="1"/>
      <c r="O39" s="1"/>
      <c r="S39" s="1">
        <v>201</v>
      </c>
      <c r="T39" s="1" t="s">
        <v>74</v>
      </c>
      <c r="U39">
        <v>1</v>
      </c>
    </row>
    <row r="40" spans="8:21" x14ac:dyDescent="0.25">
      <c r="H40" s="1">
        <v>207</v>
      </c>
      <c r="I40" s="1" t="s">
        <v>75</v>
      </c>
      <c r="J40" s="1"/>
      <c r="K40" s="1">
        <v>208</v>
      </c>
      <c r="L40" s="1" t="s">
        <v>82</v>
      </c>
      <c r="M40" s="1"/>
      <c r="N40" s="1"/>
      <c r="O40" s="1"/>
      <c r="S40" s="1">
        <v>207</v>
      </c>
      <c r="T40" s="1" t="s">
        <v>75</v>
      </c>
      <c r="U40">
        <v>1</v>
      </c>
    </row>
    <row r="41" spans="8:21" x14ac:dyDescent="0.25">
      <c r="H41" s="1">
        <v>213</v>
      </c>
      <c r="I41" s="1" t="s">
        <v>74</v>
      </c>
      <c r="J41" s="1"/>
      <c r="K41" s="1">
        <v>210</v>
      </c>
      <c r="L41" s="1" t="s">
        <v>4</v>
      </c>
      <c r="M41" s="1"/>
      <c r="N41" s="1"/>
      <c r="O41" s="1"/>
      <c r="S41" s="1">
        <v>213</v>
      </c>
      <c r="T41" s="1" t="s">
        <v>74</v>
      </c>
      <c r="U41">
        <v>1</v>
      </c>
    </row>
    <row r="42" spans="8:21" x14ac:dyDescent="0.25">
      <c r="H42" s="1">
        <v>218</v>
      </c>
      <c r="I42" s="1" t="s">
        <v>4</v>
      </c>
      <c r="J42" s="1"/>
      <c r="K42" s="1">
        <v>211</v>
      </c>
      <c r="L42" s="1" t="s">
        <v>79</v>
      </c>
      <c r="M42" s="1"/>
      <c r="N42" s="1"/>
      <c r="O42" s="1"/>
      <c r="S42" s="1">
        <v>218</v>
      </c>
      <c r="T42" s="1" t="s">
        <v>4</v>
      </c>
      <c r="U42">
        <v>1</v>
      </c>
    </row>
    <row r="43" spans="8:21" x14ac:dyDescent="0.25">
      <c r="H43" s="1">
        <v>227</v>
      </c>
      <c r="I43" s="1" t="s">
        <v>82</v>
      </c>
      <c r="J43" s="1"/>
      <c r="K43" s="1">
        <v>218</v>
      </c>
      <c r="L43" s="1" t="s">
        <v>4</v>
      </c>
      <c r="M43" s="1"/>
      <c r="N43" s="1"/>
      <c r="O43" s="1"/>
      <c r="S43" s="1">
        <v>227</v>
      </c>
      <c r="T43" s="1" t="s">
        <v>82</v>
      </c>
      <c r="U43">
        <v>1</v>
      </c>
    </row>
    <row r="44" spans="8:21" x14ac:dyDescent="0.25">
      <c r="H44" s="1">
        <v>228</v>
      </c>
      <c r="I44" s="1" t="s">
        <v>84</v>
      </c>
      <c r="J44" s="1"/>
      <c r="K44" s="1">
        <v>231</v>
      </c>
      <c r="L44" s="1" t="s">
        <v>73</v>
      </c>
      <c r="M44" s="1"/>
      <c r="N44" s="1"/>
      <c r="O44" s="1"/>
      <c r="S44" s="1">
        <v>228</v>
      </c>
      <c r="T44" s="1" t="s">
        <v>84</v>
      </c>
      <c r="U44">
        <v>1</v>
      </c>
    </row>
    <row r="45" spans="8:21" x14ac:dyDescent="0.25">
      <c r="H45" s="1">
        <v>229</v>
      </c>
      <c r="I45" s="1" t="s">
        <v>0</v>
      </c>
      <c r="J45" s="1"/>
      <c r="K45" s="1">
        <v>233</v>
      </c>
      <c r="L45" s="1" t="s">
        <v>7</v>
      </c>
      <c r="M45" s="1"/>
      <c r="N45" s="1"/>
      <c r="O45" s="1"/>
      <c r="S45" s="1">
        <v>229</v>
      </c>
      <c r="T45" s="1" t="s">
        <v>0</v>
      </c>
      <c r="U45">
        <v>1</v>
      </c>
    </row>
    <row r="46" spans="8:21" x14ac:dyDescent="0.25">
      <c r="H46" s="1">
        <v>236</v>
      </c>
      <c r="I46" s="1" t="s">
        <v>73</v>
      </c>
      <c r="J46" s="1"/>
      <c r="K46" s="1">
        <v>234</v>
      </c>
      <c r="L46" s="1" t="s">
        <v>79</v>
      </c>
      <c r="M46" s="1"/>
      <c r="N46" s="1"/>
      <c r="O46" s="1"/>
      <c r="S46" s="1">
        <v>236</v>
      </c>
      <c r="T46" s="1" t="s">
        <v>73</v>
      </c>
      <c r="U46">
        <v>1</v>
      </c>
    </row>
    <row r="47" spans="8:21" x14ac:dyDescent="0.25">
      <c r="H47" s="1">
        <v>246</v>
      </c>
      <c r="I47" s="1" t="s">
        <v>6</v>
      </c>
      <c r="J47" s="1"/>
      <c r="K47" s="1"/>
      <c r="L47" s="1"/>
      <c r="M47" s="1"/>
      <c r="N47" s="1"/>
      <c r="O47" s="1"/>
      <c r="S47" s="1">
        <v>246</v>
      </c>
      <c r="T47" s="1" t="s">
        <v>6</v>
      </c>
      <c r="U47">
        <v>1</v>
      </c>
    </row>
    <row r="48" spans="8:21" x14ac:dyDescent="0.25">
      <c r="S48" s="1">
        <v>33</v>
      </c>
      <c r="T48" s="1" t="s">
        <v>73</v>
      </c>
      <c r="U48">
        <v>2</v>
      </c>
    </row>
    <row r="49" spans="19:21" x14ac:dyDescent="0.25">
      <c r="S49" s="1">
        <v>45</v>
      </c>
      <c r="T49" s="1" t="s">
        <v>74</v>
      </c>
      <c r="U49">
        <v>2</v>
      </c>
    </row>
    <row r="50" spans="19:21" x14ac:dyDescent="0.25">
      <c r="S50" s="1">
        <v>51</v>
      </c>
      <c r="T50" s="1" t="s">
        <v>4</v>
      </c>
      <c r="U50">
        <v>2</v>
      </c>
    </row>
    <row r="51" spans="19:21" x14ac:dyDescent="0.25">
      <c r="S51" s="1">
        <v>53</v>
      </c>
      <c r="T51" s="1" t="s">
        <v>75</v>
      </c>
      <c r="U51">
        <v>2</v>
      </c>
    </row>
    <row r="52" spans="19:21" x14ac:dyDescent="0.25">
      <c r="S52" s="1">
        <v>59</v>
      </c>
      <c r="T52" s="1" t="s">
        <v>7</v>
      </c>
      <c r="U52">
        <v>2</v>
      </c>
    </row>
    <row r="53" spans="19:21" x14ac:dyDescent="0.25">
      <c r="S53" s="1">
        <v>73</v>
      </c>
      <c r="T53" s="1" t="s">
        <v>77</v>
      </c>
      <c r="U53">
        <v>2</v>
      </c>
    </row>
    <row r="54" spans="19:21" x14ac:dyDescent="0.25">
      <c r="S54" s="1">
        <v>81</v>
      </c>
      <c r="T54" s="1" t="s">
        <v>79</v>
      </c>
      <c r="U54">
        <v>2</v>
      </c>
    </row>
    <row r="55" spans="19:21" x14ac:dyDescent="0.25">
      <c r="S55" s="1">
        <v>82</v>
      </c>
      <c r="T55" s="1" t="s">
        <v>74</v>
      </c>
      <c r="U55">
        <v>2</v>
      </c>
    </row>
    <row r="56" spans="19:21" x14ac:dyDescent="0.25">
      <c r="S56" s="1">
        <v>83</v>
      </c>
      <c r="T56" s="1" t="s">
        <v>73</v>
      </c>
      <c r="U56">
        <v>2</v>
      </c>
    </row>
    <row r="57" spans="19:21" x14ac:dyDescent="0.25">
      <c r="S57" s="1">
        <v>93</v>
      </c>
      <c r="T57" s="1" t="s">
        <v>78</v>
      </c>
      <c r="U57">
        <v>2</v>
      </c>
    </row>
    <row r="58" spans="19:21" x14ac:dyDescent="0.25">
      <c r="S58" s="1">
        <v>95</v>
      </c>
      <c r="T58" s="1" t="s">
        <v>81</v>
      </c>
      <c r="U58">
        <v>2</v>
      </c>
    </row>
    <row r="59" spans="19:21" x14ac:dyDescent="0.25">
      <c r="S59" s="1">
        <v>100</v>
      </c>
      <c r="T59" s="1" t="s">
        <v>0</v>
      </c>
      <c r="U59">
        <v>2</v>
      </c>
    </row>
    <row r="60" spans="19:21" x14ac:dyDescent="0.25">
      <c r="S60" s="1">
        <v>109</v>
      </c>
      <c r="T60" s="1" t="s">
        <v>77</v>
      </c>
      <c r="U60">
        <v>2</v>
      </c>
    </row>
    <row r="61" spans="19:21" x14ac:dyDescent="0.25">
      <c r="S61" s="1">
        <v>110</v>
      </c>
      <c r="T61" s="1" t="s">
        <v>75</v>
      </c>
      <c r="U61">
        <v>2</v>
      </c>
    </row>
    <row r="62" spans="19:21" x14ac:dyDescent="0.25">
      <c r="S62" s="1">
        <v>113</v>
      </c>
      <c r="T62" s="1" t="s">
        <v>74</v>
      </c>
      <c r="U62">
        <v>2</v>
      </c>
    </row>
    <row r="63" spans="19:21" x14ac:dyDescent="0.25">
      <c r="S63" s="1">
        <v>117</v>
      </c>
      <c r="T63" s="1" t="s">
        <v>79</v>
      </c>
      <c r="U63">
        <v>2</v>
      </c>
    </row>
    <row r="64" spans="19:21" x14ac:dyDescent="0.25">
      <c r="S64" s="1">
        <v>118</v>
      </c>
      <c r="T64" s="1" t="s">
        <v>83</v>
      </c>
      <c r="U64">
        <v>2</v>
      </c>
    </row>
    <row r="65" spans="19:21" x14ac:dyDescent="0.25">
      <c r="S65" s="1">
        <v>121</v>
      </c>
      <c r="T65" s="1" t="s">
        <v>3</v>
      </c>
      <c r="U65">
        <v>2</v>
      </c>
    </row>
    <row r="66" spans="19:21" x14ac:dyDescent="0.25">
      <c r="S66" s="1">
        <v>123</v>
      </c>
      <c r="T66" s="1" t="s">
        <v>78</v>
      </c>
      <c r="U66">
        <v>2</v>
      </c>
    </row>
    <row r="67" spans="19:21" x14ac:dyDescent="0.25">
      <c r="S67" s="1">
        <v>124</v>
      </c>
      <c r="T67" s="1" t="s">
        <v>84</v>
      </c>
      <c r="U67">
        <v>2</v>
      </c>
    </row>
    <row r="68" spans="19:21" x14ac:dyDescent="0.25">
      <c r="S68" s="1">
        <v>128</v>
      </c>
      <c r="T68" s="1" t="s">
        <v>3</v>
      </c>
      <c r="U68">
        <v>2</v>
      </c>
    </row>
    <row r="69" spans="19:21" x14ac:dyDescent="0.25">
      <c r="S69" s="1">
        <v>131</v>
      </c>
      <c r="T69" s="1" t="s">
        <v>73</v>
      </c>
      <c r="U69">
        <v>2</v>
      </c>
    </row>
    <row r="70" spans="19:21" x14ac:dyDescent="0.25">
      <c r="S70" s="1">
        <v>135</v>
      </c>
      <c r="T70" s="1" t="s">
        <v>75</v>
      </c>
      <c r="U70">
        <v>2</v>
      </c>
    </row>
    <row r="71" spans="19:21" x14ac:dyDescent="0.25">
      <c r="S71" s="1">
        <v>145</v>
      </c>
      <c r="T71" s="1" t="s">
        <v>73</v>
      </c>
      <c r="U71">
        <v>2</v>
      </c>
    </row>
    <row r="72" spans="19:21" x14ac:dyDescent="0.25">
      <c r="S72" s="1">
        <v>148</v>
      </c>
      <c r="T72" s="1" t="s">
        <v>78</v>
      </c>
      <c r="U72">
        <v>2</v>
      </c>
    </row>
    <row r="73" spans="19:21" x14ac:dyDescent="0.25">
      <c r="S73" s="1">
        <v>152</v>
      </c>
      <c r="T73" s="1" t="s">
        <v>78</v>
      </c>
      <c r="U73">
        <v>2</v>
      </c>
    </row>
    <row r="74" spans="19:21" x14ac:dyDescent="0.25">
      <c r="S74" s="1">
        <v>157</v>
      </c>
      <c r="T74" s="1" t="s">
        <v>73</v>
      </c>
      <c r="U74">
        <v>2</v>
      </c>
    </row>
    <row r="75" spans="19:21" x14ac:dyDescent="0.25">
      <c r="S75" s="1">
        <v>159</v>
      </c>
      <c r="T75" s="1" t="s">
        <v>4</v>
      </c>
      <c r="U75">
        <v>2</v>
      </c>
    </row>
    <row r="76" spans="19:21" x14ac:dyDescent="0.25">
      <c r="S76" s="1">
        <v>160</v>
      </c>
      <c r="T76" s="1" t="s">
        <v>74</v>
      </c>
      <c r="U76">
        <v>2</v>
      </c>
    </row>
    <row r="77" spans="19:21" x14ac:dyDescent="0.25">
      <c r="S77" s="1">
        <v>161</v>
      </c>
      <c r="T77" s="1" t="s">
        <v>84</v>
      </c>
      <c r="U77">
        <v>2</v>
      </c>
    </row>
    <row r="78" spans="19:21" x14ac:dyDescent="0.25">
      <c r="S78" s="1">
        <v>165</v>
      </c>
      <c r="T78" s="1" t="s">
        <v>3</v>
      </c>
      <c r="U78">
        <v>2</v>
      </c>
    </row>
    <row r="79" spans="19:21" x14ac:dyDescent="0.25">
      <c r="S79" s="1">
        <v>178</v>
      </c>
      <c r="T79" s="1" t="s">
        <v>7</v>
      </c>
      <c r="U79">
        <v>2</v>
      </c>
    </row>
    <row r="80" spans="19:21" x14ac:dyDescent="0.25">
      <c r="S80" s="1">
        <v>180</v>
      </c>
      <c r="T80" s="1" t="s">
        <v>84</v>
      </c>
      <c r="U80">
        <v>2</v>
      </c>
    </row>
    <row r="81" spans="19:21" x14ac:dyDescent="0.25">
      <c r="S81" s="1">
        <v>182</v>
      </c>
      <c r="T81" s="1" t="s">
        <v>76</v>
      </c>
      <c r="U81">
        <v>2</v>
      </c>
    </row>
    <row r="82" spans="19:21" x14ac:dyDescent="0.25">
      <c r="S82" s="1">
        <v>184</v>
      </c>
      <c r="T82" s="1" t="s">
        <v>73</v>
      </c>
      <c r="U82">
        <v>2</v>
      </c>
    </row>
    <row r="83" spans="19:21" x14ac:dyDescent="0.25">
      <c r="S83" s="1">
        <v>185</v>
      </c>
      <c r="T83" s="1" t="s">
        <v>4</v>
      </c>
      <c r="U83">
        <v>2</v>
      </c>
    </row>
    <row r="84" spans="19:21" x14ac:dyDescent="0.25">
      <c r="S84" s="1">
        <v>189</v>
      </c>
      <c r="T84" s="1" t="s">
        <v>74</v>
      </c>
      <c r="U84">
        <v>2</v>
      </c>
    </row>
    <row r="85" spans="19:21" x14ac:dyDescent="0.25">
      <c r="S85" s="1">
        <v>202</v>
      </c>
      <c r="T85" s="1" t="s">
        <v>80</v>
      </c>
      <c r="U85">
        <v>2</v>
      </c>
    </row>
    <row r="86" spans="19:21" x14ac:dyDescent="0.25">
      <c r="S86" s="1">
        <v>208</v>
      </c>
      <c r="T86" s="1" t="s">
        <v>82</v>
      </c>
      <c r="U86">
        <v>2</v>
      </c>
    </row>
    <row r="87" spans="19:21" x14ac:dyDescent="0.25">
      <c r="S87" s="1">
        <v>210</v>
      </c>
      <c r="T87" s="1" t="s">
        <v>4</v>
      </c>
      <c r="U87">
        <v>2</v>
      </c>
    </row>
    <row r="88" spans="19:21" x14ac:dyDescent="0.25">
      <c r="S88" s="1">
        <v>211</v>
      </c>
      <c r="T88" s="1" t="s">
        <v>79</v>
      </c>
      <c r="U88">
        <v>2</v>
      </c>
    </row>
    <row r="89" spans="19:21" x14ac:dyDescent="0.25">
      <c r="S89" s="1">
        <v>218</v>
      </c>
      <c r="T89" s="1" t="s">
        <v>4</v>
      </c>
      <c r="U89">
        <v>2</v>
      </c>
    </row>
    <row r="90" spans="19:21" x14ac:dyDescent="0.25">
      <c r="S90" s="1">
        <v>231</v>
      </c>
      <c r="T90" s="1" t="s">
        <v>73</v>
      </c>
      <c r="U90">
        <v>2</v>
      </c>
    </row>
    <row r="91" spans="19:21" x14ac:dyDescent="0.25">
      <c r="S91" s="1">
        <v>233</v>
      </c>
      <c r="T91" s="1" t="s">
        <v>7</v>
      </c>
      <c r="U91">
        <v>2</v>
      </c>
    </row>
    <row r="92" spans="19:21" x14ac:dyDescent="0.25">
      <c r="S92" s="1">
        <v>234</v>
      </c>
      <c r="T92" s="1" t="s">
        <v>79</v>
      </c>
      <c r="U92">
        <v>2</v>
      </c>
    </row>
  </sheetData>
  <conditionalFormatting sqref="A2:A15">
    <cfRule type="expression" dxfId="100" priority="2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workbookViewId="0">
      <selection activeCell="N49" sqref="A1:N49"/>
    </sheetView>
  </sheetViews>
  <sheetFormatPr defaultRowHeight="15" x14ac:dyDescent="0.25"/>
  <cols>
    <col min="1" max="1" width="7" customWidth="1"/>
    <col min="2" max="2" width="11.5703125" customWidth="1"/>
    <col min="3" max="3" width="7.85546875" bestFit="1" customWidth="1"/>
    <col min="4" max="4" width="5.5703125" customWidth="1"/>
    <col min="5" max="5" width="11.5703125" bestFit="1" customWidth="1"/>
    <col min="6" max="6" width="7.5703125" bestFit="1" customWidth="1"/>
    <col min="7" max="7" width="16" bestFit="1" customWidth="1"/>
    <col min="8" max="8" width="9" bestFit="1" customWidth="1"/>
    <col min="9" max="9" width="10.28515625" customWidth="1"/>
    <col min="10" max="10" width="6.140625" customWidth="1"/>
    <col min="11" max="11" width="10.28515625" customWidth="1"/>
    <col min="12" max="13" width="6.28515625" customWidth="1"/>
  </cols>
  <sheetData>
    <row r="1" spans="1:11" ht="30" x14ac:dyDescent="0.25">
      <c r="A1" t="s">
        <v>33</v>
      </c>
      <c r="H1" s="8" t="s">
        <v>41</v>
      </c>
    </row>
    <row r="2" spans="1:11" x14ac:dyDescent="0.25">
      <c r="A2" t="s">
        <v>34</v>
      </c>
      <c r="G2" s="6" t="s">
        <v>18</v>
      </c>
      <c r="H2">
        <v>200</v>
      </c>
      <c r="I2" t="s">
        <v>19</v>
      </c>
    </row>
    <row r="3" spans="1:11" x14ac:dyDescent="0.25">
      <c r="A3" t="s">
        <v>35</v>
      </c>
      <c r="G3" s="6" t="s">
        <v>20</v>
      </c>
      <c r="H3">
        <v>20</v>
      </c>
      <c r="I3" t="s">
        <v>21</v>
      </c>
      <c r="J3" t="s">
        <v>57</v>
      </c>
    </row>
    <row r="4" spans="1:11" x14ac:dyDescent="0.25">
      <c r="A4" t="s">
        <v>42</v>
      </c>
      <c r="G4" s="6" t="s">
        <v>44</v>
      </c>
      <c r="H4">
        <v>500</v>
      </c>
      <c r="I4" t="s">
        <v>39</v>
      </c>
      <c r="J4">
        <f>SUM(G8:G21)</f>
        <v>56</v>
      </c>
      <c r="K4" t="s">
        <v>45</v>
      </c>
    </row>
    <row r="5" spans="1:11" x14ac:dyDescent="0.25">
      <c r="A5" t="s">
        <v>36</v>
      </c>
      <c r="G5" s="6" t="s">
        <v>43</v>
      </c>
      <c r="H5">
        <v>10</v>
      </c>
      <c r="I5" t="s">
        <v>39</v>
      </c>
    </row>
    <row r="7" spans="1:11" ht="30" x14ac:dyDescent="0.25">
      <c r="B7" s="4"/>
      <c r="C7" s="5" t="s">
        <v>9</v>
      </c>
      <c r="D7" s="5" t="s">
        <v>10</v>
      </c>
      <c r="E7" s="11" t="s">
        <v>40</v>
      </c>
      <c r="F7" s="11" t="s">
        <v>12</v>
      </c>
      <c r="G7" s="11" t="s">
        <v>38</v>
      </c>
      <c r="H7" s="11" t="s">
        <v>13</v>
      </c>
    </row>
    <row r="8" spans="1:11" x14ac:dyDescent="0.25">
      <c r="A8" s="1">
        <v>1</v>
      </c>
      <c r="B8" s="1" t="s">
        <v>46</v>
      </c>
      <c r="C8" s="2">
        <v>13410</v>
      </c>
      <c r="D8" s="18">
        <v>0.68007057910000002</v>
      </c>
      <c r="E8" s="3">
        <f>D8/C8*1000000</f>
        <v>50.713689716629382</v>
      </c>
      <c r="F8" s="19">
        <f t="shared" ref="F8:F21" si="0">$H$2*$H$3/E8</f>
        <v>78.874166371065115</v>
      </c>
      <c r="G8" s="3">
        <f t="shared" ref="G8:G21" si="1">$H$2/$H$4*$H$5</f>
        <v>4</v>
      </c>
      <c r="H8" s="19">
        <f t="shared" ref="H8:H21" si="2">$H$2-F8-G8</f>
        <v>117.12583362893488</v>
      </c>
    </row>
    <row r="9" spans="1:11" x14ac:dyDescent="0.25">
      <c r="A9" s="1">
        <v>2</v>
      </c>
      <c r="B9" s="1" t="s">
        <v>47</v>
      </c>
      <c r="C9" s="2">
        <v>13410</v>
      </c>
      <c r="D9" s="18">
        <v>0.61927336450000003</v>
      </c>
      <c r="E9" s="3">
        <f t="shared" ref="E9:E21" si="3">D9/C9*1000000</f>
        <v>46.17996752423565</v>
      </c>
      <c r="F9" s="19">
        <f t="shared" si="0"/>
        <v>86.617644282680914</v>
      </c>
      <c r="G9" s="3">
        <f t="shared" si="1"/>
        <v>4</v>
      </c>
      <c r="H9" s="19">
        <f t="shared" si="2"/>
        <v>109.38235571731909</v>
      </c>
    </row>
    <row r="10" spans="1:11" x14ac:dyDescent="0.25">
      <c r="A10" s="1">
        <v>3</v>
      </c>
      <c r="B10" s="1" t="s">
        <v>48</v>
      </c>
      <c r="C10" s="2">
        <v>13410</v>
      </c>
      <c r="D10" s="18">
        <v>0.64266473049999995</v>
      </c>
      <c r="E10" s="3">
        <f t="shared" si="3"/>
        <v>47.924290119313937</v>
      </c>
      <c r="F10" s="19">
        <f t="shared" si="0"/>
        <v>83.464981746030347</v>
      </c>
      <c r="G10" s="3">
        <f t="shared" si="1"/>
        <v>4</v>
      </c>
      <c r="H10" s="19">
        <f t="shared" si="2"/>
        <v>112.53501825396965</v>
      </c>
    </row>
    <row r="11" spans="1:11" x14ac:dyDescent="0.25">
      <c r="A11" s="1">
        <v>4</v>
      </c>
      <c r="B11" s="1" t="s">
        <v>49</v>
      </c>
      <c r="C11" s="2">
        <v>13410</v>
      </c>
      <c r="D11" s="18">
        <v>0.79890269039999995</v>
      </c>
      <c r="E11" s="3">
        <f t="shared" si="3"/>
        <v>59.575144697986573</v>
      </c>
      <c r="F11" s="19">
        <f t="shared" si="0"/>
        <v>67.142094581185063</v>
      </c>
      <c r="G11" s="3">
        <f t="shared" si="1"/>
        <v>4</v>
      </c>
      <c r="H11" s="19">
        <f t="shared" si="2"/>
        <v>128.85790541881494</v>
      </c>
    </row>
    <row r="12" spans="1:11" x14ac:dyDescent="0.25">
      <c r="A12" s="1">
        <v>5</v>
      </c>
      <c r="B12" s="1" t="s">
        <v>50</v>
      </c>
      <c r="C12" s="2">
        <v>13410</v>
      </c>
      <c r="D12" s="18">
        <v>0.29807993770000002</v>
      </c>
      <c r="E12" s="3">
        <f t="shared" si="3"/>
        <v>22.228183273676361</v>
      </c>
      <c r="F12" s="19">
        <f t="shared" si="0"/>
        <v>179.95172843194001</v>
      </c>
      <c r="G12" s="3">
        <f t="shared" si="1"/>
        <v>4</v>
      </c>
      <c r="H12" s="19">
        <f t="shared" si="2"/>
        <v>16.048271568059988</v>
      </c>
    </row>
    <row r="13" spans="1:11" x14ac:dyDescent="0.25">
      <c r="A13" s="1">
        <v>6</v>
      </c>
      <c r="B13" s="1" t="s">
        <v>51</v>
      </c>
      <c r="C13" s="2">
        <v>13410</v>
      </c>
      <c r="D13" s="18">
        <v>0.49465164540000001</v>
      </c>
      <c r="E13" s="3">
        <f t="shared" si="3"/>
        <v>36.886774451901566</v>
      </c>
      <c r="F13" s="19">
        <f t="shared" si="0"/>
        <v>108.43995061741687</v>
      </c>
      <c r="G13" s="3">
        <f t="shared" si="1"/>
        <v>4</v>
      </c>
      <c r="H13" s="19">
        <f t="shared" si="2"/>
        <v>87.560049382583131</v>
      </c>
    </row>
    <row r="14" spans="1:11" x14ac:dyDescent="0.25">
      <c r="A14" s="1">
        <v>7</v>
      </c>
      <c r="B14" s="1" t="s">
        <v>52</v>
      </c>
      <c r="C14" s="2">
        <v>13410</v>
      </c>
      <c r="D14" s="18">
        <v>0.48713734749999998</v>
      </c>
      <c r="E14" s="3">
        <f t="shared" si="3"/>
        <v>36.326424123788215</v>
      </c>
      <c r="F14" s="19">
        <f t="shared" si="0"/>
        <v>110.11268233750032</v>
      </c>
      <c r="G14" s="3">
        <f t="shared" si="1"/>
        <v>4</v>
      </c>
      <c r="H14" s="19">
        <f t="shared" si="2"/>
        <v>85.887317662499683</v>
      </c>
    </row>
    <row r="15" spans="1:11" x14ac:dyDescent="0.25">
      <c r="A15" s="1">
        <v>8</v>
      </c>
      <c r="B15" s="1" t="s">
        <v>53</v>
      </c>
      <c r="C15" s="2">
        <v>13410</v>
      </c>
      <c r="D15" s="18">
        <v>0.77207326890000005</v>
      </c>
      <c r="E15" s="3">
        <f t="shared" si="3"/>
        <v>57.574442125279646</v>
      </c>
      <c r="F15" s="19">
        <f t="shared" si="0"/>
        <v>69.475271532742994</v>
      </c>
      <c r="G15" s="3">
        <f t="shared" si="1"/>
        <v>4</v>
      </c>
      <c r="H15" s="19">
        <f t="shared" si="2"/>
        <v>126.52472846725701</v>
      </c>
    </row>
    <row r="16" spans="1:11" x14ac:dyDescent="0.25">
      <c r="A16" s="1">
        <v>9</v>
      </c>
      <c r="B16" s="1" t="s">
        <v>54</v>
      </c>
      <c r="C16" s="2">
        <v>13410</v>
      </c>
      <c r="D16" s="18">
        <v>0.59503519540000005</v>
      </c>
      <c r="E16" s="3">
        <f t="shared" si="3"/>
        <v>44.372497792692023</v>
      </c>
      <c r="F16" s="19">
        <f t="shared" si="0"/>
        <v>90.145928198317122</v>
      </c>
      <c r="G16" s="3">
        <f t="shared" si="1"/>
        <v>4</v>
      </c>
      <c r="H16" s="19">
        <f t="shared" si="2"/>
        <v>105.85407180168288</v>
      </c>
    </row>
    <row r="17" spans="1:8" x14ac:dyDescent="0.25">
      <c r="A17" s="1">
        <v>10</v>
      </c>
      <c r="B17" s="1" t="s">
        <v>55</v>
      </c>
      <c r="C17" s="2">
        <v>13410</v>
      </c>
      <c r="D17" s="18">
        <v>0.72009795899999995</v>
      </c>
      <c r="E17" s="3">
        <f t="shared" si="3"/>
        <v>53.698580089485453</v>
      </c>
      <c r="F17" s="19">
        <f t="shared" si="0"/>
        <v>74.489865343445587</v>
      </c>
      <c r="G17" s="3">
        <f t="shared" si="1"/>
        <v>4</v>
      </c>
      <c r="H17" s="19">
        <f t="shared" si="2"/>
        <v>121.51013465655441</v>
      </c>
    </row>
    <row r="18" spans="1:8" x14ac:dyDescent="0.25">
      <c r="A18" s="1">
        <v>11</v>
      </c>
      <c r="B18" s="1" t="s">
        <v>56</v>
      </c>
      <c r="C18" s="2">
        <v>13410</v>
      </c>
      <c r="D18" s="18">
        <v>0.70450067520000004</v>
      </c>
      <c r="E18" s="3">
        <f t="shared" si="3"/>
        <v>52.53547167785235</v>
      </c>
      <c r="F18" s="19">
        <f t="shared" si="0"/>
        <v>76.139032776330822</v>
      </c>
      <c r="G18" s="3">
        <f t="shared" si="1"/>
        <v>4</v>
      </c>
      <c r="H18" s="19">
        <f t="shared" si="2"/>
        <v>119.86096722366918</v>
      </c>
    </row>
    <row r="19" spans="1:8" x14ac:dyDescent="0.25">
      <c r="A19" s="1">
        <v>12</v>
      </c>
      <c r="B19" s="1" t="s">
        <v>16</v>
      </c>
      <c r="C19" s="2">
        <v>13410</v>
      </c>
      <c r="D19" s="18">
        <v>0.53458672760000003</v>
      </c>
      <c r="E19" s="3">
        <f t="shared" si="3"/>
        <v>39.864782073079795</v>
      </c>
      <c r="F19" s="19">
        <f t="shared" si="0"/>
        <v>100.33919143637189</v>
      </c>
      <c r="G19" s="3">
        <f t="shared" si="1"/>
        <v>4</v>
      </c>
      <c r="H19" s="19">
        <f t="shared" si="2"/>
        <v>95.660808563628109</v>
      </c>
    </row>
    <row r="20" spans="1:8" x14ac:dyDescent="0.25">
      <c r="A20" s="1">
        <v>13</v>
      </c>
      <c r="B20" s="1" t="s">
        <v>14</v>
      </c>
      <c r="C20" s="2">
        <v>13410</v>
      </c>
      <c r="D20" s="18">
        <v>0.55707299710000002</v>
      </c>
      <c r="E20" s="3">
        <f t="shared" si="3"/>
        <v>41.541610521998507</v>
      </c>
      <c r="F20" s="19">
        <f t="shared" si="0"/>
        <v>96.288996736941286</v>
      </c>
      <c r="G20" s="3">
        <f t="shared" si="1"/>
        <v>4</v>
      </c>
      <c r="H20" s="19">
        <f t="shared" si="2"/>
        <v>99.711003263058714</v>
      </c>
    </row>
    <row r="21" spans="1:8" x14ac:dyDescent="0.25">
      <c r="A21" s="1">
        <v>14</v>
      </c>
      <c r="B21" s="1" t="s">
        <v>15</v>
      </c>
      <c r="C21" s="2">
        <v>13410</v>
      </c>
      <c r="D21" s="18">
        <v>0.57281118630000005</v>
      </c>
      <c r="E21" s="3">
        <f t="shared" si="3"/>
        <v>42.715226420581658</v>
      </c>
      <c r="F21" s="19">
        <f t="shared" si="0"/>
        <v>93.643422619730359</v>
      </c>
      <c r="G21" s="3">
        <f t="shared" si="1"/>
        <v>4</v>
      </c>
      <c r="H21" s="19">
        <f t="shared" si="2"/>
        <v>102.35657738026964</v>
      </c>
    </row>
    <row r="22" spans="1:8" x14ac:dyDescent="0.25">
      <c r="F22" s="21"/>
      <c r="H22" s="21"/>
    </row>
    <row r="23" spans="1:8" ht="30" x14ac:dyDescent="0.25">
      <c r="B23" s="4"/>
      <c r="C23" s="5" t="s">
        <v>9</v>
      </c>
      <c r="D23" s="5" t="s">
        <v>10</v>
      </c>
      <c r="E23" s="11" t="s">
        <v>40</v>
      </c>
      <c r="F23" s="23" t="s">
        <v>12</v>
      </c>
      <c r="G23" s="11" t="s">
        <v>38</v>
      </c>
      <c r="H23" s="23" t="s">
        <v>13</v>
      </c>
    </row>
    <row r="24" spans="1:8" x14ac:dyDescent="0.25">
      <c r="A24" s="1">
        <v>1</v>
      </c>
      <c r="B24" s="1" t="s">
        <v>46</v>
      </c>
      <c r="C24" s="2">
        <v>13410</v>
      </c>
      <c r="D24" s="18">
        <v>0.56699305769999997</v>
      </c>
      <c r="E24" s="3">
        <f>D24/C24*1000000</f>
        <v>42.281361498881431</v>
      </c>
      <c r="F24" s="19">
        <f t="shared" ref="F24:F37" si="4">$H$2*$H$3/E24</f>
        <v>94.60433293061817</v>
      </c>
      <c r="G24" s="3">
        <f t="shared" ref="G24:G37" si="5">$H$2/$H$4*$H$5</f>
        <v>4</v>
      </c>
      <c r="H24" s="19">
        <f t="shared" ref="H24:H37" si="6">$H$2-F24-G24</f>
        <v>101.39566706938183</v>
      </c>
    </row>
    <row r="25" spans="1:8" x14ac:dyDescent="0.25">
      <c r="A25" s="1">
        <v>2</v>
      </c>
      <c r="B25" s="1" t="s">
        <v>47</v>
      </c>
      <c r="C25" s="2">
        <v>13410</v>
      </c>
      <c r="D25" s="18">
        <v>0.71462094779999996</v>
      </c>
      <c r="E25" s="3">
        <f t="shared" ref="E25:E37" si="7">D25/C25*1000000</f>
        <v>53.290152706935125</v>
      </c>
      <c r="F25" s="19">
        <f t="shared" si="4"/>
        <v>75.060771959083624</v>
      </c>
      <c r="G25" s="3">
        <f t="shared" si="5"/>
        <v>4</v>
      </c>
      <c r="H25" s="19">
        <f t="shared" si="6"/>
        <v>120.93922804091638</v>
      </c>
    </row>
    <row r="26" spans="1:8" x14ac:dyDescent="0.25">
      <c r="A26" s="1">
        <v>3</v>
      </c>
      <c r="B26" s="1" t="s">
        <v>48</v>
      </c>
      <c r="C26" s="2">
        <v>13410</v>
      </c>
      <c r="D26" s="18">
        <v>0.61108839510000001</v>
      </c>
      <c r="E26" s="3">
        <f t="shared" si="7"/>
        <v>45.569604407158842</v>
      </c>
      <c r="F26" s="19">
        <f t="shared" si="4"/>
        <v>87.777808300912369</v>
      </c>
      <c r="G26" s="3">
        <f t="shared" si="5"/>
        <v>4</v>
      </c>
      <c r="H26" s="19">
        <f t="shared" si="6"/>
        <v>108.22219169908763</v>
      </c>
    </row>
    <row r="27" spans="1:8" x14ac:dyDescent="0.25">
      <c r="A27" s="1">
        <v>4</v>
      </c>
      <c r="B27" s="1" t="s">
        <v>49</v>
      </c>
      <c r="C27" s="2">
        <v>13410</v>
      </c>
      <c r="D27" s="18">
        <v>0.82478606700000001</v>
      </c>
      <c r="E27" s="3">
        <f t="shared" si="7"/>
        <v>61.505299552572701</v>
      </c>
      <c r="F27" s="19">
        <f t="shared" si="4"/>
        <v>65.035046233388911</v>
      </c>
      <c r="G27" s="3">
        <f t="shared" si="5"/>
        <v>4</v>
      </c>
      <c r="H27" s="19">
        <f t="shared" si="6"/>
        <v>130.96495376661107</v>
      </c>
    </row>
    <row r="28" spans="1:8" x14ac:dyDescent="0.25">
      <c r="A28" s="1">
        <v>5</v>
      </c>
      <c r="B28" s="1" t="s">
        <v>50</v>
      </c>
      <c r="C28" s="2">
        <v>13410</v>
      </c>
      <c r="D28" s="18">
        <v>0.69309949869999998</v>
      </c>
      <c r="E28" s="3">
        <f t="shared" si="7"/>
        <v>51.685272087994029</v>
      </c>
      <c r="F28" s="19">
        <f t="shared" si="4"/>
        <v>77.391485783222947</v>
      </c>
      <c r="G28" s="3">
        <f t="shared" si="5"/>
        <v>4</v>
      </c>
      <c r="H28" s="19">
        <f t="shared" si="6"/>
        <v>118.60851421677705</v>
      </c>
    </row>
    <row r="29" spans="1:8" x14ac:dyDescent="0.25">
      <c r="A29" s="1">
        <v>6</v>
      </c>
      <c r="B29" s="1" t="s">
        <v>51</v>
      </c>
      <c r="C29" s="2">
        <v>13410</v>
      </c>
      <c r="D29" s="18">
        <v>0.57824081179999998</v>
      </c>
      <c r="E29" s="3">
        <f t="shared" si="7"/>
        <v>43.120120193885157</v>
      </c>
      <c r="F29" s="19">
        <f t="shared" si="4"/>
        <v>92.764119905380923</v>
      </c>
      <c r="G29" s="3">
        <f t="shared" si="5"/>
        <v>4</v>
      </c>
      <c r="H29" s="19">
        <f t="shared" si="6"/>
        <v>103.23588009461908</v>
      </c>
    </row>
    <row r="30" spans="1:8" x14ac:dyDescent="0.25">
      <c r="A30" s="1">
        <v>7</v>
      </c>
      <c r="B30" s="1" t="s">
        <v>52</v>
      </c>
      <c r="C30" s="2">
        <v>13410</v>
      </c>
      <c r="D30" s="18">
        <v>0.62967991830000003</v>
      </c>
      <c r="E30" s="3">
        <f t="shared" si="7"/>
        <v>46.95599689038032</v>
      </c>
      <c r="F30" s="19">
        <f t="shared" si="4"/>
        <v>85.186137339136408</v>
      </c>
      <c r="G30" s="3">
        <f t="shared" si="5"/>
        <v>4</v>
      </c>
      <c r="H30" s="19">
        <f t="shared" si="6"/>
        <v>110.81386266086359</v>
      </c>
    </row>
    <row r="31" spans="1:8" x14ac:dyDescent="0.25">
      <c r="A31" s="1">
        <v>8</v>
      </c>
      <c r="B31" s="1" t="s">
        <v>53</v>
      </c>
      <c r="C31" s="2">
        <v>13410</v>
      </c>
      <c r="D31" s="18">
        <v>0.88116550449999997</v>
      </c>
      <c r="E31" s="3">
        <f t="shared" si="7"/>
        <v>65.709582736763608</v>
      </c>
      <c r="F31" s="19">
        <f t="shared" si="4"/>
        <v>60.873921784349655</v>
      </c>
      <c r="G31" s="3">
        <f t="shared" si="5"/>
        <v>4</v>
      </c>
      <c r="H31" s="19">
        <f t="shared" si="6"/>
        <v>135.12607821565035</v>
      </c>
    </row>
    <row r="32" spans="1:8" x14ac:dyDescent="0.25">
      <c r="A32" s="1">
        <v>9</v>
      </c>
      <c r="B32" s="1" t="s">
        <v>54</v>
      </c>
      <c r="C32" s="2">
        <v>13410</v>
      </c>
      <c r="D32" s="18">
        <v>0.61339968440000003</v>
      </c>
      <c r="E32" s="3">
        <f t="shared" si="7"/>
        <v>45.741960059656975</v>
      </c>
      <c r="F32" s="19">
        <f t="shared" si="4"/>
        <v>87.447061620953122</v>
      </c>
      <c r="G32" s="3">
        <f t="shared" si="5"/>
        <v>4</v>
      </c>
      <c r="H32" s="19">
        <f t="shared" si="6"/>
        <v>108.55293837904688</v>
      </c>
    </row>
    <row r="33" spans="1:13" x14ac:dyDescent="0.25">
      <c r="A33" s="1">
        <v>10</v>
      </c>
      <c r="B33" s="1" t="s">
        <v>55</v>
      </c>
      <c r="C33" s="2">
        <v>13410</v>
      </c>
      <c r="D33" s="18">
        <v>0.83570086960000001</v>
      </c>
      <c r="E33" s="3">
        <f t="shared" si="7"/>
        <v>62.319229649515293</v>
      </c>
      <c r="F33" s="19">
        <f t="shared" si="4"/>
        <v>64.185645786959938</v>
      </c>
      <c r="G33" s="3">
        <f t="shared" si="5"/>
        <v>4</v>
      </c>
      <c r="H33" s="19">
        <f t="shared" si="6"/>
        <v>131.81435421304008</v>
      </c>
    </row>
    <row r="34" spans="1:13" x14ac:dyDescent="0.25">
      <c r="A34" s="1">
        <v>11</v>
      </c>
      <c r="B34" s="1" t="s">
        <v>56</v>
      </c>
      <c r="C34" s="2">
        <v>13410</v>
      </c>
      <c r="D34" s="18">
        <v>0.66730469469999998</v>
      </c>
      <c r="E34" s="3">
        <f t="shared" si="7"/>
        <v>49.761722199850851</v>
      </c>
      <c r="F34" s="19">
        <f t="shared" si="4"/>
        <v>80.383070021880982</v>
      </c>
      <c r="G34" s="3">
        <f t="shared" si="5"/>
        <v>4</v>
      </c>
      <c r="H34" s="19">
        <f t="shared" si="6"/>
        <v>115.61692997811902</v>
      </c>
    </row>
    <row r="35" spans="1:13" x14ac:dyDescent="0.25">
      <c r="A35" s="1">
        <v>12</v>
      </c>
      <c r="B35" s="1" t="s">
        <v>16</v>
      </c>
      <c r="C35" s="2">
        <v>13410</v>
      </c>
      <c r="D35" s="18">
        <v>0.54300320150000003</v>
      </c>
      <c r="E35" s="3">
        <f t="shared" si="7"/>
        <v>40.492408762117826</v>
      </c>
      <c r="F35" s="19">
        <f t="shared" si="4"/>
        <v>98.783947961676972</v>
      </c>
      <c r="G35" s="3">
        <f t="shared" si="5"/>
        <v>4</v>
      </c>
      <c r="H35" s="19">
        <f t="shared" si="6"/>
        <v>97.216052038323028</v>
      </c>
    </row>
    <row r="36" spans="1:13" x14ac:dyDescent="0.25">
      <c r="A36" s="1">
        <v>13</v>
      </c>
      <c r="B36" s="1" t="s">
        <v>14</v>
      </c>
      <c r="C36" s="2">
        <v>13410</v>
      </c>
      <c r="D36" s="18">
        <v>0.5865260363</v>
      </c>
      <c r="E36" s="3">
        <f t="shared" si="7"/>
        <v>43.737959455630126</v>
      </c>
      <c r="F36" s="19">
        <f t="shared" si="4"/>
        <v>91.453740635929549</v>
      </c>
      <c r="G36" s="3">
        <f t="shared" si="5"/>
        <v>4</v>
      </c>
      <c r="H36" s="19">
        <f t="shared" si="6"/>
        <v>104.54625936407045</v>
      </c>
    </row>
    <row r="37" spans="1:13" x14ac:dyDescent="0.25">
      <c r="A37" s="1">
        <v>14</v>
      </c>
      <c r="B37" s="1" t="s">
        <v>15</v>
      </c>
      <c r="C37" s="2">
        <v>13410</v>
      </c>
      <c r="D37" s="18">
        <v>0.58179754019999996</v>
      </c>
      <c r="E37" s="3">
        <f t="shared" si="7"/>
        <v>43.38534975391498</v>
      </c>
      <c r="F37" s="19">
        <f t="shared" si="4"/>
        <v>92.197020945741031</v>
      </c>
      <c r="G37" s="3">
        <f t="shared" si="5"/>
        <v>4</v>
      </c>
      <c r="H37" s="19">
        <f t="shared" si="6"/>
        <v>103.80297905425897</v>
      </c>
    </row>
    <row r="39" spans="1:13" x14ac:dyDescent="0.25">
      <c r="B39" s="22" t="s">
        <v>61</v>
      </c>
      <c r="H39" t="s">
        <v>63</v>
      </c>
    </row>
    <row r="40" spans="1:13" x14ac:dyDescent="0.25">
      <c r="A40" s="7"/>
      <c r="B40" s="8">
        <v>1</v>
      </c>
      <c r="C40" s="8">
        <v>2</v>
      </c>
      <c r="D40" s="8">
        <v>3</v>
      </c>
      <c r="E40" s="8">
        <v>4</v>
      </c>
      <c r="F40" s="8">
        <v>5</v>
      </c>
      <c r="G40" s="8">
        <v>6</v>
      </c>
      <c r="H40" s="8">
        <v>7</v>
      </c>
      <c r="I40" s="8">
        <v>8</v>
      </c>
      <c r="J40" s="8">
        <v>9</v>
      </c>
      <c r="K40" s="8">
        <v>10</v>
      </c>
      <c r="L40" s="8">
        <v>11</v>
      </c>
      <c r="M40" s="8">
        <v>12</v>
      </c>
    </row>
    <row r="41" spans="1:13" x14ac:dyDescent="0.25">
      <c r="A41" s="9" t="s">
        <v>0</v>
      </c>
      <c r="B41" s="1" t="s">
        <v>46</v>
      </c>
      <c r="C41" s="10"/>
      <c r="D41" s="10"/>
      <c r="E41" s="1" t="s">
        <v>53</v>
      </c>
      <c r="F41" s="10"/>
      <c r="G41" s="10"/>
      <c r="H41" s="1" t="s">
        <v>46</v>
      </c>
      <c r="I41" s="10"/>
      <c r="J41" s="10"/>
      <c r="K41" s="1" t="s">
        <v>53</v>
      </c>
      <c r="L41" s="10"/>
      <c r="M41" s="10"/>
    </row>
    <row r="42" spans="1:13" x14ac:dyDescent="0.25">
      <c r="A42" s="9" t="s">
        <v>1</v>
      </c>
      <c r="B42" s="1" t="s">
        <v>47</v>
      </c>
      <c r="C42" s="1"/>
      <c r="D42" s="1"/>
      <c r="E42" s="1" t="s">
        <v>54</v>
      </c>
      <c r="F42" s="1"/>
      <c r="G42" s="1"/>
      <c r="H42" s="1" t="s">
        <v>47</v>
      </c>
      <c r="I42" s="1"/>
      <c r="J42" s="1"/>
      <c r="K42" s="1" t="s">
        <v>54</v>
      </c>
      <c r="L42" s="10"/>
      <c r="M42" s="10"/>
    </row>
    <row r="43" spans="1:13" x14ac:dyDescent="0.25">
      <c r="A43" s="9" t="s">
        <v>2</v>
      </c>
      <c r="B43" s="1" t="s">
        <v>48</v>
      </c>
      <c r="C43" s="1"/>
      <c r="D43" s="1"/>
      <c r="E43" s="1" t="s">
        <v>55</v>
      </c>
      <c r="F43" s="1"/>
      <c r="G43" s="1"/>
      <c r="H43" s="1" t="s">
        <v>48</v>
      </c>
      <c r="I43" s="1"/>
      <c r="J43" s="1"/>
      <c r="K43" s="1" t="s">
        <v>55</v>
      </c>
      <c r="L43" s="10"/>
      <c r="M43" s="10"/>
    </row>
    <row r="44" spans="1:13" x14ac:dyDescent="0.25">
      <c r="A44" s="9" t="s">
        <v>3</v>
      </c>
      <c r="B44" s="1" t="s">
        <v>49</v>
      </c>
      <c r="C44" s="1"/>
      <c r="D44" s="1"/>
      <c r="E44" s="1" t="s">
        <v>56</v>
      </c>
      <c r="F44" s="1"/>
      <c r="G44" s="1"/>
      <c r="H44" s="1" t="s">
        <v>49</v>
      </c>
      <c r="I44" s="10"/>
      <c r="J44" s="10"/>
      <c r="K44" s="1" t="s">
        <v>56</v>
      </c>
      <c r="L44" s="10"/>
      <c r="M44" s="10"/>
    </row>
    <row r="45" spans="1:13" x14ac:dyDescent="0.25">
      <c r="A45" s="9" t="s">
        <v>4</v>
      </c>
      <c r="B45" s="1" t="s">
        <v>50</v>
      </c>
      <c r="C45" s="1"/>
      <c r="D45" s="1"/>
      <c r="E45" s="1" t="s">
        <v>16</v>
      </c>
      <c r="F45" s="1"/>
      <c r="G45" s="1"/>
      <c r="H45" s="1" t="s">
        <v>50</v>
      </c>
      <c r="I45" s="10"/>
      <c r="J45" s="10"/>
      <c r="K45" s="1" t="s">
        <v>16</v>
      </c>
      <c r="L45" s="10"/>
      <c r="M45" s="10"/>
    </row>
    <row r="46" spans="1:13" x14ac:dyDescent="0.25">
      <c r="A46" s="9" t="s">
        <v>6</v>
      </c>
      <c r="B46" s="1" t="s">
        <v>51</v>
      </c>
      <c r="C46" s="1"/>
      <c r="D46" s="1"/>
      <c r="E46" s="1" t="s">
        <v>14</v>
      </c>
      <c r="F46" s="1"/>
      <c r="G46" s="1"/>
      <c r="H46" s="1" t="s">
        <v>51</v>
      </c>
      <c r="I46" s="10"/>
      <c r="J46" s="10"/>
      <c r="K46" s="1" t="s">
        <v>14</v>
      </c>
      <c r="L46" s="10"/>
      <c r="M46" s="10"/>
    </row>
    <row r="47" spans="1:13" x14ac:dyDescent="0.25">
      <c r="A47" s="9" t="s">
        <v>7</v>
      </c>
      <c r="B47" s="1" t="s">
        <v>52</v>
      </c>
      <c r="C47" s="1"/>
      <c r="D47" s="1"/>
      <c r="E47" s="1" t="s">
        <v>15</v>
      </c>
      <c r="F47" s="1"/>
      <c r="G47" s="1"/>
      <c r="H47" s="1" t="s">
        <v>52</v>
      </c>
      <c r="I47" s="10"/>
      <c r="J47" s="10"/>
      <c r="K47" s="1" t="s">
        <v>15</v>
      </c>
      <c r="L47" s="10"/>
      <c r="M47" s="10"/>
    </row>
    <row r="48" spans="1:13" x14ac:dyDescent="0.25">
      <c r="A48" s="9" t="s">
        <v>8</v>
      </c>
      <c r="B48" s="10" t="s">
        <v>67</v>
      </c>
      <c r="C48" s="10"/>
      <c r="D48" s="10"/>
      <c r="E48" s="10" t="s">
        <v>68</v>
      </c>
      <c r="F48" s="10"/>
      <c r="G48" s="10"/>
      <c r="H48" s="10" t="s">
        <v>67</v>
      </c>
      <c r="I48" s="10"/>
      <c r="J48" s="10"/>
      <c r="K48" s="10" t="s">
        <v>69</v>
      </c>
      <c r="L48" s="10"/>
      <c r="M48" s="10"/>
    </row>
  </sheetData>
  <conditionalFormatting sqref="B7:E7">
    <cfRule type="expression" dxfId="98" priority="84">
      <formula>MOD(ROW(),2)=1</formula>
    </cfRule>
  </conditionalFormatting>
  <conditionalFormatting sqref="B8:B12">
    <cfRule type="expression" dxfId="97" priority="76">
      <formula>MOD(ROW(), 2)</formula>
    </cfRule>
  </conditionalFormatting>
  <conditionalFormatting sqref="B20">
    <cfRule type="expression" dxfId="96" priority="75">
      <formula>MOD(ROW(), 2)</formula>
    </cfRule>
  </conditionalFormatting>
  <conditionalFormatting sqref="B21">
    <cfRule type="expression" dxfId="95" priority="74">
      <formula>MOD(ROW(), 2)</formula>
    </cfRule>
  </conditionalFormatting>
  <conditionalFormatting sqref="B19">
    <cfRule type="expression" dxfId="94" priority="73">
      <formula>MOD(ROW(), 2)</formula>
    </cfRule>
  </conditionalFormatting>
  <conditionalFormatting sqref="A8:A21">
    <cfRule type="expression" dxfId="93" priority="72">
      <formula>MOD(ROW(), 2)</formula>
    </cfRule>
  </conditionalFormatting>
  <conditionalFormatting sqref="B19">
    <cfRule type="expression" dxfId="92" priority="71">
      <formula>MOD(ROW(), 2)</formula>
    </cfRule>
  </conditionalFormatting>
  <conditionalFormatting sqref="B15:B16">
    <cfRule type="expression" dxfId="91" priority="70">
      <formula>MOD(ROW(), 2)</formula>
    </cfRule>
  </conditionalFormatting>
  <conditionalFormatting sqref="B13:B14 B17:B18">
    <cfRule type="expression" dxfId="90" priority="77">
      <formula>MOD(ROW(), 2)</formula>
    </cfRule>
  </conditionalFormatting>
  <conditionalFormatting sqref="C8 E8:E21">
    <cfRule type="expression" dxfId="89" priority="69">
      <formula>MOD(ROW(),2)=1</formula>
    </cfRule>
  </conditionalFormatting>
  <conditionalFormatting sqref="C9:C21">
    <cfRule type="expression" dxfId="88" priority="68">
      <formula>MOD(ROW(),2)=1</formula>
    </cfRule>
  </conditionalFormatting>
  <conditionalFormatting sqref="B8:B21">
    <cfRule type="duplicateValues" dxfId="87" priority="65"/>
  </conditionalFormatting>
  <conditionalFormatting sqref="C42:C46">
    <cfRule type="expression" dxfId="86" priority="63">
      <formula>MOD(ROW(), 2)</formula>
    </cfRule>
  </conditionalFormatting>
  <conditionalFormatting sqref="C47">
    <cfRule type="expression" dxfId="85" priority="64">
      <formula>MOD(ROW(), 2)</formula>
    </cfRule>
  </conditionalFormatting>
  <conditionalFormatting sqref="C42:C47">
    <cfRule type="duplicateValues" dxfId="84" priority="62"/>
  </conditionalFormatting>
  <conditionalFormatting sqref="F47">
    <cfRule type="expression" dxfId="83" priority="60">
      <formula>MOD(ROW(), 2)</formula>
    </cfRule>
  </conditionalFormatting>
  <conditionalFormatting sqref="F47">
    <cfRule type="expression" dxfId="82" priority="59">
      <formula>MOD(ROW(), 2)</formula>
    </cfRule>
  </conditionalFormatting>
  <conditionalFormatting sqref="F43:F44">
    <cfRule type="expression" dxfId="81" priority="58">
      <formula>MOD(ROW(), 2)</formula>
    </cfRule>
  </conditionalFormatting>
  <conditionalFormatting sqref="F42 F45:F46">
    <cfRule type="expression" dxfId="80" priority="61">
      <formula>MOD(ROW(), 2)</formula>
    </cfRule>
  </conditionalFormatting>
  <conditionalFormatting sqref="F42:F47">
    <cfRule type="duplicateValues" dxfId="79" priority="57"/>
  </conditionalFormatting>
  <conditionalFormatting sqref="I42">
    <cfRule type="expression" dxfId="78" priority="56">
      <formula>MOD(ROW(), 2)</formula>
    </cfRule>
  </conditionalFormatting>
  <conditionalFormatting sqref="I43">
    <cfRule type="expression" dxfId="77" priority="55">
      <formula>MOD(ROW(), 2)</formula>
    </cfRule>
  </conditionalFormatting>
  <conditionalFormatting sqref="I42:I43">
    <cfRule type="duplicateValues" dxfId="76" priority="54"/>
  </conditionalFormatting>
  <conditionalFormatting sqref="D42:D46">
    <cfRule type="expression" dxfId="75" priority="52">
      <formula>MOD(ROW(), 2)</formula>
    </cfRule>
  </conditionalFormatting>
  <conditionalFormatting sqref="D47">
    <cfRule type="expression" dxfId="74" priority="53">
      <formula>MOD(ROW(), 2)</formula>
    </cfRule>
  </conditionalFormatting>
  <conditionalFormatting sqref="D42:D47">
    <cfRule type="duplicateValues" dxfId="73" priority="51"/>
  </conditionalFormatting>
  <conditionalFormatting sqref="G47">
    <cfRule type="expression" dxfId="72" priority="49">
      <formula>MOD(ROW(), 2)</formula>
    </cfRule>
  </conditionalFormatting>
  <conditionalFormatting sqref="G47">
    <cfRule type="expression" dxfId="71" priority="48">
      <formula>MOD(ROW(), 2)</formula>
    </cfRule>
  </conditionalFormatting>
  <conditionalFormatting sqref="G43:G44">
    <cfRule type="expression" dxfId="70" priority="47">
      <formula>MOD(ROW(), 2)</formula>
    </cfRule>
  </conditionalFormatting>
  <conditionalFormatting sqref="G42 G45:G46">
    <cfRule type="expression" dxfId="69" priority="50">
      <formula>MOD(ROW(), 2)</formula>
    </cfRule>
  </conditionalFormatting>
  <conditionalFormatting sqref="G42:G47">
    <cfRule type="duplicateValues" dxfId="68" priority="46"/>
  </conditionalFormatting>
  <conditionalFormatting sqref="J42">
    <cfRule type="expression" dxfId="67" priority="45">
      <formula>MOD(ROW(), 2)</formula>
    </cfRule>
  </conditionalFormatting>
  <conditionalFormatting sqref="J43">
    <cfRule type="expression" dxfId="66" priority="44">
      <formula>MOD(ROW(), 2)</formula>
    </cfRule>
  </conditionalFormatting>
  <conditionalFormatting sqref="J42:J43">
    <cfRule type="duplicateValues" dxfId="65" priority="43"/>
  </conditionalFormatting>
  <conditionalFormatting sqref="B23:E23">
    <cfRule type="expression" dxfId="64" priority="42">
      <formula>MOD(ROW(),2)=1</formula>
    </cfRule>
  </conditionalFormatting>
  <conditionalFormatting sqref="B24:B28">
    <cfRule type="expression" dxfId="63" priority="40">
      <formula>MOD(ROW(), 2)</formula>
    </cfRule>
  </conditionalFormatting>
  <conditionalFormatting sqref="B36">
    <cfRule type="expression" dxfId="62" priority="39">
      <formula>MOD(ROW(), 2)</formula>
    </cfRule>
  </conditionalFormatting>
  <conditionalFormatting sqref="B37 B39">
    <cfRule type="expression" dxfId="61" priority="38">
      <formula>MOD(ROW(), 2)</formula>
    </cfRule>
  </conditionalFormatting>
  <conditionalFormatting sqref="B35">
    <cfRule type="expression" dxfId="60" priority="37">
      <formula>MOD(ROW(), 2)</formula>
    </cfRule>
  </conditionalFormatting>
  <conditionalFormatting sqref="A24:A37">
    <cfRule type="expression" dxfId="59" priority="36">
      <formula>MOD(ROW(), 2)</formula>
    </cfRule>
  </conditionalFormatting>
  <conditionalFormatting sqref="B35">
    <cfRule type="expression" dxfId="58" priority="35">
      <formula>MOD(ROW(), 2)</formula>
    </cfRule>
  </conditionalFormatting>
  <conditionalFormatting sqref="B31:B32">
    <cfRule type="expression" dxfId="57" priority="34">
      <formula>MOD(ROW(), 2)</formula>
    </cfRule>
  </conditionalFormatting>
  <conditionalFormatting sqref="B29:B30 B33:B34">
    <cfRule type="expression" dxfId="56" priority="41">
      <formula>MOD(ROW(), 2)</formula>
    </cfRule>
  </conditionalFormatting>
  <conditionalFormatting sqref="C24 E24:E37">
    <cfRule type="expression" dxfId="55" priority="33">
      <formula>MOD(ROW(),2)=1</formula>
    </cfRule>
  </conditionalFormatting>
  <conditionalFormatting sqref="C25:C37">
    <cfRule type="expression" dxfId="54" priority="32">
      <formula>MOD(ROW(),2)=1</formula>
    </cfRule>
  </conditionalFormatting>
  <conditionalFormatting sqref="B24:B37 B39">
    <cfRule type="duplicateValues" dxfId="53" priority="29"/>
  </conditionalFormatting>
  <conditionalFormatting sqref="D8">
    <cfRule type="expression" dxfId="52" priority="28">
      <formula>MOD(ROW(),2)=1</formula>
    </cfRule>
  </conditionalFormatting>
  <conditionalFormatting sqref="D9:D20">
    <cfRule type="expression" dxfId="51" priority="27">
      <formula>MOD(ROW(),2)=1</formula>
    </cfRule>
  </conditionalFormatting>
  <conditionalFormatting sqref="D21">
    <cfRule type="expression" dxfId="50" priority="26">
      <formula>MOD(ROW(),2)=1</formula>
    </cfRule>
  </conditionalFormatting>
  <conditionalFormatting sqref="D24:D37">
    <cfRule type="expression" dxfId="49" priority="25">
      <formula>MOD(ROW(),2)=1</formula>
    </cfRule>
  </conditionalFormatting>
  <conditionalFormatting sqref="F7:H7">
    <cfRule type="expression" dxfId="48" priority="24">
      <formula>MOD(ROW(),2)=1</formula>
    </cfRule>
  </conditionalFormatting>
  <conditionalFormatting sqref="F8:H21">
    <cfRule type="expression" dxfId="47" priority="23">
      <formula>MOD(ROW(),2)=1</formula>
    </cfRule>
  </conditionalFormatting>
  <conditionalFormatting sqref="F23:H23">
    <cfRule type="expression" dxfId="46" priority="22">
      <formula>MOD(ROW(),2)=1</formula>
    </cfRule>
  </conditionalFormatting>
  <conditionalFormatting sqref="F24:H37">
    <cfRule type="expression" dxfId="45" priority="21">
      <formula>MOD(ROW(),2)=1</formula>
    </cfRule>
  </conditionalFormatting>
  <conditionalFormatting sqref="B41:B45">
    <cfRule type="expression" dxfId="44" priority="19">
      <formula>MOD(ROW(), 2)</formula>
    </cfRule>
  </conditionalFormatting>
  <conditionalFormatting sqref="B46:B47">
    <cfRule type="expression" dxfId="43" priority="20">
      <formula>MOD(ROW(), 2)</formula>
    </cfRule>
  </conditionalFormatting>
  <conditionalFormatting sqref="B41:B47">
    <cfRule type="duplicateValues" dxfId="42" priority="18"/>
  </conditionalFormatting>
  <conditionalFormatting sqref="E46">
    <cfRule type="expression" dxfId="41" priority="16">
      <formula>MOD(ROW(), 2)</formula>
    </cfRule>
  </conditionalFormatting>
  <conditionalFormatting sqref="E47">
    <cfRule type="expression" dxfId="40" priority="15">
      <formula>MOD(ROW(), 2)</formula>
    </cfRule>
  </conditionalFormatting>
  <conditionalFormatting sqref="E45">
    <cfRule type="expression" dxfId="39" priority="14">
      <formula>MOD(ROW(), 2)</formula>
    </cfRule>
  </conditionalFormatting>
  <conditionalFormatting sqref="E45">
    <cfRule type="expression" dxfId="38" priority="13">
      <formula>MOD(ROW(), 2)</formula>
    </cfRule>
  </conditionalFormatting>
  <conditionalFormatting sqref="E41:E42">
    <cfRule type="expression" dxfId="37" priority="12">
      <formula>MOD(ROW(), 2)</formula>
    </cfRule>
  </conditionalFormatting>
  <conditionalFormatting sqref="E43:E44">
    <cfRule type="expression" dxfId="36" priority="17">
      <formula>MOD(ROW(), 2)</formula>
    </cfRule>
  </conditionalFormatting>
  <conditionalFormatting sqref="E41:E47">
    <cfRule type="duplicateValues" dxfId="35" priority="11"/>
  </conditionalFormatting>
  <conditionalFormatting sqref="H41:H45">
    <cfRule type="expression" dxfId="34" priority="9">
      <formula>MOD(ROW(), 2)</formula>
    </cfRule>
  </conditionalFormatting>
  <conditionalFormatting sqref="H46:H47">
    <cfRule type="expression" dxfId="33" priority="10">
      <formula>MOD(ROW(), 2)</formula>
    </cfRule>
  </conditionalFormatting>
  <conditionalFormatting sqref="H41:H47">
    <cfRule type="duplicateValues" dxfId="32" priority="8"/>
  </conditionalFormatting>
  <conditionalFormatting sqref="K46">
    <cfRule type="expression" dxfId="31" priority="6">
      <formula>MOD(ROW(), 2)</formula>
    </cfRule>
  </conditionalFormatting>
  <conditionalFormatting sqref="K47">
    <cfRule type="expression" dxfId="30" priority="5">
      <formula>MOD(ROW(), 2)</formula>
    </cfRule>
  </conditionalFormatting>
  <conditionalFormatting sqref="K45">
    <cfRule type="expression" dxfId="29" priority="4">
      <formula>MOD(ROW(), 2)</formula>
    </cfRule>
  </conditionalFormatting>
  <conditionalFormatting sqref="K45">
    <cfRule type="expression" dxfId="28" priority="3">
      <formula>MOD(ROW(), 2)</formula>
    </cfRule>
  </conditionalFormatting>
  <conditionalFormatting sqref="K41:K42">
    <cfRule type="expression" dxfId="27" priority="2">
      <formula>MOD(ROW(), 2)</formula>
    </cfRule>
  </conditionalFormatting>
  <conditionalFormatting sqref="K43:K44">
    <cfRule type="expression" dxfId="26" priority="7">
      <formula>MOD(ROW(), 2)</formula>
    </cfRule>
  </conditionalFormatting>
  <conditionalFormatting sqref="K41:K47">
    <cfRule type="duplicateValues" dxfId="25" priority="1"/>
  </conditionalFormatting>
  <pageMargins left="0.7" right="0.7" top="0.75" bottom="0.75" header="0.3" footer="0.3"/>
  <pageSetup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workbookViewId="0">
      <selection activeCell="H34" sqref="A2:H34"/>
    </sheetView>
  </sheetViews>
  <sheetFormatPr defaultRowHeight="15" x14ac:dyDescent="0.25"/>
  <cols>
    <col min="1" max="1" width="15.85546875" customWidth="1"/>
    <col min="7" max="8" width="15.85546875" customWidth="1"/>
  </cols>
  <sheetData>
    <row r="1" spans="1:8" x14ac:dyDescent="0.25">
      <c r="H1" s="8"/>
    </row>
    <row r="2" spans="1:8" x14ac:dyDescent="0.25">
      <c r="A2" t="s">
        <v>37</v>
      </c>
      <c r="B2">
        <v>1200</v>
      </c>
      <c r="C2" t="s">
        <v>19</v>
      </c>
      <c r="G2" s="6"/>
    </row>
    <row r="3" spans="1:8" x14ac:dyDescent="0.25">
      <c r="A3" t="s">
        <v>64</v>
      </c>
      <c r="B3">
        <v>2.5</v>
      </c>
      <c r="C3" t="s">
        <v>21</v>
      </c>
      <c r="G3" s="6"/>
    </row>
    <row r="5" spans="1:8" x14ac:dyDescent="0.25">
      <c r="B5" s="17"/>
      <c r="C5" s="16" t="s">
        <v>12</v>
      </c>
      <c r="D5" s="5" t="s">
        <v>9</v>
      </c>
      <c r="E5" s="5" t="s">
        <v>10</v>
      </c>
      <c r="F5" s="5" t="s">
        <v>11</v>
      </c>
      <c r="G5" s="5" t="s">
        <v>65</v>
      </c>
      <c r="H5" s="5" t="s">
        <v>66</v>
      </c>
    </row>
    <row r="6" spans="1:8" x14ac:dyDescent="0.25">
      <c r="A6" t="s">
        <v>61</v>
      </c>
      <c r="B6" s="1">
        <v>1</v>
      </c>
      <c r="C6" s="1" t="s">
        <v>46</v>
      </c>
      <c r="D6" s="2">
        <v>13410</v>
      </c>
      <c r="E6" s="18">
        <v>0.68007057910000002</v>
      </c>
      <c r="F6" s="3">
        <f>E6/D6*1000000</f>
        <v>50.713689716629382</v>
      </c>
      <c r="G6" s="19">
        <f>$B$2*$B$3/F6</f>
        <v>59.155624778298836</v>
      </c>
      <c r="H6" s="19">
        <f>$B$2-G6</f>
        <v>1140.8443752217011</v>
      </c>
    </row>
    <row r="7" spans="1:8" x14ac:dyDescent="0.25">
      <c r="B7" s="1">
        <v>2</v>
      </c>
      <c r="C7" s="1" t="s">
        <v>47</v>
      </c>
      <c r="D7" s="2">
        <v>13410</v>
      </c>
      <c r="E7" s="18">
        <v>0.61927336450000003</v>
      </c>
      <c r="F7" s="3">
        <f t="shared" ref="F7:F34" si="0">E7/D7*1000000</f>
        <v>46.17996752423565</v>
      </c>
      <c r="G7" s="19">
        <f t="shared" ref="G7:G34" si="1">$B$2*$B$3/F7</f>
        <v>64.963233212010678</v>
      </c>
      <c r="H7" s="19">
        <f t="shared" ref="H7:H34" si="2">$B$2-G7</f>
        <v>1135.0367667879893</v>
      </c>
    </row>
    <row r="8" spans="1:8" x14ac:dyDescent="0.25">
      <c r="B8" s="1">
        <v>3</v>
      </c>
      <c r="C8" s="1" t="s">
        <v>48</v>
      </c>
      <c r="D8" s="2">
        <v>13410</v>
      </c>
      <c r="E8" s="18">
        <v>0.64266473049999995</v>
      </c>
      <c r="F8" s="3">
        <f t="shared" si="0"/>
        <v>47.924290119313937</v>
      </c>
      <c r="G8" s="19">
        <f t="shared" si="1"/>
        <v>62.598736309522756</v>
      </c>
      <c r="H8" s="19">
        <f t="shared" si="2"/>
        <v>1137.4012636904772</v>
      </c>
    </row>
    <row r="9" spans="1:8" x14ac:dyDescent="0.25">
      <c r="B9" s="1">
        <v>4</v>
      </c>
      <c r="C9" s="1" t="s">
        <v>49</v>
      </c>
      <c r="D9" s="2">
        <v>13410</v>
      </c>
      <c r="E9" s="18">
        <v>0.79890269039999995</v>
      </c>
      <c r="F9" s="3">
        <f t="shared" si="0"/>
        <v>59.575144697986573</v>
      </c>
      <c r="G9" s="19">
        <f t="shared" si="1"/>
        <v>50.35657093588879</v>
      </c>
      <c r="H9" s="19">
        <f t="shared" si="2"/>
        <v>1149.6434290641112</v>
      </c>
    </row>
    <row r="10" spans="1:8" x14ac:dyDescent="0.25">
      <c r="B10" s="1">
        <v>5</v>
      </c>
      <c r="C10" s="1" t="s">
        <v>50</v>
      </c>
      <c r="D10" s="2">
        <v>13410</v>
      </c>
      <c r="E10" s="18">
        <v>0.29807993770000002</v>
      </c>
      <c r="F10" s="3">
        <f t="shared" si="0"/>
        <v>22.228183273676361</v>
      </c>
      <c r="G10" s="19">
        <f t="shared" si="1"/>
        <v>134.96379632395502</v>
      </c>
      <c r="H10" s="19">
        <f t="shared" si="2"/>
        <v>1065.036203676045</v>
      </c>
    </row>
    <row r="11" spans="1:8" x14ac:dyDescent="0.25">
      <c r="B11" s="1">
        <v>6</v>
      </c>
      <c r="C11" s="1" t="s">
        <v>51</v>
      </c>
      <c r="D11" s="2">
        <v>13410</v>
      </c>
      <c r="E11" s="18">
        <v>0.49465164540000001</v>
      </c>
      <c r="F11" s="3">
        <f t="shared" si="0"/>
        <v>36.886774451901566</v>
      </c>
      <c r="G11" s="19">
        <f t="shared" si="1"/>
        <v>81.329962963062655</v>
      </c>
      <c r="H11" s="19">
        <f t="shared" si="2"/>
        <v>1118.6700370369374</v>
      </c>
    </row>
    <row r="12" spans="1:8" x14ac:dyDescent="0.25">
      <c r="B12" s="1">
        <v>7</v>
      </c>
      <c r="C12" s="1" t="s">
        <v>52</v>
      </c>
      <c r="D12" s="2">
        <v>13410</v>
      </c>
      <c r="E12" s="18">
        <v>0.48713734749999998</v>
      </c>
      <c r="F12" s="3">
        <f t="shared" si="0"/>
        <v>36.326424123788215</v>
      </c>
      <c r="G12" s="19">
        <f t="shared" si="1"/>
        <v>82.584511753125241</v>
      </c>
      <c r="H12" s="19">
        <f t="shared" si="2"/>
        <v>1117.4154882468747</v>
      </c>
    </row>
    <row r="13" spans="1:8" x14ac:dyDescent="0.25">
      <c r="B13" s="1">
        <v>8</v>
      </c>
      <c r="C13" s="1" t="s">
        <v>53</v>
      </c>
      <c r="D13" s="2">
        <v>13410</v>
      </c>
      <c r="E13" s="18">
        <v>0.77207326890000005</v>
      </c>
      <c r="F13" s="3">
        <f t="shared" si="0"/>
        <v>57.574442125279646</v>
      </c>
      <c r="G13" s="19">
        <f t="shared" si="1"/>
        <v>52.106453649557245</v>
      </c>
      <c r="H13" s="19">
        <f t="shared" si="2"/>
        <v>1147.8935463504426</v>
      </c>
    </row>
    <row r="14" spans="1:8" x14ac:dyDescent="0.25">
      <c r="B14" s="1">
        <v>9</v>
      </c>
      <c r="C14" s="1" t="s">
        <v>54</v>
      </c>
      <c r="D14" s="2">
        <v>13410</v>
      </c>
      <c r="E14" s="18">
        <v>0.59503519540000005</v>
      </c>
      <c r="F14" s="3">
        <f t="shared" si="0"/>
        <v>44.372497792692023</v>
      </c>
      <c r="G14" s="19">
        <f t="shared" si="1"/>
        <v>67.609446148737845</v>
      </c>
      <c r="H14" s="19">
        <f t="shared" si="2"/>
        <v>1132.3905538512622</v>
      </c>
    </row>
    <row r="15" spans="1:8" x14ac:dyDescent="0.25">
      <c r="B15" s="1">
        <v>10</v>
      </c>
      <c r="C15" s="1" t="s">
        <v>55</v>
      </c>
      <c r="D15" s="2">
        <v>13410</v>
      </c>
      <c r="E15" s="18">
        <v>0.72009795899999995</v>
      </c>
      <c r="F15" s="3">
        <f t="shared" si="0"/>
        <v>53.698580089485453</v>
      </c>
      <c r="G15" s="19">
        <f t="shared" si="1"/>
        <v>55.867399007584197</v>
      </c>
      <c r="H15" s="19">
        <f t="shared" si="2"/>
        <v>1144.1326009924157</v>
      </c>
    </row>
    <row r="16" spans="1:8" x14ac:dyDescent="0.25">
      <c r="B16" s="1">
        <v>11</v>
      </c>
      <c r="C16" s="1" t="s">
        <v>56</v>
      </c>
      <c r="D16" s="2">
        <v>13410</v>
      </c>
      <c r="E16" s="18">
        <v>0.70450067520000004</v>
      </c>
      <c r="F16" s="3">
        <f t="shared" si="0"/>
        <v>52.53547167785235</v>
      </c>
      <c r="G16" s="19">
        <f t="shared" si="1"/>
        <v>57.104274582248124</v>
      </c>
      <c r="H16" s="19">
        <f t="shared" si="2"/>
        <v>1142.8957254177519</v>
      </c>
    </row>
    <row r="17" spans="1:8" x14ac:dyDescent="0.25">
      <c r="B17" s="1">
        <v>12</v>
      </c>
      <c r="C17" s="1" t="s">
        <v>16</v>
      </c>
      <c r="D17" s="2">
        <v>13410</v>
      </c>
      <c r="E17" s="18">
        <v>0.53458672760000003</v>
      </c>
      <c r="F17" s="3">
        <f t="shared" si="0"/>
        <v>39.864782073079795</v>
      </c>
      <c r="G17" s="19">
        <f t="shared" si="1"/>
        <v>75.254393577278918</v>
      </c>
      <c r="H17" s="19">
        <f t="shared" si="2"/>
        <v>1124.745606422721</v>
      </c>
    </row>
    <row r="18" spans="1:8" x14ac:dyDescent="0.25">
      <c r="B18" s="1">
        <v>13</v>
      </c>
      <c r="C18" s="1" t="s">
        <v>14</v>
      </c>
      <c r="D18" s="2">
        <v>13410</v>
      </c>
      <c r="E18" s="18">
        <v>0.55707299710000002</v>
      </c>
      <c r="F18" s="3">
        <f t="shared" si="0"/>
        <v>41.541610521998507</v>
      </c>
      <c r="G18" s="19">
        <f t="shared" si="1"/>
        <v>72.216747552705968</v>
      </c>
      <c r="H18" s="19">
        <f t="shared" si="2"/>
        <v>1127.783252447294</v>
      </c>
    </row>
    <row r="19" spans="1:8" x14ac:dyDescent="0.25">
      <c r="B19" s="1">
        <v>14</v>
      </c>
      <c r="C19" s="1" t="s">
        <v>15</v>
      </c>
      <c r="D19" s="2">
        <v>13410</v>
      </c>
      <c r="E19" s="18">
        <v>0.57281118630000005</v>
      </c>
      <c r="F19" s="3">
        <f t="shared" si="0"/>
        <v>42.715226420581658</v>
      </c>
      <c r="G19" s="19">
        <f t="shared" si="1"/>
        <v>70.232566964797769</v>
      </c>
      <c r="H19" s="19">
        <f t="shared" si="2"/>
        <v>1129.7674330352022</v>
      </c>
    </row>
    <row r="20" spans="1:8" x14ac:dyDescent="0.25">
      <c r="B20" s="1"/>
      <c r="C20" s="1"/>
      <c r="D20" s="2"/>
      <c r="E20" s="18"/>
      <c r="F20" s="3"/>
      <c r="G20" s="19"/>
      <c r="H20" s="19"/>
    </row>
    <row r="21" spans="1:8" x14ac:dyDescent="0.25">
      <c r="A21" t="s">
        <v>63</v>
      </c>
      <c r="B21" s="1">
        <v>1</v>
      </c>
      <c r="C21" s="1" t="s">
        <v>46</v>
      </c>
      <c r="D21" s="2">
        <v>13410</v>
      </c>
      <c r="E21" s="18">
        <v>0.56699305769999997</v>
      </c>
      <c r="F21" s="3">
        <f t="shared" si="0"/>
        <v>42.281361498881431</v>
      </c>
      <c r="G21" s="19">
        <f t="shared" si="1"/>
        <v>70.953249697963628</v>
      </c>
      <c r="H21" s="19">
        <f t="shared" si="2"/>
        <v>1129.0467503020363</v>
      </c>
    </row>
    <row r="22" spans="1:8" x14ac:dyDescent="0.25">
      <c r="B22" s="1">
        <v>2</v>
      </c>
      <c r="C22" s="1" t="s">
        <v>47</v>
      </c>
      <c r="D22" s="2">
        <v>13410</v>
      </c>
      <c r="E22" s="18">
        <v>0.71462094779999996</v>
      </c>
      <c r="F22" s="3">
        <f t="shared" si="0"/>
        <v>53.290152706935125</v>
      </c>
      <c r="G22" s="19">
        <f t="shared" si="1"/>
        <v>56.295578969312714</v>
      </c>
      <c r="H22" s="19">
        <f t="shared" si="2"/>
        <v>1143.7044210306872</v>
      </c>
    </row>
    <row r="23" spans="1:8" x14ac:dyDescent="0.25">
      <c r="B23" s="1">
        <v>3</v>
      </c>
      <c r="C23" s="1" t="s">
        <v>48</v>
      </c>
      <c r="D23" s="2">
        <v>13410</v>
      </c>
      <c r="E23" s="18">
        <v>0.61108839510000001</v>
      </c>
      <c r="F23" s="3">
        <f t="shared" si="0"/>
        <v>45.569604407158842</v>
      </c>
      <c r="G23" s="19">
        <f t="shared" si="1"/>
        <v>65.83335622568427</v>
      </c>
      <c r="H23" s="19">
        <f t="shared" si="2"/>
        <v>1134.1666437743156</v>
      </c>
    </row>
    <row r="24" spans="1:8" x14ac:dyDescent="0.25">
      <c r="B24" s="1">
        <v>4</v>
      </c>
      <c r="C24" s="1" t="s">
        <v>49</v>
      </c>
      <c r="D24" s="2">
        <v>13410</v>
      </c>
      <c r="E24" s="18">
        <v>0.82478606700000001</v>
      </c>
      <c r="F24" s="3">
        <f t="shared" si="0"/>
        <v>61.505299552572701</v>
      </c>
      <c r="G24" s="19">
        <f t="shared" si="1"/>
        <v>48.776284675041687</v>
      </c>
      <c r="H24" s="19">
        <f t="shared" si="2"/>
        <v>1151.2237153249582</v>
      </c>
    </row>
    <row r="25" spans="1:8" x14ac:dyDescent="0.25">
      <c r="B25" s="1">
        <v>5</v>
      </c>
      <c r="C25" s="1" t="s">
        <v>50</v>
      </c>
      <c r="D25" s="2">
        <v>13410</v>
      </c>
      <c r="E25" s="18">
        <v>0.69309949869999998</v>
      </c>
      <c r="F25" s="3">
        <f t="shared" si="0"/>
        <v>51.685272087994029</v>
      </c>
      <c r="G25" s="19">
        <f t="shared" si="1"/>
        <v>58.043614337417218</v>
      </c>
      <c r="H25" s="19">
        <f t="shared" si="2"/>
        <v>1141.9563856625828</v>
      </c>
    </row>
    <row r="26" spans="1:8" x14ac:dyDescent="0.25">
      <c r="B26" s="1">
        <v>6</v>
      </c>
      <c r="C26" s="1" t="s">
        <v>51</v>
      </c>
      <c r="D26" s="2">
        <v>13410</v>
      </c>
      <c r="E26" s="18">
        <v>0.57824081179999998</v>
      </c>
      <c r="F26" s="3">
        <f t="shared" si="0"/>
        <v>43.120120193885157</v>
      </c>
      <c r="G26" s="19">
        <f t="shared" si="1"/>
        <v>69.573089929035689</v>
      </c>
      <c r="H26" s="19">
        <f t="shared" si="2"/>
        <v>1130.4269100709644</v>
      </c>
    </row>
    <row r="27" spans="1:8" x14ac:dyDescent="0.25">
      <c r="B27" s="1">
        <v>7</v>
      </c>
      <c r="C27" s="1" t="s">
        <v>52</v>
      </c>
      <c r="D27" s="2">
        <v>13410</v>
      </c>
      <c r="E27" s="18">
        <v>0.62967991830000003</v>
      </c>
      <c r="F27" s="3">
        <f t="shared" si="0"/>
        <v>46.95599689038032</v>
      </c>
      <c r="G27" s="19">
        <f t="shared" si="1"/>
        <v>63.889603004352303</v>
      </c>
      <c r="H27" s="19">
        <f t="shared" si="2"/>
        <v>1136.1103969956478</v>
      </c>
    </row>
    <row r="28" spans="1:8" x14ac:dyDescent="0.25">
      <c r="B28" s="1">
        <v>8</v>
      </c>
      <c r="C28" s="1" t="s">
        <v>53</v>
      </c>
      <c r="D28" s="2">
        <v>13410</v>
      </c>
      <c r="E28" s="18">
        <v>0.88116550449999997</v>
      </c>
      <c r="F28" s="3">
        <f t="shared" si="0"/>
        <v>65.709582736763608</v>
      </c>
      <c r="G28" s="19">
        <f t="shared" si="1"/>
        <v>45.655441338262236</v>
      </c>
      <c r="H28" s="19">
        <f t="shared" si="2"/>
        <v>1154.3445586617377</v>
      </c>
    </row>
    <row r="29" spans="1:8" x14ac:dyDescent="0.25">
      <c r="B29" s="1">
        <v>9</v>
      </c>
      <c r="C29" s="1" t="s">
        <v>54</v>
      </c>
      <c r="D29" s="2">
        <v>13410</v>
      </c>
      <c r="E29" s="18">
        <v>0.61339968440000003</v>
      </c>
      <c r="F29" s="3">
        <f t="shared" si="0"/>
        <v>45.741960059656975</v>
      </c>
      <c r="G29" s="19">
        <f t="shared" si="1"/>
        <v>65.585296215714834</v>
      </c>
      <c r="H29" s="19">
        <f t="shared" si="2"/>
        <v>1134.4147037842852</v>
      </c>
    </row>
    <row r="30" spans="1:8" x14ac:dyDescent="0.25">
      <c r="B30" s="1">
        <v>10</v>
      </c>
      <c r="C30" s="1" t="s">
        <v>55</v>
      </c>
      <c r="D30" s="2">
        <v>13410</v>
      </c>
      <c r="E30" s="18">
        <v>0.83570086960000001</v>
      </c>
      <c r="F30" s="3">
        <f t="shared" si="0"/>
        <v>62.319229649515293</v>
      </c>
      <c r="G30" s="19">
        <f t="shared" si="1"/>
        <v>48.13923434021995</v>
      </c>
      <c r="H30" s="19">
        <f t="shared" si="2"/>
        <v>1151.8607656597801</v>
      </c>
    </row>
    <row r="31" spans="1:8" x14ac:dyDescent="0.25">
      <c r="B31" s="1">
        <v>11</v>
      </c>
      <c r="C31" s="1" t="s">
        <v>56</v>
      </c>
      <c r="D31" s="2">
        <v>13410</v>
      </c>
      <c r="E31" s="18">
        <v>0.66730469469999998</v>
      </c>
      <c r="F31" s="3">
        <f t="shared" si="0"/>
        <v>49.761722199850851</v>
      </c>
      <c r="G31" s="19">
        <f t="shared" si="1"/>
        <v>60.287302516410733</v>
      </c>
      <c r="H31" s="19">
        <f t="shared" si="2"/>
        <v>1139.7126974835892</v>
      </c>
    </row>
    <row r="32" spans="1:8" x14ac:dyDescent="0.25">
      <c r="B32" s="1">
        <v>12</v>
      </c>
      <c r="C32" s="1" t="s">
        <v>16</v>
      </c>
      <c r="D32" s="2">
        <v>13410</v>
      </c>
      <c r="E32" s="18">
        <v>0.54300320150000003</v>
      </c>
      <c r="F32" s="3">
        <f t="shared" si="0"/>
        <v>40.492408762117826</v>
      </c>
      <c r="G32" s="19">
        <f t="shared" si="1"/>
        <v>74.087960971257729</v>
      </c>
      <c r="H32" s="19">
        <f t="shared" si="2"/>
        <v>1125.9120390287424</v>
      </c>
    </row>
    <row r="33" spans="2:8" x14ac:dyDescent="0.25">
      <c r="B33" s="1">
        <v>13</v>
      </c>
      <c r="C33" s="1" t="s">
        <v>14</v>
      </c>
      <c r="D33" s="2">
        <v>13410</v>
      </c>
      <c r="E33" s="18">
        <v>0.5865260363</v>
      </c>
      <c r="F33" s="3">
        <f t="shared" si="0"/>
        <v>43.737959455630126</v>
      </c>
      <c r="G33" s="19">
        <f t="shared" si="1"/>
        <v>68.590305476947165</v>
      </c>
      <c r="H33" s="19">
        <f t="shared" si="2"/>
        <v>1131.4096945230528</v>
      </c>
    </row>
    <row r="34" spans="2:8" x14ac:dyDescent="0.25">
      <c r="B34" s="1">
        <v>14</v>
      </c>
      <c r="C34" s="1" t="s">
        <v>15</v>
      </c>
      <c r="D34" s="2">
        <v>13410</v>
      </c>
      <c r="E34" s="18">
        <v>0.58179754019999996</v>
      </c>
      <c r="F34" s="3">
        <f t="shared" si="0"/>
        <v>43.38534975391498</v>
      </c>
      <c r="G34" s="19">
        <f t="shared" si="1"/>
        <v>69.147765709305773</v>
      </c>
      <c r="H34" s="19">
        <f t="shared" si="2"/>
        <v>1130.8522342906942</v>
      </c>
    </row>
  </sheetData>
  <conditionalFormatting sqref="C6:C10">
    <cfRule type="expression" dxfId="24" priority="24">
      <formula>MOD(ROW(), 2)</formula>
    </cfRule>
  </conditionalFormatting>
  <conditionalFormatting sqref="C18">
    <cfRule type="expression" dxfId="23" priority="23">
      <formula>MOD(ROW(), 2)</formula>
    </cfRule>
  </conditionalFormatting>
  <conditionalFormatting sqref="C19:C20">
    <cfRule type="expression" dxfId="22" priority="22">
      <formula>MOD(ROW(), 2)</formula>
    </cfRule>
  </conditionalFormatting>
  <conditionalFormatting sqref="C17">
    <cfRule type="expression" dxfId="21" priority="21">
      <formula>MOD(ROW(), 2)</formula>
    </cfRule>
  </conditionalFormatting>
  <conditionalFormatting sqref="B6:B20">
    <cfRule type="expression" dxfId="20" priority="20">
      <formula>MOD(ROW(), 2)</formula>
    </cfRule>
  </conditionalFormatting>
  <conditionalFormatting sqref="C17">
    <cfRule type="expression" dxfId="19" priority="19">
      <formula>MOD(ROW(), 2)</formula>
    </cfRule>
  </conditionalFormatting>
  <conditionalFormatting sqref="C13:C14">
    <cfRule type="expression" dxfId="18" priority="18">
      <formula>MOD(ROW(), 2)</formula>
    </cfRule>
  </conditionalFormatting>
  <conditionalFormatting sqref="C11:C12 C15:C16">
    <cfRule type="expression" dxfId="17" priority="25">
      <formula>MOD(ROW(), 2)</formula>
    </cfRule>
  </conditionalFormatting>
  <conditionalFormatting sqref="D5:F5 D6 F6:F34">
    <cfRule type="expression" dxfId="16" priority="17">
      <formula>MOD(ROW(),2)=1</formula>
    </cfRule>
  </conditionalFormatting>
  <conditionalFormatting sqref="D7:D20">
    <cfRule type="expression" dxfId="15" priority="16">
      <formula>MOD(ROW(),2)=1</formula>
    </cfRule>
  </conditionalFormatting>
  <conditionalFormatting sqref="E6">
    <cfRule type="expression" dxfId="14" priority="15">
      <formula>MOD(ROW(),2)=1</formula>
    </cfRule>
  </conditionalFormatting>
  <conditionalFormatting sqref="E7:E18">
    <cfRule type="expression" dxfId="13" priority="14">
      <formula>MOD(ROW(),2)=1</formula>
    </cfRule>
  </conditionalFormatting>
  <conditionalFormatting sqref="E19:E34">
    <cfRule type="expression" dxfId="12" priority="3">
      <formula>MOD(ROW(),2)=1</formula>
    </cfRule>
  </conditionalFormatting>
  <conditionalFormatting sqref="C21:C25">
    <cfRule type="expression" dxfId="11" priority="12">
      <formula>MOD(ROW(), 2)</formula>
    </cfRule>
  </conditionalFormatting>
  <conditionalFormatting sqref="C33">
    <cfRule type="expression" dxfId="10" priority="11">
      <formula>MOD(ROW(), 2)</formula>
    </cfRule>
  </conditionalFormatting>
  <conditionalFormatting sqref="C34">
    <cfRule type="expression" dxfId="9" priority="10">
      <formula>MOD(ROW(), 2)</formula>
    </cfRule>
  </conditionalFormatting>
  <conditionalFormatting sqref="C32">
    <cfRule type="expression" dxfId="8" priority="9">
      <formula>MOD(ROW(), 2)</formula>
    </cfRule>
  </conditionalFormatting>
  <conditionalFormatting sqref="B21:B34">
    <cfRule type="expression" dxfId="7" priority="8">
      <formula>MOD(ROW(), 2)</formula>
    </cfRule>
  </conditionalFormatting>
  <conditionalFormatting sqref="C32">
    <cfRule type="expression" dxfId="6" priority="7">
      <formula>MOD(ROW(), 2)</formula>
    </cfRule>
  </conditionalFormatting>
  <conditionalFormatting sqref="C28:C29">
    <cfRule type="expression" dxfId="5" priority="6">
      <formula>MOD(ROW(), 2)</formula>
    </cfRule>
  </conditionalFormatting>
  <conditionalFormatting sqref="C26:C27 C30:C31">
    <cfRule type="expression" dxfId="4" priority="13">
      <formula>MOD(ROW(), 2)</formula>
    </cfRule>
  </conditionalFormatting>
  <conditionalFormatting sqref="D21">
    <cfRule type="expression" dxfId="3" priority="5">
      <formula>MOD(ROW(),2)=1</formula>
    </cfRule>
  </conditionalFormatting>
  <conditionalFormatting sqref="D22:D34">
    <cfRule type="expression" dxfId="2" priority="4">
      <formula>MOD(ROW(),2)=1</formula>
    </cfRule>
  </conditionalFormatting>
  <conditionalFormatting sqref="G5:H5">
    <cfRule type="expression" dxfId="1" priority="2">
      <formula>MOD(ROW(),2)=1</formula>
    </cfRule>
  </conditionalFormatting>
  <conditionalFormatting sqref="G6:H34">
    <cfRule type="expression" dxfId="0" priority="1">
      <formula>MOD(ROW(),2)=1</formula>
    </cfRule>
  </conditionalFormatting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 assay#1</vt:lpstr>
      <vt:lpstr>SCA</vt:lpstr>
      <vt:lpstr>Thermal melt</vt:lpstr>
      <vt:lpstr>cd spectra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cp:lastPrinted>2018-05-27T20:19:08Z</cp:lastPrinted>
  <dcterms:created xsi:type="dcterms:W3CDTF">2018-04-18T14:51:48Z</dcterms:created>
  <dcterms:modified xsi:type="dcterms:W3CDTF">2018-08-25T15:39:43Z</dcterms:modified>
</cp:coreProperties>
</file>