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4" i="1" l="1"/>
  <c r="H15" i="1"/>
  <c r="H16" i="1"/>
  <c r="F14" i="1"/>
  <c r="F15" i="1"/>
  <c r="F16" i="1"/>
  <c r="F5" i="1"/>
  <c r="F6" i="1"/>
  <c r="F7" i="1"/>
  <c r="F8" i="1"/>
  <c r="F9" i="1"/>
  <c r="F10" i="1"/>
  <c r="F11" i="1"/>
  <c r="F12" i="1"/>
  <c r="F13" i="1"/>
  <c r="D12" i="1" l="1"/>
  <c r="E12" i="1" s="1"/>
  <c r="D14" i="1"/>
  <c r="E14" i="1" s="1"/>
  <c r="D13" i="1"/>
  <c r="E13" i="1" s="1"/>
  <c r="H3" i="1" l="1"/>
  <c r="H4" i="1"/>
  <c r="H5" i="1"/>
  <c r="H6" i="1"/>
  <c r="H7" i="1"/>
  <c r="H8" i="1"/>
  <c r="H9" i="1"/>
  <c r="H10" i="1"/>
  <c r="H11" i="1"/>
  <c r="H12" i="1"/>
  <c r="H13" i="1"/>
  <c r="H2" i="1"/>
  <c r="D6" i="1"/>
  <c r="E6" i="1" s="1"/>
  <c r="D10" i="1"/>
  <c r="E10" i="1" s="1"/>
  <c r="D5" i="1"/>
  <c r="E5" i="1" s="1"/>
  <c r="D7" i="1"/>
  <c r="E7" i="1" s="1"/>
  <c r="D8" i="1"/>
  <c r="E8" i="1" s="1"/>
  <c r="D9" i="1"/>
  <c r="E9" i="1" s="1"/>
  <c r="D11" i="1"/>
  <c r="E11" i="1" s="1"/>
  <c r="D4" i="1"/>
  <c r="E4" i="1" s="1"/>
  <c r="A23" i="1" l="1"/>
  <c r="A24" i="1" s="1"/>
  <c r="A25" i="1" l="1"/>
  <c r="A26" i="1" l="1"/>
  <c r="B26" i="1"/>
  <c r="B27" i="1"/>
  <c r="A27" i="1" l="1"/>
  <c r="A28" i="1" l="1"/>
  <c r="B28" i="1"/>
  <c r="A29" i="1" l="1"/>
  <c r="B29" i="1"/>
  <c r="A30" i="1" l="1"/>
  <c r="B30" i="1"/>
  <c r="A31" i="1" l="1"/>
  <c r="B31" i="1"/>
  <c r="A32" i="1" l="1"/>
  <c r="A33" i="1" s="1"/>
  <c r="C43" i="1" s="1"/>
  <c r="B32" i="1"/>
  <c r="B33" i="1" l="1"/>
  <c r="A34" i="1" l="1"/>
  <c r="C44" i="1" s="1"/>
  <c r="B34" i="1"/>
  <c r="A35" i="1" l="1"/>
  <c r="B35" i="1"/>
  <c r="A36" i="1" l="1"/>
  <c r="C46" i="1" s="1"/>
  <c r="C45" i="1"/>
</calcChain>
</file>

<file path=xl/sharedStrings.xml><?xml version="1.0" encoding="utf-8"?>
<sst xmlns="http://schemas.openxmlformats.org/spreadsheetml/2006/main" count="24" uniqueCount="22">
  <si>
    <t>2012/1</t>
    <phoneticPr fontId="1" type="noConversion"/>
  </si>
  <si>
    <t>2013/1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</si>
  <si>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</si>
  <si>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</si>
  <si>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</si>
  <si>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2014/1</t>
    <phoneticPr fontId="1" type="noConversion"/>
  </si>
  <si>
    <t>3</t>
    <phoneticPr fontId="1" type="noConversion"/>
  </si>
  <si>
    <t>4</t>
    <phoneticPr fontId="1" type="noConversion"/>
  </si>
  <si>
    <t>年/季度</t>
    <phoneticPr fontId="1" type="noConversion"/>
  </si>
  <si>
    <t>时间标号t</t>
    <phoneticPr fontId="1" type="noConversion"/>
  </si>
  <si>
    <t>CMA</t>
    <phoneticPr fontId="1" type="noConversion"/>
  </si>
  <si>
    <t>Y/CMA</t>
    <phoneticPr fontId="1" type="noConversion"/>
  </si>
  <si>
    <t>PM2.5（Y）</t>
    <phoneticPr fontId="1" type="noConversion"/>
  </si>
  <si>
    <t>2</t>
    <phoneticPr fontId="1" type="noConversion"/>
  </si>
  <si>
    <t>2015/1</t>
    <phoneticPr fontId="1" type="noConversion"/>
  </si>
  <si>
    <t>季节指数</t>
    <phoneticPr fontId="1" type="noConversion"/>
  </si>
  <si>
    <t>2</t>
    <phoneticPr fontId="1" type="noConversion"/>
  </si>
  <si>
    <t>年度</t>
    <phoneticPr fontId="1" type="noConversion"/>
  </si>
  <si>
    <t>实际值</t>
    <phoneticPr fontId="1" type="noConversion"/>
  </si>
  <si>
    <t>预测值</t>
    <phoneticPr fontId="1" type="noConversion"/>
  </si>
  <si>
    <t>移动平均</t>
    <phoneticPr fontId="1" type="noConversion"/>
  </si>
  <si>
    <t>消除季节性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</si>
</sst>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177" fontId="0" fillId="0" borderId="0" xfId="0" applyNumberFormat="1"/>
    <xf numFmtId="2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177" fontId="0" fillId="0" borderId="1" xfId="0" applyNumberFormat="1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Sheet1!$H$3:$H$16</c:f>
              <c:numCache>
                <c:formatCode>General</c:formatCode>
                <c:ptCount val="14"/>
                <c:pt idx="0">
                  <c:v>111.477886008658</c:v>
                </c:pt>
                <c:pt idx="1">
                  <c:v>82.302306177474406</c:v>
                </c:pt>
                <c:pt idx="2">
                  <c:v>79.960980904392756</c:v>
                </c:pt>
                <c:pt idx="3">
                  <c:v>97.345081928825621</c:v>
                </c:pt>
                <c:pt idx="4">
                  <c:v>103.84553967965367</c:v>
                </c:pt>
                <c:pt idx="5">
                  <c:v>97.807190238907836</c:v>
                </c:pt>
                <c:pt idx="6">
                  <c:v>107.23782568475451</c:v>
                </c:pt>
                <c:pt idx="7">
                  <c:v>98.200112861209973</c:v>
                </c:pt>
                <c:pt idx="8">
                  <c:v>91.200064484848482</c:v>
                </c:pt>
                <c:pt idx="9">
                  <c:v>107.31303121501706</c:v>
                </c:pt>
                <c:pt idx="10">
                  <c:v>94.574559012919892</c:v>
                </c:pt>
                <c:pt idx="11">
                  <c:v>80.513024911032034</c:v>
                </c:pt>
                <c:pt idx="12">
                  <c:v>67.495064935064931</c:v>
                </c:pt>
                <c:pt idx="13">
                  <c:v>83.633242320819107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Sheet1!$A$22:$A$35</c:f>
              <c:numCache>
                <c:formatCode>General</c:formatCode>
                <c:ptCount val="14"/>
                <c:pt idx="0">
                  <c:v>#N/A</c:v>
                </c:pt>
                <c:pt idx="1">
                  <c:v>111.477886008658</c:v>
                </c:pt>
                <c:pt idx="2">
                  <c:v>96.890096093066205</c:v>
                </c:pt>
                <c:pt idx="3">
                  <c:v>88.42553849872948</c:v>
                </c:pt>
                <c:pt idx="4">
                  <c:v>92.885310213777558</c:v>
                </c:pt>
                <c:pt idx="5">
                  <c:v>98.365424946715621</c:v>
                </c:pt>
                <c:pt idx="6">
                  <c:v>98.086307592811721</c:v>
                </c:pt>
                <c:pt idx="7">
                  <c:v>102.66206663878312</c:v>
                </c:pt>
                <c:pt idx="8">
                  <c:v>100.43108974999654</c:v>
                </c:pt>
                <c:pt idx="9">
                  <c:v>95.815577117422521</c:v>
                </c:pt>
                <c:pt idx="10">
                  <c:v>101.56430416621978</c:v>
                </c:pt>
                <c:pt idx="11">
                  <c:v>98.069431589569831</c:v>
                </c:pt>
                <c:pt idx="12">
                  <c:v>89.291228250300932</c:v>
                </c:pt>
                <c:pt idx="13">
                  <c:v>78.393146592682939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219760"/>
        <c:axId val="1354224656"/>
      </c:lineChart>
      <c:catAx>
        <c:axId val="135421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54224656"/>
        <c:crosses val="autoZero"/>
        <c:auto val="1"/>
        <c:lblAlgn val="ctr"/>
        <c:lblOffset val="100"/>
        <c:noMultiLvlLbl val="0"/>
      </c:catAx>
      <c:valAx>
        <c:axId val="135422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21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</a:t>
            </a:r>
            <a:r>
              <a:rPr lang="en-US" altLang="zh-CN"/>
              <a:t>VS</a:t>
            </a:r>
            <a:r>
              <a:rPr lang="zh-CN" altLang="en-US"/>
              <a:t>预测</a:t>
            </a:r>
          </a:p>
        </c:rich>
      </c:tx>
      <c:layout>
        <c:manualLayout>
          <c:xMode val="edge"/>
          <c:yMode val="edge"/>
          <c:x val="0.39017955967448714"/>
          <c:y val="2.621231979030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Sheet1!$B$43:$B$46</c:f>
              <c:numCache>
                <c:formatCode>0.00</c:formatCode>
                <c:ptCount val="4"/>
                <c:pt idx="0">
                  <c:v>75.92</c:v>
                </c:pt>
                <c:pt idx="1">
                  <c:v>52.32</c:v>
                </c:pt>
                <c:pt idx="2">
                  <c:v>82.23</c:v>
                </c:pt>
                <c:pt idx="3">
                  <c:v>122.68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Sheet1!$C$43:$C$46</c:f>
              <c:numCache>
                <c:formatCode>0.00</c:formatCode>
                <c:ptCount val="4"/>
                <c:pt idx="0">
                  <c:v>92.474866700231956</c:v>
                </c:pt>
                <c:pt idx="1">
                  <c:v>69.215683643689658</c:v>
                </c:pt>
                <c:pt idx="2">
                  <c:v>77.077825341127863</c:v>
                </c:pt>
                <c:pt idx="3">
                  <c:v>105.20841025088137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671968"/>
        <c:axId val="1352677408"/>
      </c:lineChart>
      <c:catAx>
        <c:axId val="13526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季节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677408"/>
        <c:crosses val="autoZero"/>
        <c:auto val="1"/>
        <c:lblAlgn val="ctr"/>
        <c:lblOffset val="100"/>
        <c:noMultiLvlLbl val="0"/>
      </c:catAx>
      <c:valAx>
        <c:axId val="13526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6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21</xdr:row>
      <xdr:rowOff>60960</xdr:rowOff>
    </xdr:from>
    <xdr:to>
      <xdr:col>10</xdr:col>
      <xdr:colOff>579120</xdr:colOff>
      <xdr:row>35</xdr:row>
      <xdr:rowOff>175260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38</xdr:row>
      <xdr:rowOff>26670</xdr:rowOff>
    </xdr:from>
    <xdr:to>
      <xdr:col>10</xdr:col>
      <xdr:colOff>598170</xdr:colOff>
      <xdr:row>54</xdr:row>
      <xdr:rowOff>7620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workbookViewId="0">
      <selection activeCell="O47" sqref="O47"/>
    </sheetView>
  </sheetViews>
  <sheetFormatPr defaultRowHeight="14.4" x14ac:dyDescent="0.25"/>
  <cols>
    <col min="2" max="2" width="11.33203125" customWidth="1"/>
    <col min="3" max="3" width="10.44140625" customWidth="1"/>
    <col min="4" max="4" width="9.44140625" customWidth="1"/>
    <col min="5" max="5" width="9.6640625" customWidth="1"/>
    <col min="6" max="6" width="11.6640625" bestFit="1" customWidth="1"/>
    <col min="8" max="8" width="10.6640625" customWidth="1"/>
    <col min="10" max="10" width="10.33203125" customWidth="1"/>
    <col min="12" max="12" width="10" customWidth="1"/>
  </cols>
  <sheetData>
    <row r="1" spans="1:15" x14ac:dyDescent="0.25">
      <c r="A1" t="s">
        <v>8</v>
      </c>
      <c r="B1" t="s">
        <v>9</v>
      </c>
      <c r="C1" t="s">
        <v>12</v>
      </c>
      <c r="D1" t="s">
        <v>10</v>
      </c>
      <c r="E1" t="s">
        <v>11</v>
      </c>
      <c r="F1" t="s">
        <v>20</v>
      </c>
      <c r="G1" t="s">
        <v>15</v>
      </c>
      <c r="H1" t="s">
        <v>21</v>
      </c>
      <c r="J1" s="11"/>
      <c r="K1" s="11"/>
      <c r="L1" s="11"/>
      <c r="M1" s="11"/>
      <c r="N1" s="11"/>
      <c r="O1" s="11"/>
    </row>
    <row r="2" spans="1:15" x14ac:dyDescent="0.25">
      <c r="A2" s="1" t="s">
        <v>0</v>
      </c>
      <c r="B2">
        <v>1</v>
      </c>
      <c r="C2" s="3">
        <v>91.815348999999998</v>
      </c>
      <c r="G2">
        <v>0.94295302013422821</v>
      </c>
      <c r="H2">
        <f>C2/G2</f>
        <v>97.370014241992877</v>
      </c>
    </row>
    <row r="3" spans="1:15" x14ac:dyDescent="0.25">
      <c r="A3" s="1">
        <v>2</v>
      </c>
      <c r="B3">
        <v>2</v>
      </c>
      <c r="C3" s="3">
        <v>86.414066000000005</v>
      </c>
      <c r="G3">
        <v>0.77516778523489938</v>
      </c>
      <c r="H3">
        <f t="shared" ref="H3:H16" si="0">C3/G3</f>
        <v>111.477886008658</v>
      </c>
    </row>
    <row r="4" spans="1:15" x14ac:dyDescent="0.25">
      <c r="A4" s="1">
        <v>3</v>
      </c>
      <c r="B4">
        <v>3</v>
      </c>
      <c r="C4" s="3">
        <v>80.921395000000004</v>
      </c>
      <c r="D4" s="4">
        <f>AVERAGE(F5:F6)</f>
        <v>90.745249999999999</v>
      </c>
      <c r="E4" s="4">
        <f>C4/D4</f>
        <v>0.89174248789881572</v>
      </c>
      <c r="G4">
        <v>0.98322147651006719</v>
      </c>
      <c r="H4">
        <f t="shared" si="0"/>
        <v>82.302306177474406</v>
      </c>
    </row>
    <row r="5" spans="1:15" x14ac:dyDescent="0.25">
      <c r="A5" s="1">
        <v>4</v>
      </c>
      <c r="B5">
        <v>4</v>
      </c>
      <c r="C5" s="3">
        <v>103.841945</v>
      </c>
      <c r="D5" s="4">
        <f>AVERAGE(F6:F7)</f>
        <v>90.002767625000004</v>
      </c>
      <c r="E5" s="4">
        <f t="shared" ref="E5:E14" si="1">C5/D5</f>
        <v>1.1537639090462357</v>
      </c>
      <c r="F5" s="4">
        <f>AVERAGE(C2:C5)</f>
        <v>90.748188750000011</v>
      </c>
      <c r="G5">
        <v>1.2986577181208054</v>
      </c>
      <c r="H5">
        <f t="shared" si="0"/>
        <v>79.960980904392756</v>
      </c>
    </row>
    <row r="6" spans="1:15" x14ac:dyDescent="0.25">
      <c r="A6" s="1" t="s">
        <v>1</v>
      </c>
      <c r="B6">
        <v>5</v>
      </c>
      <c r="C6" s="3">
        <v>91.791838999999996</v>
      </c>
      <c r="D6" s="4">
        <f>AVERAGE(F7:F8)</f>
        <v>91.168815875000007</v>
      </c>
      <c r="E6" s="4">
        <f t="shared" si="1"/>
        <v>1.0068337305801383</v>
      </c>
      <c r="F6" s="4">
        <f>AVERAGE(C3:C6)</f>
        <v>90.74231125</v>
      </c>
      <c r="G6">
        <v>0.94295302013422821</v>
      </c>
      <c r="H6">
        <f t="shared" si="0"/>
        <v>97.345081928825621</v>
      </c>
    </row>
    <row r="7" spans="1:15" x14ac:dyDescent="0.25">
      <c r="A7" s="1" t="s">
        <v>2</v>
      </c>
      <c r="B7">
        <v>6</v>
      </c>
      <c r="C7" s="3">
        <v>80.497716999999994</v>
      </c>
      <c r="D7" s="4">
        <f>AVERAGE(F8:F9)</f>
        <v>97.502318374999987</v>
      </c>
      <c r="E7" s="4">
        <f t="shared" si="1"/>
        <v>0.82559797901831178</v>
      </c>
      <c r="F7" s="4">
        <f>AVERAGE(C4:C7)</f>
        <v>89.263224000000008</v>
      </c>
      <c r="G7">
        <v>0.77516778523489938</v>
      </c>
      <c r="H7">
        <f t="shared" si="0"/>
        <v>103.84553967965367</v>
      </c>
    </row>
    <row r="8" spans="1:15" x14ac:dyDescent="0.25">
      <c r="A8" s="1" t="s">
        <v>3</v>
      </c>
      <c r="B8">
        <v>7</v>
      </c>
      <c r="C8" s="3">
        <v>96.166129999999995</v>
      </c>
      <c r="D8" s="4">
        <f>AVERAGE(F9:F10)</f>
        <v>102.03101075000001</v>
      </c>
      <c r="E8" s="4">
        <f t="shared" si="1"/>
        <v>0.9425186449993096</v>
      </c>
      <c r="F8" s="4">
        <f>AVERAGE(C5:C8)</f>
        <v>93.074407749999992</v>
      </c>
      <c r="G8">
        <v>0.98322147651006719</v>
      </c>
      <c r="H8">
        <f t="shared" si="0"/>
        <v>97.807190238907836</v>
      </c>
    </row>
    <row r="9" spans="1:15" x14ac:dyDescent="0.25">
      <c r="A9" s="1" t="s">
        <v>4</v>
      </c>
      <c r="B9">
        <v>8</v>
      </c>
      <c r="C9" s="3">
        <v>139.26523</v>
      </c>
      <c r="D9" s="4">
        <f>AVERAGE(F10:F11)</f>
        <v>100.906496875</v>
      </c>
      <c r="E9" s="4">
        <f t="shared" si="1"/>
        <v>1.3801413616857363</v>
      </c>
      <c r="F9" s="4">
        <f>AVERAGE(C6:C9)</f>
        <v>101.930229</v>
      </c>
      <c r="G9">
        <v>1.2986577181208054</v>
      </c>
      <c r="H9">
        <f t="shared" si="0"/>
        <v>107.23782568475451</v>
      </c>
    </row>
    <row r="10" spans="1:15" x14ac:dyDescent="0.25">
      <c r="A10" s="1" t="s">
        <v>5</v>
      </c>
      <c r="B10">
        <v>9</v>
      </c>
      <c r="C10" s="3">
        <v>92.598093000000006</v>
      </c>
      <c r="D10" s="4">
        <f>AVERAGE(F11:F12)</f>
        <v>100.84949462500001</v>
      </c>
      <c r="E10" s="4">
        <f t="shared" si="1"/>
        <v>0.91818103148972519</v>
      </c>
      <c r="F10" s="4">
        <f>AVERAGE(C7:C10)</f>
        <v>102.1317925</v>
      </c>
      <c r="G10">
        <v>0.94295302013422821</v>
      </c>
      <c r="H10">
        <f t="shared" si="0"/>
        <v>98.200112861209973</v>
      </c>
    </row>
    <row r="11" spans="1:15" x14ac:dyDescent="0.25">
      <c r="A11" s="1" t="s">
        <v>13</v>
      </c>
      <c r="B11">
        <v>10</v>
      </c>
      <c r="C11" s="3">
        <v>70.695352</v>
      </c>
      <c r="D11" s="4">
        <f>AVERAGE(F12:F13)</f>
        <v>99.962131874999997</v>
      </c>
      <c r="E11" s="4">
        <f t="shared" si="1"/>
        <v>0.70722133145782318</v>
      </c>
      <c r="F11" s="4">
        <f>AVERAGE(C8:C11)</f>
        <v>99.681201250000001</v>
      </c>
      <c r="G11">
        <v>0.77516778523489938</v>
      </c>
      <c r="H11">
        <f t="shared" si="0"/>
        <v>91.200064484848482</v>
      </c>
    </row>
    <row r="12" spans="1:15" x14ac:dyDescent="0.25">
      <c r="A12" s="1" t="s">
        <v>6</v>
      </c>
      <c r="B12">
        <v>11</v>
      </c>
      <c r="C12" s="3">
        <v>105.512477</v>
      </c>
      <c r="D12" s="4">
        <f>AVERAGE(F13:F14)</f>
        <v>95.821714125</v>
      </c>
      <c r="E12" s="4">
        <f t="shared" si="1"/>
        <v>1.1011332657059165</v>
      </c>
      <c r="F12" s="4">
        <f>AVERAGE(C9:C12)</f>
        <v>102.017788</v>
      </c>
      <c r="G12">
        <v>0.98322147651006719</v>
      </c>
      <c r="H12">
        <f t="shared" si="0"/>
        <v>107.31303121501706</v>
      </c>
    </row>
    <row r="13" spans="1:15" x14ac:dyDescent="0.25">
      <c r="A13" s="1" t="s">
        <v>7</v>
      </c>
      <c r="B13">
        <v>12</v>
      </c>
      <c r="C13" s="3">
        <v>122.819981</v>
      </c>
      <c r="D13" s="4">
        <f>AVERAGE(F14:F15)</f>
        <v>91.440033499999998</v>
      </c>
      <c r="E13" s="4">
        <f t="shared" si="1"/>
        <v>1.3431751531455858</v>
      </c>
      <c r="F13" s="4">
        <f>AVERAGE(C10:C13)</f>
        <v>97.906475749999998</v>
      </c>
      <c r="G13">
        <v>1.2986577181208054</v>
      </c>
      <c r="H13">
        <f t="shared" si="0"/>
        <v>94.574559012919892</v>
      </c>
    </row>
    <row r="14" spans="1:15" x14ac:dyDescent="0.25">
      <c r="A14" s="1" t="s">
        <v>14</v>
      </c>
      <c r="B14">
        <v>13</v>
      </c>
      <c r="C14" s="3">
        <v>75.92</v>
      </c>
      <c r="D14" s="4">
        <f>AVERAGE(F15:F16)</f>
        <v>86.232804874999999</v>
      </c>
      <c r="E14" s="4">
        <f t="shared" si="1"/>
        <v>0.88040740539578788</v>
      </c>
      <c r="F14" s="4">
        <f>AVERAGE(C11:C14)</f>
        <v>93.736952500000001</v>
      </c>
      <c r="G14">
        <v>0.94295302013422821</v>
      </c>
      <c r="H14">
        <f t="shared" si="0"/>
        <v>80.513024911032034</v>
      </c>
    </row>
    <row r="15" spans="1:15" x14ac:dyDescent="0.25">
      <c r="A15" s="1" t="s">
        <v>16</v>
      </c>
      <c r="B15">
        <v>14</v>
      </c>
      <c r="C15" s="3">
        <v>52.32</v>
      </c>
      <c r="F15" s="4">
        <f>AVERAGE(C12:C15)</f>
        <v>89.143114499999996</v>
      </c>
      <c r="G15">
        <v>0.77516778523489938</v>
      </c>
      <c r="H15">
        <f t="shared" si="0"/>
        <v>67.495064935064931</v>
      </c>
    </row>
    <row r="16" spans="1:15" x14ac:dyDescent="0.25">
      <c r="A16">
        <v>3</v>
      </c>
      <c r="B16">
        <v>15</v>
      </c>
      <c r="C16" s="3">
        <v>82.23</v>
      </c>
      <c r="F16" s="4">
        <f>AVERAGE(C13:C16)</f>
        <v>83.322495250000003</v>
      </c>
      <c r="G16">
        <v>0.98322147651006719</v>
      </c>
      <c r="H16">
        <f t="shared" si="0"/>
        <v>83.633242320819107</v>
      </c>
    </row>
    <row r="17" spans="1:3" x14ac:dyDescent="0.25">
      <c r="C17" s="2"/>
    </row>
    <row r="22" spans="1:3" x14ac:dyDescent="0.25">
      <c r="A22" t="e">
        <v>#N/A</v>
      </c>
      <c r="B22" t="e">
        <v>#N/A</v>
      </c>
    </row>
    <row r="23" spans="1:3" x14ac:dyDescent="0.25">
      <c r="A23">
        <f>H3</f>
        <v>111.477886008658</v>
      </c>
      <c r="B23" t="e">
        <v>#N/A</v>
      </c>
    </row>
    <row r="24" spans="1:3" x14ac:dyDescent="0.25">
      <c r="A24">
        <f t="shared" ref="A24:A36" si="2">0.5*H4+0.5*A23</f>
        <v>96.890096093066205</v>
      </c>
      <c r="B24" t="e">
        <v>#N/A</v>
      </c>
    </row>
    <row r="25" spans="1:3" x14ac:dyDescent="0.25">
      <c r="A25">
        <f t="shared" si="2"/>
        <v>88.42553849872948</v>
      </c>
      <c r="B25" t="e">
        <v>#N/A</v>
      </c>
    </row>
    <row r="26" spans="1:3" x14ac:dyDescent="0.25">
      <c r="A26">
        <f t="shared" si="2"/>
        <v>92.885310213777558</v>
      </c>
      <c r="B26">
        <f t="shared" ref="B26:B35" si="3">SQRT(SUMXMY2(H4:H6,A23:A25)/3)</f>
        <v>20.144210537674859</v>
      </c>
    </row>
    <row r="27" spans="1:3" x14ac:dyDescent="0.25">
      <c r="A27">
        <f t="shared" si="2"/>
        <v>98.365424946715621</v>
      </c>
      <c r="B27">
        <f t="shared" si="3"/>
        <v>12.731585735450818</v>
      </c>
    </row>
    <row r="28" spans="1:3" x14ac:dyDescent="0.25">
      <c r="A28">
        <f t="shared" si="2"/>
        <v>98.086307592811721</v>
      </c>
      <c r="B28">
        <f t="shared" si="3"/>
        <v>8.1648945887262059</v>
      </c>
    </row>
    <row r="29" spans="1:3" x14ac:dyDescent="0.25">
      <c r="A29">
        <f t="shared" si="2"/>
        <v>102.66206663878312</v>
      </c>
      <c r="B29">
        <f t="shared" si="3"/>
        <v>8.2500209963534115</v>
      </c>
    </row>
    <row r="30" spans="1:3" x14ac:dyDescent="0.25">
      <c r="A30">
        <f t="shared" si="2"/>
        <v>100.43108974999654</v>
      </c>
      <c r="B30">
        <f t="shared" si="3"/>
        <v>5.8870179459937297</v>
      </c>
    </row>
    <row r="31" spans="1:3" x14ac:dyDescent="0.25">
      <c r="A31">
        <f t="shared" si="2"/>
        <v>95.815577117422521</v>
      </c>
      <c r="B31">
        <f t="shared" si="3"/>
        <v>7.9345477154478754</v>
      </c>
    </row>
    <row r="32" spans="1:3" x14ac:dyDescent="0.25">
      <c r="A32">
        <f t="shared" si="2"/>
        <v>101.56430416621978</v>
      </c>
      <c r="B32">
        <f t="shared" si="3"/>
        <v>8.8940487534323509</v>
      </c>
    </row>
    <row r="33" spans="1:5" x14ac:dyDescent="0.25">
      <c r="A33">
        <f t="shared" si="2"/>
        <v>98.069431589569831</v>
      </c>
      <c r="B33">
        <f t="shared" si="3"/>
        <v>9.4208954896402979</v>
      </c>
    </row>
    <row r="34" spans="1:5" x14ac:dyDescent="0.25">
      <c r="A34">
        <f t="shared" si="2"/>
        <v>89.291228250300932</v>
      </c>
      <c r="B34">
        <f t="shared" si="3"/>
        <v>12.770740039853857</v>
      </c>
    </row>
    <row r="35" spans="1:5" x14ac:dyDescent="0.25">
      <c r="A35">
        <f t="shared" si="2"/>
        <v>78.393146592682939</v>
      </c>
      <c r="B35">
        <f t="shared" si="3"/>
        <v>16.654896057263215</v>
      </c>
    </row>
    <row r="36" spans="1:5" x14ac:dyDescent="0.25">
      <c r="A36" s="5">
        <f t="shared" si="2"/>
        <v>81.013194456751023</v>
      </c>
      <c r="E36">
        <v>0.5</v>
      </c>
    </row>
    <row r="42" spans="1:5" x14ac:dyDescent="0.25">
      <c r="A42" s="7" t="s">
        <v>17</v>
      </c>
      <c r="B42" s="7" t="s">
        <v>18</v>
      </c>
      <c r="C42" s="8" t="s">
        <v>19</v>
      </c>
    </row>
    <row r="43" spans="1:5" x14ac:dyDescent="0.25">
      <c r="A43" s="9" t="s">
        <v>14</v>
      </c>
      <c r="B43" s="10">
        <v>75.92</v>
      </c>
      <c r="C43" s="10">
        <f>A33*G2</f>
        <v>92.474866700231956</v>
      </c>
    </row>
    <row r="44" spans="1:5" x14ac:dyDescent="0.25">
      <c r="A44" s="9" t="s">
        <v>16</v>
      </c>
      <c r="B44" s="10">
        <v>52.32</v>
      </c>
      <c r="C44" s="10">
        <f t="shared" ref="C44:C46" si="4">A34*G3</f>
        <v>69.215683643689658</v>
      </c>
    </row>
    <row r="45" spans="1:5" x14ac:dyDescent="0.25">
      <c r="A45" s="7">
        <v>3</v>
      </c>
      <c r="B45" s="10">
        <v>82.23</v>
      </c>
      <c r="C45" s="10">
        <f t="shared" si="4"/>
        <v>77.077825341127863</v>
      </c>
    </row>
    <row r="46" spans="1:5" x14ac:dyDescent="0.25">
      <c r="A46" s="7">
        <v>4</v>
      </c>
      <c r="B46" s="10">
        <v>122.68</v>
      </c>
      <c r="C46" s="10">
        <f t="shared" si="4"/>
        <v>105.20841025088137</v>
      </c>
    </row>
    <row r="61" spans="3:3" x14ac:dyDescent="0.25">
      <c r="C61" s="6"/>
    </row>
  </sheetData>
  <phoneticPr fontId="1" type="noConversion"/>
  <pageMargins left="0.7" right="0.7" top="0.75" bottom="0.75" header="0.3" footer="0.3"/>
  <pageSetup paperSize="9"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2019-01-02T10:57:08Z</dcterms:modified>
</cp:coreProperties>
</file>