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040" windowHeight="156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I18" i="1"/>
  <c r="I17" i="1"/>
  <c r="M20" i="1"/>
  <c r="L20" i="1"/>
  <c r="K20" i="1"/>
  <c r="J20" i="1"/>
  <c r="L19" i="1"/>
  <c r="K19" i="1"/>
  <c r="J19" i="1"/>
  <c r="M18" i="1"/>
  <c r="L18" i="1"/>
  <c r="K18" i="1"/>
  <c r="J18" i="1"/>
  <c r="M17" i="1"/>
  <c r="L17" i="1"/>
  <c r="K17" i="1"/>
  <c r="J17" i="1"/>
  <c r="I7" i="1"/>
  <c r="J7" i="1"/>
  <c r="K7" i="1"/>
  <c r="L7" i="1"/>
  <c r="M7" i="1"/>
  <c r="I8" i="1"/>
  <c r="J8" i="1"/>
  <c r="K8" i="1"/>
  <c r="L8" i="1"/>
  <c r="M8" i="1"/>
  <c r="J9" i="1"/>
  <c r="K9" i="1"/>
  <c r="L9" i="1"/>
  <c r="M9" i="1"/>
  <c r="J10" i="1"/>
  <c r="K10" i="1"/>
  <c r="L10" i="1"/>
  <c r="M10" i="1"/>
  <c r="J6" i="1"/>
  <c r="K6" i="1"/>
  <c r="L6" i="1"/>
  <c r="M6" i="1"/>
  <c r="I6" i="1"/>
  <c r="C19" i="1"/>
  <c r="D19" i="1"/>
  <c r="E19" i="1"/>
  <c r="F19" i="1"/>
  <c r="C20" i="1"/>
  <c r="D20" i="1"/>
  <c r="E20" i="1"/>
  <c r="F20" i="1"/>
  <c r="B18" i="1"/>
  <c r="C18" i="1"/>
  <c r="D18" i="1"/>
  <c r="E18" i="1"/>
  <c r="F18" i="1"/>
  <c r="F17" i="1"/>
  <c r="C17" i="1"/>
  <c r="D17" i="1"/>
  <c r="E17" i="1"/>
  <c r="B17" i="1"/>
  <c r="F6" i="1"/>
  <c r="F2" i="1"/>
  <c r="E2" i="1"/>
  <c r="D2" i="1"/>
  <c r="C2" i="1"/>
  <c r="F7" i="1"/>
  <c r="E8" i="1"/>
  <c r="E6" i="1"/>
  <c r="E9" i="1"/>
  <c r="E10" i="1"/>
  <c r="D8" i="1"/>
  <c r="D6" i="1"/>
  <c r="D9" i="1"/>
  <c r="D10" i="1"/>
  <c r="E7" i="1"/>
  <c r="D7" i="1"/>
  <c r="C8" i="1"/>
  <c r="C6" i="1"/>
  <c r="C9" i="1"/>
  <c r="C10" i="1"/>
  <c r="C7" i="1"/>
  <c r="B8" i="1"/>
  <c r="B6" i="1"/>
  <c r="B7" i="1"/>
  <c r="F8" i="1"/>
  <c r="F9" i="1"/>
  <c r="F10" i="1"/>
</calcChain>
</file>

<file path=xl/sharedStrings.xml><?xml version="1.0" encoding="utf-8"?>
<sst xmlns="http://schemas.openxmlformats.org/spreadsheetml/2006/main" count="18" uniqueCount="9">
  <si>
    <t>Processes\Problem Size</t>
    <phoneticPr fontId="1" type="noConversion"/>
  </si>
  <si>
    <t>/</t>
    <phoneticPr fontId="1" type="noConversion"/>
  </si>
  <si>
    <t>Time (sec)</t>
    <phoneticPr fontId="1" type="noConversion"/>
  </si>
  <si>
    <t>/</t>
    <phoneticPr fontId="1" type="noConversion"/>
  </si>
  <si>
    <t>/</t>
    <phoneticPr fontId="1" type="noConversion"/>
  </si>
  <si>
    <t>Problem Size</t>
    <phoneticPr fontId="1" type="noConversion"/>
  </si>
  <si>
    <t>Speedup</t>
    <phoneticPr fontId="1" type="noConversion"/>
  </si>
  <si>
    <t>/</t>
    <phoneticPr fontId="1" type="noConversion"/>
  </si>
  <si>
    <t>Time Taken
 Reading Input 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</si>
</sst>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80" formatCode="0.000000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4" sqref="H14:M20"/>
    </sheetView>
  </sheetViews>
  <sheetFormatPr baseColWidth="10" defaultRowHeight="15" x14ac:dyDescent="0"/>
  <cols>
    <col min="1" max="1" width="23.1640625" style="3" customWidth="1"/>
    <col min="2" max="4" width="12.1640625" style="3" bestFit="1" customWidth="1"/>
    <col min="5" max="5" width="13.1640625" style="3" bestFit="1" customWidth="1"/>
    <col min="6" max="6" width="11.1640625" style="3" bestFit="1" customWidth="1"/>
    <col min="7" max="7" width="10.83203125" style="1"/>
    <col min="8" max="8" width="22.1640625" style="1" customWidth="1"/>
    <col min="9" max="16384" width="10.83203125" style="1"/>
  </cols>
  <sheetData>
    <row r="1" spans="1:13">
      <c r="A1" s="2" t="s">
        <v>5</v>
      </c>
      <c r="B1" s="3">
        <v>10</v>
      </c>
      <c r="C1" s="3">
        <v>100</v>
      </c>
      <c r="D1" s="3">
        <v>1000</v>
      </c>
      <c r="E1" s="3">
        <v>10000</v>
      </c>
      <c r="F1" s="3">
        <v>40000</v>
      </c>
    </row>
    <row r="2" spans="1:13" ht="30">
      <c r="A2" s="6" t="s">
        <v>8</v>
      </c>
      <c r="B2" s="5">
        <v>5.5400000000000002E-4</v>
      </c>
      <c r="C2" s="5">
        <f>3.958*(10^-3)</f>
        <v>3.9580000000000006E-3</v>
      </c>
      <c r="D2" s="5">
        <f>2.993*10^-1</f>
        <v>0.29930000000000001</v>
      </c>
      <c r="E2" s="5">
        <f>27.55036</f>
        <v>27.550360000000001</v>
      </c>
      <c r="F2" s="5">
        <f>467.8105</f>
        <v>467.81049999999999</v>
      </c>
    </row>
    <row r="3" spans="1:13">
      <c r="B3" s="5"/>
      <c r="C3" s="5"/>
      <c r="D3" s="5"/>
      <c r="E3" s="5"/>
      <c r="F3" s="5"/>
    </row>
    <row r="4" spans="1:13">
      <c r="A4" s="2" t="s">
        <v>2</v>
      </c>
      <c r="H4" s="2" t="s">
        <v>2</v>
      </c>
      <c r="I4" s="3"/>
      <c r="J4" s="3"/>
      <c r="K4" s="3"/>
      <c r="L4" s="3"/>
      <c r="M4" s="3"/>
    </row>
    <row r="5" spans="1:13">
      <c r="A5" s="2" t="s">
        <v>0</v>
      </c>
      <c r="B5" s="3">
        <v>10</v>
      </c>
      <c r="C5" s="3">
        <v>100</v>
      </c>
      <c r="D5" s="3">
        <v>1000</v>
      </c>
      <c r="E5" s="3">
        <v>10000</v>
      </c>
      <c r="F5" s="3">
        <v>40000</v>
      </c>
      <c r="H5" s="2" t="s">
        <v>0</v>
      </c>
      <c r="I5" s="3">
        <v>10</v>
      </c>
      <c r="J5" s="3">
        <v>100</v>
      </c>
      <c r="K5" s="3">
        <v>1000</v>
      </c>
      <c r="L5" s="3">
        <v>10000</v>
      </c>
      <c r="M5" s="3">
        <v>40000</v>
      </c>
    </row>
    <row r="6" spans="1:13">
      <c r="A6" s="3">
        <v>1</v>
      </c>
      <c r="B6" s="4">
        <f>(0.432+0.412+0.422+0.418+0.413)/5</f>
        <v>0.4194</v>
      </c>
      <c r="C6" s="4">
        <f>(0.446+0.645+0.431+0.433+0.423)/5</f>
        <v>0.47560000000000002</v>
      </c>
      <c r="D6" s="4">
        <f>(0.901+0.886+0.892+0.924+0.901)/5</f>
        <v>0.90079999999999993</v>
      </c>
      <c r="E6" s="4">
        <f>(54.329+53.883+55.237+54.304+54.248)/5</f>
        <v>54.400200000000005</v>
      </c>
      <c r="F6" s="4">
        <f>16*60+58.603</f>
        <v>1018.603</v>
      </c>
      <c r="H6" s="3">
        <v>1</v>
      </c>
      <c r="I6" s="4">
        <f>B6-B$2</f>
        <v>0.418846</v>
      </c>
      <c r="J6" s="4">
        <f t="shared" ref="J6:M6" si="0">C6-C$2</f>
        <v>0.47164200000000001</v>
      </c>
      <c r="K6" s="4">
        <f t="shared" si="0"/>
        <v>0.60149999999999992</v>
      </c>
      <c r="L6" s="4">
        <f t="shared" si="0"/>
        <v>26.849840000000004</v>
      </c>
      <c r="M6" s="4">
        <f t="shared" si="0"/>
        <v>550.79250000000002</v>
      </c>
    </row>
    <row r="7" spans="1:13">
      <c r="A7" s="3">
        <v>2</v>
      </c>
      <c r="B7" s="4">
        <f>(0.435*3+0.433+0.434)/5</f>
        <v>0.43440000000000001</v>
      </c>
      <c r="C7" s="4">
        <f>(0.438+0.456+0.457+0.436+0.438)/5</f>
        <v>0.44500000000000001</v>
      </c>
      <c r="D7" s="4">
        <f>(0.81+0.822+0.809+0.814+0.817)/5</f>
        <v>0.81440000000000001</v>
      </c>
      <c r="E7" s="4">
        <f>(41.77+42.021+41.394+41.072+41.276)/5</f>
        <v>41.506600000000006</v>
      </c>
      <c r="F7" s="4">
        <f>(11*60+50.624)</f>
        <v>710.62400000000002</v>
      </c>
      <c r="H7" s="3">
        <v>2</v>
      </c>
      <c r="I7" s="4">
        <f t="shared" ref="I7:I10" si="1">B7-B$2</f>
        <v>0.43384600000000001</v>
      </c>
      <c r="J7" s="4">
        <f t="shared" ref="J7:J10" si="2">C7-C$2</f>
        <v>0.44104199999999999</v>
      </c>
      <c r="K7" s="4">
        <f t="shared" ref="K7:K10" si="3">D7-D$2</f>
        <v>0.5151</v>
      </c>
      <c r="L7" s="4">
        <f t="shared" ref="L7:L10" si="4">E7-E$2</f>
        <v>13.956240000000005</v>
      </c>
      <c r="M7" s="4">
        <f t="shared" ref="M7:M10" si="5">F7-F$2</f>
        <v>242.81350000000003</v>
      </c>
    </row>
    <row r="8" spans="1:13">
      <c r="A8" s="3">
        <v>10</v>
      </c>
      <c r="B8" s="4">
        <f>(0.548+0.55+0.54+0.556+0.533)/5</f>
        <v>0.5454</v>
      </c>
      <c r="C8" s="4">
        <f>(0.584+0.543+0.533+0.553+0.548)/5</f>
        <v>0.55220000000000002</v>
      </c>
      <c r="D8" s="4">
        <f>(0.894+0.85+0.882+0.862+0.84)/5</f>
        <v>0.86560000000000004</v>
      </c>
      <c r="E8" s="4">
        <f>(31.803+31.81+30.878+31.416+31.665)/5</f>
        <v>31.514400000000002</v>
      </c>
      <c r="F8" s="4">
        <f>(8*60+26.274)</f>
        <v>506.274</v>
      </c>
      <c r="H8" s="3">
        <v>10</v>
      </c>
      <c r="I8" s="4">
        <f t="shared" si="1"/>
        <v>0.54484599999999994</v>
      </c>
      <c r="J8" s="4">
        <f t="shared" si="2"/>
        <v>0.54824200000000001</v>
      </c>
      <c r="K8" s="4">
        <f t="shared" si="3"/>
        <v>0.56630000000000003</v>
      </c>
      <c r="L8" s="4">
        <f t="shared" si="4"/>
        <v>3.9640400000000007</v>
      </c>
      <c r="M8" s="4">
        <f t="shared" si="5"/>
        <v>38.46350000000001</v>
      </c>
    </row>
    <row r="9" spans="1:13">
      <c r="A9" s="3">
        <v>20</v>
      </c>
      <c r="B9" s="4" t="s">
        <v>1</v>
      </c>
      <c r="C9" s="4">
        <f>(0.718+0.766+0.706+0.703+0.691)/5</f>
        <v>0.71679999999999988</v>
      </c>
      <c r="D9" s="4">
        <f>(0.996+1.038+0.996+1.067+1.006)/5</f>
        <v>1.0206</v>
      </c>
      <c r="E9" s="4">
        <f>(30.925+30.883+31.625+30.991+29.85)/5</f>
        <v>30.854800000000001</v>
      </c>
      <c r="F9" s="4">
        <f>(8*60+11.901)</f>
        <v>491.90100000000001</v>
      </c>
      <c r="H9" s="3">
        <v>20</v>
      </c>
      <c r="I9" s="4" t="s">
        <v>1</v>
      </c>
      <c r="J9" s="4">
        <f t="shared" si="2"/>
        <v>0.71284199999999986</v>
      </c>
      <c r="K9" s="4">
        <f t="shared" si="3"/>
        <v>0.72129999999999994</v>
      </c>
      <c r="L9" s="4">
        <f t="shared" si="4"/>
        <v>3.3044399999999996</v>
      </c>
      <c r="M9" s="4">
        <f t="shared" si="5"/>
        <v>24.09050000000002</v>
      </c>
    </row>
    <row r="10" spans="1:13">
      <c r="A10" s="3">
        <v>40</v>
      </c>
      <c r="B10" s="4" t="s">
        <v>1</v>
      </c>
      <c r="C10" s="4">
        <f>(1.134+1.118+1.155*2+1.12)/5</f>
        <v>1.1363999999999999</v>
      </c>
      <c r="D10" s="4">
        <f>(1.438+1.511+1.484+1.463+1.431)/5</f>
        <v>1.4654</v>
      </c>
      <c r="E10" s="4">
        <f>(33.87+33.248+34.058+34.365+35.058)/5</f>
        <v>34.119799999999998</v>
      </c>
      <c r="F10" s="4">
        <f>(8*60+52.385)</f>
        <v>532.38499999999999</v>
      </c>
      <c r="H10" s="3">
        <v>40</v>
      </c>
      <c r="I10" s="4" t="s">
        <v>7</v>
      </c>
      <c r="J10" s="4">
        <f t="shared" si="2"/>
        <v>1.1324419999999999</v>
      </c>
      <c r="K10" s="4">
        <f t="shared" si="3"/>
        <v>1.1661000000000001</v>
      </c>
      <c r="L10" s="4">
        <f t="shared" si="4"/>
        <v>6.5694399999999966</v>
      </c>
      <c r="M10" s="4">
        <f t="shared" si="5"/>
        <v>64.5745</v>
      </c>
    </row>
    <row r="14" spans="1:13">
      <c r="A14" s="2" t="s">
        <v>6</v>
      </c>
      <c r="H14" s="2" t="s">
        <v>6</v>
      </c>
      <c r="I14" s="3"/>
      <c r="J14" s="3"/>
      <c r="K14" s="3"/>
      <c r="L14" s="3"/>
      <c r="M14" s="3"/>
    </row>
    <row r="15" spans="1:13">
      <c r="A15" s="2" t="s">
        <v>0</v>
      </c>
      <c r="B15" s="3">
        <v>10</v>
      </c>
      <c r="C15" s="3">
        <v>100</v>
      </c>
      <c r="D15" s="3">
        <v>1000</v>
      </c>
      <c r="E15" s="3">
        <v>10000</v>
      </c>
      <c r="F15" s="3">
        <v>40000</v>
      </c>
      <c r="H15" s="2" t="s">
        <v>0</v>
      </c>
      <c r="I15" s="3">
        <v>10</v>
      </c>
      <c r="J15" s="3">
        <v>100</v>
      </c>
      <c r="K15" s="3">
        <v>1000</v>
      </c>
      <c r="L15" s="3">
        <v>10000</v>
      </c>
      <c r="M15" s="3">
        <v>40000</v>
      </c>
    </row>
    <row r="16" spans="1:13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>
      <c r="A17" s="3">
        <v>2</v>
      </c>
      <c r="B17" s="4">
        <f>B$6/B7</f>
        <v>0.96546961325966851</v>
      </c>
      <c r="C17" s="4">
        <f t="shared" ref="C17:F18" si="6">C$6/C7</f>
        <v>1.0687640449438203</v>
      </c>
      <c r="D17" s="4">
        <f t="shared" si="6"/>
        <v>1.1060903732809428</v>
      </c>
      <c r="E17" s="4">
        <f t="shared" si="6"/>
        <v>1.3106397536777283</v>
      </c>
      <c r="F17" s="4">
        <f>F$6/F7</f>
        <v>1.4333923425046156</v>
      </c>
      <c r="H17" s="3">
        <v>2</v>
      </c>
      <c r="I17" s="4">
        <f>I$6/I7</f>
        <v>0.96542551965443957</v>
      </c>
      <c r="J17" s="4">
        <f t="shared" ref="J17:M17" si="7">J$6/J7</f>
        <v>1.0693811473737196</v>
      </c>
      <c r="K17" s="4">
        <f t="shared" si="7"/>
        <v>1.1677344205008735</v>
      </c>
      <c r="L17" s="4">
        <f t="shared" si="7"/>
        <v>1.9238591483092864</v>
      </c>
      <c r="M17" s="4">
        <f>M$6/M7</f>
        <v>2.2683767582939165</v>
      </c>
    </row>
    <row r="18" spans="1:13">
      <c r="A18" s="3">
        <v>10</v>
      </c>
      <c r="B18" s="4">
        <f>B$6/B8</f>
        <v>0.76897689768976896</v>
      </c>
      <c r="C18" s="4">
        <f t="shared" si="6"/>
        <v>0.86128214415067006</v>
      </c>
      <c r="D18" s="4">
        <f t="shared" si="6"/>
        <v>1.0406654343807762</v>
      </c>
      <c r="E18" s="4">
        <f t="shared" si="6"/>
        <v>1.7262013555707867</v>
      </c>
      <c r="F18" s="4">
        <f>F$6/F8</f>
        <v>2.0119599268380362</v>
      </c>
      <c r="H18" s="3">
        <v>10</v>
      </c>
      <c r="I18" s="4">
        <f>I$6/I8</f>
        <v>0.76874199315035818</v>
      </c>
      <c r="J18" s="4">
        <f t="shared" ref="J18:M18" si="8">J$6/J8</f>
        <v>0.86028067897023575</v>
      </c>
      <c r="K18" s="4">
        <f t="shared" si="8"/>
        <v>1.0621578668550236</v>
      </c>
      <c r="L18" s="4">
        <f t="shared" si="8"/>
        <v>6.7733524384214086</v>
      </c>
      <c r="M18" s="4">
        <f>M$6/M8</f>
        <v>14.319874686390991</v>
      </c>
    </row>
    <row r="19" spans="1:13">
      <c r="A19" s="3">
        <v>20</v>
      </c>
      <c r="B19" s="4" t="s">
        <v>3</v>
      </c>
      <c r="C19" s="4">
        <f t="shared" ref="C19:F19" si="9">C$6/C9</f>
        <v>0.66350446428571441</v>
      </c>
      <c r="D19" s="4">
        <f t="shared" si="9"/>
        <v>0.88261806780325291</v>
      </c>
      <c r="E19" s="4">
        <f t="shared" si="9"/>
        <v>1.7631033096957363</v>
      </c>
      <c r="F19" s="4">
        <f t="shared" si="9"/>
        <v>2.0707479757105594</v>
      </c>
      <c r="H19" s="3">
        <v>20</v>
      </c>
      <c r="I19" s="4" t="s">
        <v>3</v>
      </c>
      <c r="J19" s="4">
        <f t="shared" ref="J19:M19" si="10">J$6/J9</f>
        <v>0.66163609888306263</v>
      </c>
      <c r="K19" s="4">
        <f t="shared" si="10"/>
        <v>0.83391099403854152</v>
      </c>
      <c r="L19" s="4">
        <f t="shared" si="10"/>
        <v>8.125382818268756</v>
      </c>
      <c r="M19" s="4">
        <f>M$6/M9</f>
        <v>22.863473153317681</v>
      </c>
    </row>
    <row r="20" spans="1:13">
      <c r="A20" s="3">
        <v>40</v>
      </c>
      <c r="B20" s="4" t="s">
        <v>4</v>
      </c>
      <c r="C20" s="4">
        <f t="shared" ref="C20:F20" si="11">C$6/C10</f>
        <v>0.41851460753255904</v>
      </c>
      <c r="D20" s="4">
        <f t="shared" si="11"/>
        <v>0.61471270642827891</v>
      </c>
      <c r="E20" s="4">
        <f t="shared" si="11"/>
        <v>1.5943880093083784</v>
      </c>
      <c r="F20" s="4">
        <f t="shared" si="11"/>
        <v>1.9132826807667382</v>
      </c>
      <c r="H20" s="3">
        <v>40</v>
      </c>
      <c r="I20" s="4" t="s">
        <v>4</v>
      </c>
      <c r="J20" s="4">
        <f t="shared" ref="J20:M20" si="12">J$6/J10</f>
        <v>0.41648225692794866</v>
      </c>
      <c r="K20" s="4">
        <f t="shared" si="12"/>
        <v>0.51582197067146884</v>
      </c>
      <c r="L20" s="4">
        <f t="shared" si="12"/>
        <v>4.0870820039455449</v>
      </c>
      <c r="M20" s="4">
        <f t="shared" si="12"/>
        <v>8.5295666245963968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CRP (Customer Resources Planning System)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 Wai Jason Ng</dc:creator>
  <cp:lastModifiedBy>Yik Wai Jason Ng</cp:lastModifiedBy>
  <dcterms:created xsi:type="dcterms:W3CDTF">2018-04-15T15:20:42Z</dcterms:created>
  <dcterms:modified xsi:type="dcterms:W3CDTF">2018-04-15T21:17:40Z</dcterms:modified>
</cp:coreProperties>
</file>