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nhu\Desktop\"/>
    </mc:Choice>
  </mc:AlternateContent>
  <xr:revisionPtr revIDLastSave="0" documentId="10_ncr:100000_{E1CB1DC9-8A1B-45AF-9CA2-2B87D69ACDB7}" xr6:coauthVersionLast="31" xr6:coauthVersionMax="31" xr10:uidLastSave="{00000000-0000-0000-0000-000000000000}"/>
  <workbookProtection workbookAlgorithmName="SHA-512" workbookHashValue="sDDMPLq0End7z27WJGqkYf63EQcmdLwpr8So1Rr3e7y/8aHBcTDMGzkdZsxHpZ5aCdrO0NXYUszFjZ77lSRcBw==" workbookSaltValue="7FEcRkAI+T9tXxCtCS/47A==" workbookSpinCount="100000" lockStructure="1"/>
  <bookViews>
    <workbookView xWindow="0" yWindow="0" windowWidth="23040" windowHeight="8232" activeTab="1" xr2:uid="{0A6BD61D-9759-4CBF-9744-B249216AFC19}"/>
  </bookViews>
  <sheets>
    <sheet name="Readme" sheetId="4" r:id="rId1"/>
    <sheet name="TaxCalculation" sheetId="3" r:id="rId2"/>
  </sheets>
  <definedNames>
    <definedName name="QuickDeduction" localSheetId="1">TaxCalculation!$U$3:$U$9</definedName>
    <definedName name="QuickDeduction">#REF!</definedName>
    <definedName name="TaxableSalary" localSheetId="1">TaxCalculation!$S$3:$S$9</definedName>
    <definedName name="TaxableSalary">#REF!</definedName>
    <definedName name="TaxRate" localSheetId="1">TaxCalculation!$Q$3:$Q$9</definedName>
    <definedName name="TaxRate">#REF!</definedName>
  </definedNames>
  <calcPr calcId="179017" calcMode="manual" calcCompleted="0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3" i="3" l="1"/>
  <c r="D23" i="3"/>
  <c r="E23" i="3"/>
  <c r="F23" i="3"/>
  <c r="G23" i="3"/>
  <c r="H23" i="3"/>
  <c r="I23" i="3"/>
  <c r="J23" i="3"/>
  <c r="K23" i="3"/>
  <c r="L23" i="3"/>
  <c r="M23" i="3"/>
  <c r="B23" i="3"/>
  <c r="M22" i="3"/>
  <c r="M21" i="3"/>
  <c r="M2" i="3"/>
  <c r="L22" i="3"/>
  <c r="L21" i="3"/>
  <c r="L2" i="3"/>
  <c r="K22" i="3"/>
  <c r="K21" i="3"/>
  <c r="K2" i="3"/>
  <c r="J22" i="3"/>
  <c r="J21" i="3"/>
  <c r="J2" i="3"/>
  <c r="J24" i="3" s="1"/>
  <c r="I22" i="3"/>
  <c r="I21" i="3"/>
  <c r="I2" i="3"/>
  <c r="H22" i="3"/>
  <c r="H21" i="3"/>
  <c r="H2" i="3"/>
  <c r="G22" i="3"/>
  <c r="G21" i="3"/>
  <c r="G2" i="3"/>
  <c r="F22" i="3"/>
  <c r="F21" i="3"/>
  <c r="F2" i="3"/>
  <c r="F24" i="3" s="1"/>
  <c r="E22" i="3"/>
  <c r="E21" i="3"/>
  <c r="E2" i="3"/>
  <c r="D22" i="3"/>
  <c r="D21" i="3"/>
  <c r="D2" i="3"/>
  <c r="C22" i="3"/>
  <c r="C21" i="3"/>
  <c r="C2" i="3"/>
  <c r="G24" i="3" l="1"/>
  <c r="K24" i="3"/>
  <c r="D24" i="3"/>
  <c r="H24" i="3"/>
  <c r="L24" i="3"/>
  <c r="E24" i="3"/>
  <c r="I24" i="3"/>
  <c r="M24" i="3"/>
  <c r="C24" i="3"/>
  <c r="B2" i="3" l="1"/>
  <c r="B22" i="3"/>
  <c r="B21" i="3"/>
  <c r="U9" i="3"/>
  <c r="T9" i="3"/>
  <c r="U8" i="3"/>
  <c r="T8" i="3"/>
  <c r="U7" i="3"/>
  <c r="T7" i="3"/>
  <c r="U6" i="3"/>
  <c r="T6" i="3"/>
  <c r="U5" i="3"/>
  <c r="T5" i="3"/>
  <c r="U4" i="3"/>
  <c r="T4" i="3"/>
  <c r="U3" i="3"/>
  <c r="T3" i="3"/>
  <c r="S3" i="3"/>
  <c r="B24" i="3" l="1"/>
  <c r="B25" i="3"/>
  <c r="C25" i="3" s="1"/>
  <c r="D25" i="3" l="1"/>
  <c r="C27" i="3"/>
  <c r="C26" i="3"/>
  <c r="B26" i="3"/>
  <c r="B28" i="3" s="1"/>
  <c r="B27" i="3"/>
  <c r="E25" i="3" l="1"/>
  <c r="D26" i="3"/>
  <c r="D27" i="3"/>
  <c r="B30" i="3"/>
  <c r="B29" i="3"/>
  <c r="E27" i="3" l="1"/>
  <c r="F25" i="3"/>
  <c r="E26" i="3"/>
  <c r="C28" i="3"/>
  <c r="C30" i="3" s="1"/>
  <c r="F26" i="3" l="1"/>
  <c r="F27" i="3"/>
  <c r="G25" i="3"/>
  <c r="C29" i="3"/>
  <c r="D28" i="3" s="1"/>
  <c r="G26" i="3" l="1"/>
  <c r="H25" i="3"/>
  <c r="G27" i="3"/>
  <c r="D29" i="3"/>
  <c r="D30" i="3"/>
  <c r="E28" i="3" l="1"/>
  <c r="E30" i="3" s="1"/>
  <c r="I25" i="3"/>
  <c r="H27" i="3"/>
  <c r="H26" i="3"/>
  <c r="I26" i="3" l="1"/>
  <c r="J25" i="3"/>
  <c r="I27" i="3"/>
  <c r="E29" i="3"/>
  <c r="K25" i="3" l="1"/>
  <c r="J27" i="3"/>
  <c r="J26" i="3"/>
  <c r="F28" i="3"/>
  <c r="F30" i="3" s="1"/>
  <c r="K26" i="3" l="1"/>
  <c r="L25" i="3"/>
  <c r="K27" i="3"/>
  <c r="F29" i="3"/>
  <c r="L27" i="3" l="1"/>
  <c r="L26" i="3"/>
  <c r="M25" i="3"/>
  <c r="G28" i="3"/>
  <c r="G30" i="3" s="1"/>
  <c r="M26" i="3" l="1"/>
  <c r="M27" i="3"/>
  <c r="G29" i="3"/>
  <c r="H28" i="3" l="1"/>
  <c r="H30" i="3" s="1"/>
  <c r="H29" i="3" l="1"/>
  <c r="I28" i="3" l="1"/>
  <c r="I30" i="3" s="1"/>
  <c r="I29" i="3" l="1"/>
  <c r="J28" i="3" l="1"/>
  <c r="J30" i="3" s="1"/>
  <c r="J29" i="3" l="1"/>
  <c r="K28" i="3" l="1"/>
  <c r="K30" i="3" s="1"/>
  <c r="K29" i="3" l="1"/>
  <c r="L28" i="3" l="1"/>
  <c r="L30" i="3" s="1"/>
  <c r="L29" i="3" l="1"/>
  <c r="M28" i="3" l="1"/>
  <c r="M30" i="3" s="1"/>
  <c r="M29" i="3" l="1"/>
</calcChain>
</file>

<file path=xl/sharedStrings.xml><?xml version="1.0" encoding="utf-8"?>
<sst xmlns="http://schemas.openxmlformats.org/spreadsheetml/2006/main" count="58" uniqueCount="58">
  <si>
    <t>税率</t>
    <phoneticPr fontId="2" type="noConversion"/>
  </si>
  <si>
    <t>速算扣除数</t>
    <phoneticPr fontId="2" type="noConversion"/>
  </si>
  <si>
    <t>累计年速算扣除数</t>
    <phoneticPr fontId="2" type="noConversion"/>
  </si>
  <si>
    <t>住房公积金</t>
    <phoneticPr fontId="2" type="noConversion"/>
  </si>
  <si>
    <t>养老保险</t>
    <phoneticPr fontId="2" type="noConversion"/>
  </si>
  <si>
    <t>失业保险</t>
    <phoneticPr fontId="2" type="noConversion"/>
  </si>
  <si>
    <t>医疗保险</t>
    <phoneticPr fontId="2" type="noConversion"/>
  </si>
  <si>
    <t>员工购买股票</t>
    <phoneticPr fontId="2" type="noConversion"/>
  </si>
  <si>
    <t>综合津贴</t>
    <phoneticPr fontId="2" type="noConversion"/>
  </si>
  <si>
    <t>工会会费</t>
    <phoneticPr fontId="2" type="noConversion"/>
  </si>
  <si>
    <t>赡养父母抵扣</t>
    <phoneticPr fontId="2" type="noConversion"/>
  </si>
  <si>
    <t>子女教育抵扣</t>
    <phoneticPr fontId="2" type="noConversion"/>
  </si>
  <si>
    <t>租房抵扣</t>
    <phoneticPr fontId="2" type="noConversion"/>
  </si>
  <si>
    <t>继续教育抵扣</t>
    <phoneticPr fontId="2" type="noConversion"/>
  </si>
  <si>
    <t>房贷抵扣</t>
    <phoneticPr fontId="2" type="noConversion"/>
  </si>
  <si>
    <t>工伤保险</t>
    <phoneticPr fontId="2" type="noConversion"/>
  </si>
  <si>
    <t>生育保险</t>
    <phoneticPr fontId="2" type="noConversion"/>
  </si>
  <si>
    <t>基本工资</t>
    <phoneticPr fontId="2" type="noConversion"/>
  </si>
  <si>
    <t>奖金</t>
    <phoneticPr fontId="2" type="noConversion"/>
  </si>
  <si>
    <t>专项扣除</t>
    <phoneticPr fontId="2" type="noConversion"/>
  </si>
  <si>
    <t>专项附加扣除</t>
    <phoneticPr fontId="2" type="noConversion"/>
  </si>
  <si>
    <t>其他计税扣除</t>
    <phoneticPr fontId="2" type="noConversion"/>
  </si>
  <si>
    <t>累计年应纳税所得额Min</t>
    <phoneticPr fontId="2" type="noConversion"/>
  </si>
  <si>
    <t>累计年应纳税所得额Max</t>
    <phoneticPr fontId="2" type="noConversion"/>
  </si>
  <si>
    <t>月应纳税所得额Min</t>
    <phoneticPr fontId="2" type="noConversion"/>
  </si>
  <si>
    <t>月应纳税所得额Max</t>
    <phoneticPr fontId="2" type="noConversion"/>
  </si>
  <si>
    <t>适用税率</t>
    <phoneticPr fontId="2" type="noConversion"/>
  </si>
  <si>
    <t>速扣数</t>
    <phoneticPr fontId="2" type="noConversion"/>
  </si>
  <si>
    <t>本月应计税个人收入</t>
    <phoneticPr fontId="2" type="noConversion"/>
  </si>
  <si>
    <t>个税起征点</t>
    <phoneticPr fontId="2" type="noConversion"/>
  </si>
  <si>
    <t>本月应缴税</t>
    <phoneticPr fontId="2" type="noConversion"/>
  </si>
  <si>
    <t>加班费</t>
    <phoneticPr fontId="2" type="noConversion"/>
  </si>
  <si>
    <t>商业医疗保险报销</t>
    <phoneticPr fontId="2" type="noConversion"/>
  </si>
  <si>
    <t>Jan</t>
    <phoneticPr fontId="2" type="noConversion"/>
  </si>
  <si>
    <t>Feb</t>
    <phoneticPr fontId="2" type="noConversion"/>
  </si>
  <si>
    <t>Mar</t>
    <phoneticPr fontId="2" type="noConversion"/>
  </si>
  <si>
    <t>Apr</t>
    <phoneticPr fontId="2" type="noConversion"/>
  </si>
  <si>
    <t>May</t>
    <phoneticPr fontId="2" type="noConversion"/>
  </si>
  <si>
    <t>Jun</t>
    <phoneticPr fontId="2" type="noConversion"/>
  </si>
  <si>
    <t>Jul</t>
    <phoneticPr fontId="2" type="noConversion"/>
  </si>
  <si>
    <t>Aug</t>
    <phoneticPr fontId="2" type="noConversion"/>
  </si>
  <si>
    <t>Sep</t>
    <phoneticPr fontId="2" type="noConversion"/>
  </si>
  <si>
    <t>Oct</t>
    <phoneticPr fontId="2" type="noConversion"/>
  </si>
  <si>
    <t>Nov</t>
    <phoneticPr fontId="2" type="noConversion"/>
  </si>
  <si>
    <t>Dec</t>
    <phoneticPr fontId="2" type="noConversion"/>
  </si>
  <si>
    <t>Version</t>
    <phoneticPr fontId="2" type="noConversion"/>
  </si>
  <si>
    <t>Author</t>
    <phoneticPr fontId="2" type="noConversion"/>
  </si>
  <si>
    <t>Comment</t>
    <phoneticPr fontId="2" type="noConversion"/>
  </si>
  <si>
    <t>Hu Lingfeng</t>
    <phoneticPr fontId="2" type="noConversion"/>
  </si>
  <si>
    <t>First version for latest government tax calculation</t>
    <phoneticPr fontId="2" type="noConversion"/>
  </si>
  <si>
    <t>Date</t>
    <phoneticPr fontId="2" type="noConversion"/>
  </si>
  <si>
    <t>passwd</t>
    <phoneticPr fontId="2" type="noConversion"/>
  </si>
  <si>
    <t>ihatetax</t>
    <phoneticPr fontId="2" type="noConversion"/>
  </si>
  <si>
    <t>本月税后收入</t>
    <phoneticPr fontId="2" type="noConversion"/>
  </si>
  <si>
    <t>本年累计已交税</t>
    <phoneticPr fontId="2" type="noConversion"/>
  </si>
  <si>
    <t>本年累计应计税个人收入</t>
    <phoneticPr fontId="2" type="noConversion"/>
  </si>
  <si>
    <t>本月月总收入</t>
    <phoneticPr fontId="2" type="noConversion"/>
  </si>
  <si>
    <t>类别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</si>
</sst>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_ "/>
  </numFmts>
  <fonts count="7" x14ac:knownFonts="1">
    <font>
      <sz val="11"/>
      <color theme="1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rgb="FF00B050"/>
      <name val="等线"/>
      <family val="2"/>
      <charset val="134"/>
      <scheme val="minor"/>
    </font>
    <font>
      <sz val="11"/>
      <color rgb="FF00B050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10" fontId="0" fillId="0" borderId="0" xfId="0" applyNumberFormat="1"/>
    <xf numFmtId="0" fontId="0" fillId="0" borderId="0" xfId="0" applyNumberFormat="1"/>
    <xf numFmtId="0" fontId="3" fillId="0" borderId="0" xfId="0" applyFont="1"/>
    <xf numFmtId="176" fontId="0" fillId="0" borderId="0" xfId="0" applyNumberFormat="1"/>
    <xf numFmtId="177" fontId="0" fillId="0" borderId="0" xfId="0" applyNumberFormat="1"/>
    <xf numFmtId="0" fontId="0" fillId="0" borderId="0" xfId="0" applyProtection="1">
      <protection locked="0"/>
    </xf>
    <xf numFmtId="0" fontId="0" fillId="0" borderId="0" xfId="0" applyProtection="1"/>
    <xf numFmtId="14" fontId="0" fillId="0" borderId="0" xfId="0" applyNumberFormat="1"/>
    <xf numFmtId="0" fontId="4" fillId="0" borderId="0" xfId="0" applyFont="1"/>
    <xf numFmtId="0" fontId="5" fillId="0" borderId="0" xfId="0" applyFont="1"/>
    <xf numFmtId="0" fontId="1" fillId="0" borderId="0" xfId="0" applyFont="1"/>
    <xf numFmtId="0" fontId="6" fillId="0" borderId="0" xfId="0" applyFont="1"/>
  </cellXfs>
  <cellStyles count="1">
    <cellStyle name="Normal" xfId="0" builtinId="0"/>
  </cellStyles>
  <dxfs count="17">
    <dxf>
      <numFmt numFmtId="19" formatCode="yyyy/m/d"/>
    </dxf>
    <dxf>
      <numFmt numFmtId="177" formatCode="0.0_ "/>
    </dxf>
    <dxf>
      <numFmt numFmtId="0" formatCode="General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charset val="134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Tax Increment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27"/>
          <c:order val="27"/>
          <c:tx>
            <c:strRef>
              <c:f>TaxCalculation!$A$29</c:f>
              <c:strCache>
                <c:ptCount val="1"/>
                <c:pt idx="0">
                  <c:v>本年累计已交税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TaxCalculation!$B$1:$M$1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TaxCalculation!$B$29:$M$29</c:f>
              <c:numCache>
                <c:formatCode>General</c:formatCode>
                <c:ptCount val="12"/>
                <c:pt idx="0">
                  <c:v>1480</c:v>
                </c:pt>
                <c:pt idx="1">
                  <c:v>5480</c:v>
                </c:pt>
                <c:pt idx="2">
                  <c:v>9480</c:v>
                </c:pt>
                <c:pt idx="3">
                  <c:v>15080</c:v>
                </c:pt>
                <c:pt idx="4">
                  <c:v>23080</c:v>
                </c:pt>
                <c:pt idx="5">
                  <c:v>31080</c:v>
                </c:pt>
                <c:pt idx="6">
                  <c:v>39080</c:v>
                </c:pt>
                <c:pt idx="7">
                  <c:v>48080</c:v>
                </c:pt>
                <c:pt idx="8">
                  <c:v>58080</c:v>
                </c:pt>
                <c:pt idx="9">
                  <c:v>68080</c:v>
                </c:pt>
                <c:pt idx="10">
                  <c:v>79080</c:v>
                </c:pt>
                <c:pt idx="11">
                  <c:v>91080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CF09-4749-A73E-607C257858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01823104"/>
        <c:axId val="901822120"/>
      </c:barChart>
      <c:lineChart>
        <c:grouping val="standard"/>
        <c:varyColors val="0"/>
        <c:ser>
          <c:idx val="26"/>
          <c:order val="26"/>
          <c:tx>
            <c:strRef>
              <c:f>TaxCalculation!$A$28</c:f>
              <c:strCache>
                <c:ptCount val="1"/>
                <c:pt idx="0">
                  <c:v>本月应缴税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TaxCalculation!$B$1:$M$1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TaxCalculation!$B$28:$M$28</c:f>
              <c:numCache>
                <c:formatCode>General</c:formatCode>
                <c:ptCount val="12"/>
                <c:pt idx="0">
                  <c:v>1480</c:v>
                </c:pt>
                <c:pt idx="1">
                  <c:v>4000</c:v>
                </c:pt>
                <c:pt idx="2">
                  <c:v>4000</c:v>
                </c:pt>
                <c:pt idx="3">
                  <c:v>5600</c:v>
                </c:pt>
                <c:pt idx="4">
                  <c:v>8000</c:v>
                </c:pt>
                <c:pt idx="5">
                  <c:v>8000</c:v>
                </c:pt>
                <c:pt idx="6">
                  <c:v>8000</c:v>
                </c:pt>
                <c:pt idx="7">
                  <c:v>9000</c:v>
                </c:pt>
                <c:pt idx="8">
                  <c:v>10000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CF09-4749-A73E-607C257858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3927584"/>
        <c:axId val="60667340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TaxCalculation!$A$2</c15:sqref>
                        </c15:formulaRef>
                      </c:ext>
                    </c:extLst>
                    <c:strCache>
                      <c:ptCount val="1"/>
                      <c:pt idx="0">
                        <c:v>本月月总收入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TaxCalculation!$B$1:$M$1</c15:sqref>
                        </c15:formulaRef>
                      </c:ext>
                    </c:extLst>
                    <c:strCache>
                      <c:ptCount val="12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Oct</c:v>
                      </c:pt>
                      <c:pt idx="10">
                        <c:v>Nov</c:v>
                      </c:pt>
                      <c:pt idx="11">
                        <c:v>Dec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TaxCalculation!$B$2:$M$2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50000</c:v>
                      </c:pt>
                      <c:pt idx="1">
                        <c:v>50000</c:v>
                      </c:pt>
                      <c:pt idx="2">
                        <c:v>50000</c:v>
                      </c:pt>
                      <c:pt idx="3">
                        <c:v>50000</c:v>
                      </c:pt>
                      <c:pt idx="4">
                        <c:v>50000</c:v>
                      </c:pt>
                      <c:pt idx="5">
                        <c:v>50000</c:v>
                      </c:pt>
                      <c:pt idx="6">
                        <c:v>50000</c:v>
                      </c:pt>
                      <c:pt idx="7">
                        <c:v>50000</c:v>
                      </c:pt>
                      <c:pt idx="8">
                        <c:v>50000</c:v>
                      </c:pt>
                      <c:pt idx="9">
                        <c:v>50000</c:v>
                      </c:pt>
                      <c:pt idx="10">
                        <c:v>50000</c:v>
                      </c:pt>
                      <c:pt idx="11">
                        <c:v>50000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CF09-4749-A73E-607C2578585C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TaxCalculation!$A$3</c15:sqref>
                        </c15:formulaRef>
                      </c:ext>
                    </c:extLst>
                    <c:strCache>
                      <c:ptCount val="1"/>
                      <c:pt idx="0">
                        <c:v>基本工资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TaxCalculation!$B$1:$M$1</c15:sqref>
                        </c15:formulaRef>
                      </c:ext>
                    </c:extLst>
                    <c:strCache>
                      <c:ptCount val="12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Oct</c:v>
                      </c:pt>
                      <c:pt idx="10">
                        <c:v>Nov</c:v>
                      </c:pt>
                      <c:pt idx="11">
                        <c:v>Dec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TaxCalculation!$B$3:$M$3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45000</c:v>
                      </c:pt>
                      <c:pt idx="1">
                        <c:v>45000</c:v>
                      </c:pt>
                      <c:pt idx="2">
                        <c:v>45000</c:v>
                      </c:pt>
                      <c:pt idx="3">
                        <c:v>45000</c:v>
                      </c:pt>
                      <c:pt idx="4">
                        <c:v>45000</c:v>
                      </c:pt>
                      <c:pt idx="5">
                        <c:v>45000</c:v>
                      </c:pt>
                      <c:pt idx="6">
                        <c:v>45000</c:v>
                      </c:pt>
                      <c:pt idx="7">
                        <c:v>45000</c:v>
                      </c:pt>
                      <c:pt idx="8">
                        <c:v>45000</c:v>
                      </c:pt>
                      <c:pt idx="9">
                        <c:v>45000</c:v>
                      </c:pt>
                      <c:pt idx="10">
                        <c:v>45000</c:v>
                      </c:pt>
                      <c:pt idx="11">
                        <c:v>45000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CF09-4749-A73E-607C2578585C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TaxCalculation!$A$4</c15:sqref>
                        </c15:formulaRef>
                      </c:ext>
                    </c:extLst>
                    <c:strCache>
                      <c:ptCount val="1"/>
                      <c:pt idx="0">
                        <c:v>综合津贴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TaxCalculation!$B$1:$M$1</c15:sqref>
                        </c15:formulaRef>
                      </c:ext>
                    </c:extLst>
                    <c:strCache>
                      <c:ptCount val="12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Oct</c:v>
                      </c:pt>
                      <c:pt idx="10">
                        <c:v>Nov</c:v>
                      </c:pt>
                      <c:pt idx="11">
                        <c:v>Dec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TaxCalculation!$B$4:$M$4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5000</c:v>
                      </c:pt>
                      <c:pt idx="1">
                        <c:v>5000</c:v>
                      </c:pt>
                      <c:pt idx="2">
                        <c:v>5000</c:v>
                      </c:pt>
                      <c:pt idx="3">
                        <c:v>5000</c:v>
                      </c:pt>
                      <c:pt idx="4">
                        <c:v>5000</c:v>
                      </c:pt>
                      <c:pt idx="5">
                        <c:v>5000</c:v>
                      </c:pt>
                      <c:pt idx="6">
                        <c:v>5000</c:v>
                      </c:pt>
                      <c:pt idx="7">
                        <c:v>5000</c:v>
                      </c:pt>
                      <c:pt idx="8">
                        <c:v>5000</c:v>
                      </c:pt>
                      <c:pt idx="9">
                        <c:v>5000</c:v>
                      </c:pt>
                      <c:pt idx="10">
                        <c:v>5000</c:v>
                      </c:pt>
                      <c:pt idx="11">
                        <c:v>5000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CF09-4749-A73E-607C2578585C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TaxCalculation!$A$5</c15:sqref>
                        </c15:formulaRef>
                      </c:ext>
                    </c:extLst>
                    <c:strCache>
                      <c:ptCount val="1"/>
                      <c:pt idx="0">
                        <c:v>奖金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TaxCalculation!$B$1:$M$1</c15:sqref>
                        </c15:formulaRef>
                      </c:ext>
                    </c:extLst>
                    <c:strCache>
                      <c:ptCount val="12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Oct</c:v>
                      </c:pt>
                      <c:pt idx="10">
                        <c:v>Nov</c:v>
                      </c:pt>
                      <c:pt idx="11">
                        <c:v>Dec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TaxCalculation!$B$5:$M$5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CF09-4749-A73E-607C2578585C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TaxCalculation!$A$6</c15:sqref>
                        </c15:formulaRef>
                      </c:ext>
                    </c:extLst>
                    <c:strCache>
                      <c:ptCount val="1"/>
                      <c:pt idx="0">
                        <c:v>加班费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TaxCalculation!$B$1:$M$1</c15:sqref>
                        </c15:formulaRef>
                      </c:ext>
                    </c:extLst>
                    <c:strCache>
                      <c:ptCount val="12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Oct</c:v>
                      </c:pt>
                      <c:pt idx="10">
                        <c:v>Nov</c:v>
                      </c:pt>
                      <c:pt idx="11">
                        <c:v>Dec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TaxCalculation!$B$6:$M$6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CF09-4749-A73E-607C2578585C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TaxCalculation!$A$7</c15:sqref>
                        </c15:formulaRef>
                      </c:ext>
                    </c:extLst>
                    <c:strCache>
                      <c:ptCount val="1"/>
                      <c:pt idx="0">
                        <c:v>商业医疗保险报销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TaxCalculation!$B$1:$M$1</c15:sqref>
                        </c15:formulaRef>
                      </c:ext>
                    </c:extLst>
                    <c:strCache>
                      <c:ptCount val="12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Oct</c:v>
                      </c:pt>
                      <c:pt idx="10">
                        <c:v>Nov</c:v>
                      </c:pt>
                      <c:pt idx="11">
                        <c:v>Dec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TaxCalculation!$B$7:$M$7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CF09-4749-A73E-607C2578585C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TaxCalculation!$A$8</c15:sqref>
                        </c15:formulaRef>
                      </c:ext>
                    </c:extLst>
                    <c:strCache>
                      <c:ptCount val="1"/>
                      <c:pt idx="0">
                        <c:v>住房公积金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TaxCalculation!$B$1:$M$1</c15:sqref>
                        </c15:formulaRef>
                      </c:ext>
                    </c:extLst>
                    <c:strCache>
                      <c:ptCount val="12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Oct</c:v>
                      </c:pt>
                      <c:pt idx="10">
                        <c:v>Nov</c:v>
                      </c:pt>
                      <c:pt idx="11">
                        <c:v>Dec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TaxCalculation!$B$8:$M$8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1000</c:v>
                      </c:pt>
                      <c:pt idx="1">
                        <c:v>1000</c:v>
                      </c:pt>
                      <c:pt idx="2">
                        <c:v>1000</c:v>
                      </c:pt>
                      <c:pt idx="3">
                        <c:v>1000</c:v>
                      </c:pt>
                      <c:pt idx="4">
                        <c:v>1000</c:v>
                      </c:pt>
                      <c:pt idx="5">
                        <c:v>1000</c:v>
                      </c:pt>
                      <c:pt idx="6">
                        <c:v>1000</c:v>
                      </c:pt>
                      <c:pt idx="7">
                        <c:v>1000</c:v>
                      </c:pt>
                      <c:pt idx="8">
                        <c:v>1000</c:v>
                      </c:pt>
                      <c:pt idx="9">
                        <c:v>1000</c:v>
                      </c:pt>
                      <c:pt idx="10">
                        <c:v>1000</c:v>
                      </c:pt>
                      <c:pt idx="11">
                        <c:v>1000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CF09-4749-A73E-607C2578585C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TaxCalculation!$A$9</c15:sqref>
                        </c15:formulaRef>
                      </c:ext>
                    </c:extLst>
                    <c:strCache>
                      <c:ptCount val="1"/>
                      <c:pt idx="0">
                        <c:v>养老保险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TaxCalculation!$B$1:$M$1</c15:sqref>
                        </c15:formulaRef>
                      </c:ext>
                    </c:extLst>
                    <c:strCache>
                      <c:ptCount val="12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Oct</c:v>
                      </c:pt>
                      <c:pt idx="10">
                        <c:v>Nov</c:v>
                      </c:pt>
                      <c:pt idx="11">
                        <c:v>Dec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TaxCalculation!$B$9:$M$9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1000</c:v>
                      </c:pt>
                      <c:pt idx="1">
                        <c:v>1000</c:v>
                      </c:pt>
                      <c:pt idx="2">
                        <c:v>1000</c:v>
                      </c:pt>
                      <c:pt idx="3">
                        <c:v>1000</c:v>
                      </c:pt>
                      <c:pt idx="4">
                        <c:v>1000</c:v>
                      </c:pt>
                      <c:pt idx="5">
                        <c:v>1000</c:v>
                      </c:pt>
                      <c:pt idx="6">
                        <c:v>1000</c:v>
                      </c:pt>
                      <c:pt idx="7">
                        <c:v>1000</c:v>
                      </c:pt>
                      <c:pt idx="8">
                        <c:v>1000</c:v>
                      </c:pt>
                      <c:pt idx="9">
                        <c:v>1000</c:v>
                      </c:pt>
                      <c:pt idx="10">
                        <c:v>1000</c:v>
                      </c:pt>
                      <c:pt idx="11">
                        <c:v>1000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CF09-4749-A73E-607C2578585C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TaxCalculation!$A$10</c15:sqref>
                        </c15:formulaRef>
                      </c:ext>
                    </c:extLst>
                    <c:strCache>
                      <c:ptCount val="1"/>
                      <c:pt idx="0">
                        <c:v>失业保险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TaxCalculation!$B$1:$M$1</c15:sqref>
                        </c15:formulaRef>
                      </c:ext>
                    </c:extLst>
                    <c:strCache>
                      <c:ptCount val="12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Oct</c:v>
                      </c:pt>
                      <c:pt idx="10">
                        <c:v>Nov</c:v>
                      </c:pt>
                      <c:pt idx="11">
                        <c:v>Dec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TaxCalculation!$B$10:$M$10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500</c:v>
                      </c:pt>
                      <c:pt idx="1">
                        <c:v>500</c:v>
                      </c:pt>
                      <c:pt idx="2">
                        <c:v>500</c:v>
                      </c:pt>
                      <c:pt idx="3">
                        <c:v>500</c:v>
                      </c:pt>
                      <c:pt idx="4">
                        <c:v>500</c:v>
                      </c:pt>
                      <c:pt idx="5">
                        <c:v>500</c:v>
                      </c:pt>
                      <c:pt idx="6">
                        <c:v>500</c:v>
                      </c:pt>
                      <c:pt idx="7">
                        <c:v>500</c:v>
                      </c:pt>
                      <c:pt idx="8">
                        <c:v>500</c:v>
                      </c:pt>
                      <c:pt idx="9">
                        <c:v>500</c:v>
                      </c:pt>
                      <c:pt idx="10">
                        <c:v>500</c:v>
                      </c:pt>
                      <c:pt idx="11">
                        <c:v>500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CF09-4749-A73E-607C2578585C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TaxCalculation!$A$11</c15:sqref>
                        </c15:formulaRef>
                      </c:ext>
                    </c:extLst>
                    <c:strCache>
                      <c:ptCount val="1"/>
                      <c:pt idx="0">
                        <c:v>医疗保险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TaxCalculation!$B$1:$M$1</c15:sqref>
                        </c15:formulaRef>
                      </c:ext>
                    </c:extLst>
                    <c:strCache>
                      <c:ptCount val="12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Oct</c:v>
                      </c:pt>
                      <c:pt idx="10">
                        <c:v>Nov</c:v>
                      </c:pt>
                      <c:pt idx="11">
                        <c:v>Dec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TaxCalculation!$B$11:$M$11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500</c:v>
                      </c:pt>
                      <c:pt idx="1">
                        <c:v>500</c:v>
                      </c:pt>
                      <c:pt idx="2">
                        <c:v>500</c:v>
                      </c:pt>
                      <c:pt idx="3">
                        <c:v>500</c:v>
                      </c:pt>
                      <c:pt idx="4">
                        <c:v>500</c:v>
                      </c:pt>
                      <c:pt idx="5">
                        <c:v>500</c:v>
                      </c:pt>
                      <c:pt idx="6">
                        <c:v>500</c:v>
                      </c:pt>
                      <c:pt idx="7">
                        <c:v>500</c:v>
                      </c:pt>
                      <c:pt idx="8">
                        <c:v>500</c:v>
                      </c:pt>
                      <c:pt idx="9">
                        <c:v>500</c:v>
                      </c:pt>
                      <c:pt idx="10">
                        <c:v>500</c:v>
                      </c:pt>
                      <c:pt idx="11">
                        <c:v>500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CF09-4749-A73E-607C2578585C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TaxCalculation!$A$12</c15:sqref>
                        </c15:formulaRef>
                      </c:ext>
                    </c:extLst>
                    <c:strCache>
                      <c:ptCount val="1"/>
                      <c:pt idx="0">
                        <c:v>工伤保险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TaxCalculation!$B$1:$M$1</c15:sqref>
                        </c15:formulaRef>
                      </c:ext>
                    </c:extLst>
                    <c:strCache>
                      <c:ptCount val="12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Oct</c:v>
                      </c:pt>
                      <c:pt idx="10">
                        <c:v>Nov</c:v>
                      </c:pt>
                      <c:pt idx="11">
                        <c:v>Dec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TaxCalculation!$B$12:$M$12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A-CF09-4749-A73E-607C2578585C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TaxCalculation!$A$13</c15:sqref>
                        </c15:formulaRef>
                      </c:ext>
                    </c:extLst>
                    <c:strCache>
                      <c:ptCount val="1"/>
                      <c:pt idx="0">
                        <c:v>生育保险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TaxCalculation!$B$1:$M$1</c15:sqref>
                        </c15:formulaRef>
                      </c:ext>
                    </c:extLst>
                    <c:strCache>
                      <c:ptCount val="12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Oct</c:v>
                      </c:pt>
                      <c:pt idx="10">
                        <c:v>Nov</c:v>
                      </c:pt>
                      <c:pt idx="11">
                        <c:v>Dec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TaxCalculation!$B$13:$M$13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B-CF09-4749-A73E-607C2578585C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TaxCalculation!$A$14</c15:sqref>
                        </c15:formulaRef>
                      </c:ext>
                    </c:extLst>
                    <c:strCache>
                      <c:ptCount val="1"/>
                      <c:pt idx="0">
                        <c:v>工会会费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TaxCalculation!$B$1:$M$1</c15:sqref>
                        </c15:formulaRef>
                      </c:ext>
                    </c:extLst>
                    <c:strCache>
                      <c:ptCount val="12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Oct</c:v>
                      </c:pt>
                      <c:pt idx="10">
                        <c:v>Nov</c:v>
                      </c:pt>
                      <c:pt idx="11">
                        <c:v>Dec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TaxCalculation!$B$14:$M$14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D-CF09-4749-A73E-607C2578585C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TaxCalculation!$A$15</c15:sqref>
                        </c15:formulaRef>
                      </c:ext>
                    </c:extLst>
                    <c:strCache>
                      <c:ptCount val="1"/>
                      <c:pt idx="0">
                        <c:v>员工购买股票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TaxCalculation!$B$1:$M$1</c15:sqref>
                        </c15:formulaRef>
                      </c:ext>
                    </c:extLst>
                    <c:strCache>
                      <c:ptCount val="12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Oct</c:v>
                      </c:pt>
                      <c:pt idx="10">
                        <c:v>Nov</c:v>
                      </c:pt>
                      <c:pt idx="11">
                        <c:v>Dec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TaxCalculation!$B$15:$M$15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E-CF09-4749-A73E-607C2578585C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TaxCalculation!$A$16</c15:sqref>
                        </c15:formulaRef>
                      </c:ext>
                    </c:extLst>
                    <c:strCache>
                      <c:ptCount val="1"/>
                      <c:pt idx="0">
                        <c:v>赡养父母抵扣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TaxCalculation!$B$1:$M$1</c15:sqref>
                        </c15:formulaRef>
                      </c:ext>
                    </c:extLst>
                    <c:strCache>
                      <c:ptCount val="12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Oct</c:v>
                      </c:pt>
                      <c:pt idx="10">
                        <c:v>Nov</c:v>
                      </c:pt>
                      <c:pt idx="11">
                        <c:v>Dec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TaxCalculation!$B$16:$M$16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1000</c:v>
                      </c:pt>
                      <c:pt idx="1">
                        <c:v>1000</c:v>
                      </c:pt>
                      <c:pt idx="2">
                        <c:v>1000</c:v>
                      </c:pt>
                      <c:pt idx="3">
                        <c:v>1000</c:v>
                      </c:pt>
                      <c:pt idx="4">
                        <c:v>1000</c:v>
                      </c:pt>
                      <c:pt idx="5">
                        <c:v>1000</c:v>
                      </c:pt>
                      <c:pt idx="6">
                        <c:v>1000</c:v>
                      </c:pt>
                      <c:pt idx="7">
                        <c:v>1000</c:v>
                      </c:pt>
                      <c:pt idx="8">
                        <c:v>1000</c:v>
                      </c:pt>
                      <c:pt idx="9">
                        <c:v>1000</c:v>
                      </c:pt>
                      <c:pt idx="10">
                        <c:v>1000</c:v>
                      </c:pt>
                      <c:pt idx="11">
                        <c:v>1000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F-CF09-4749-A73E-607C2578585C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TaxCalculation!$A$17</c15:sqref>
                        </c15:formulaRef>
                      </c:ext>
                    </c:extLst>
                    <c:strCache>
                      <c:ptCount val="1"/>
                      <c:pt idx="0">
                        <c:v>子女教育抵扣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TaxCalculation!$B$1:$M$1</c15:sqref>
                        </c15:formulaRef>
                      </c:ext>
                    </c:extLst>
                    <c:strCache>
                      <c:ptCount val="12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Oct</c:v>
                      </c:pt>
                      <c:pt idx="10">
                        <c:v>Nov</c:v>
                      </c:pt>
                      <c:pt idx="11">
                        <c:v>Dec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TaxCalculation!$B$17:$M$17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1000</c:v>
                      </c:pt>
                      <c:pt idx="1">
                        <c:v>1000</c:v>
                      </c:pt>
                      <c:pt idx="2">
                        <c:v>1000</c:v>
                      </c:pt>
                      <c:pt idx="3">
                        <c:v>1000</c:v>
                      </c:pt>
                      <c:pt idx="4">
                        <c:v>1000</c:v>
                      </c:pt>
                      <c:pt idx="5">
                        <c:v>1000</c:v>
                      </c:pt>
                      <c:pt idx="6">
                        <c:v>1000</c:v>
                      </c:pt>
                      <c:pt idx="7">
                        <c:v>1000</c:v>
                      </c:pt>
                      <c:pt idx="8">
                        <c:v>1000</c:v>
                      </c:pt>
                      <c:pt idx="9">
                        <c:v>1000</c:v>
                      </c:pt>
                      <c:pt idx="10">
                        <c:v>1000</c:v>
                      </c:pt>
                      <c:pt idx="11">
                        <c:v>1000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20-CF09-4749-A73E-607C2578585C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TaxCalculation!$A$18</c15:sqref>
                        </c15:formulaRef>
                      </c:ext>
                    </c:extLst>
                    <c:strCache>
                      <c:ptCount val="1"/>
                      <c:pt idx="0">
                        <c:v>房贷抵扣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TaxCalculation!$B$1:$M$1</c15:sqref>
                        </c15:formulaRef>
                      </c:ext>
                    </c:extLst>
                    <c:strCache>
                      <c:ptCount val="12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Oct</c:v>
                      </c:pt>
                      <c:pt idx="10">
                        <c:v>Nov</c:v>
                      </c:pt>
                      <c:pt idx="11">
                        <c:v>Dec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TaxCalculation!$B$18:$M$18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21-CF09-4749-A73E-607C2578585C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TaxCalculation!$A$19</c15:sqref>
                        </c15:formulaRef>
                      </c:ext>
                    </c:extLst>
                    <c:strCache>
                      <c:ptCount val="1"/>
                      <c:pt idx="0">
                        <c:v>租房抵扣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TaxCalculation!$B$1:$M$1</c15:sqref>
                        </c15:formulaRef>
                      </c:ext>
                    </c:extLst>
                    <c:strCache>
                      <c:ptCount val="12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Oct</c:v>
                      </c:pt>
                      <c:pt idx="10">
                        <c:v>Nov</c:v>
                      </c:pt>
                      <c:pt idx="11">
                        <c:v>Dec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TaxCalculation!$B$19:$M$19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22-CF09-4749-A73E-607C2578585C}"/>
                  </c:ext>
                </c:extLst>
              </c15:ser>
            </c15:filteredLineSeries>
            <c15:filteredLineSeries>
              <c15:ser>
                <c:idx val="18"/>
                <c:order val="1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TaxCalculation!$A$20</c15:sqref>
                        </c15:formulaRef>
                      </c:ext>
                    </c:extLst>
                    <c:strCache>
                      <c:ptCount val="1"/>
                      <c:pt idx="0">
                        <c:v>继续教育抵扣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TaxCalculation!$B$1:$M$1</c15:sqref>
                        </c15:formulaRef>
                      </c:ext>
                    </c:extLst>
                    <c:strCache>
                      <c:ptCount val="12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Oct</c:v>
                      </c:pt>
                      <c:pt idx="10">
                        <c:v>Nov</c:v>
                      </c:pt>
                      <c:pt idx="11">
                        <c:v>Dec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TaxCalculation!$B$20:$M$20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23-CF09-4749-A73E-607C2578585C}"/>
                  </c:ext>
                </c:extLst>
              </c15:ser>
            </c15:filteredLineSeries>
            <c15:filteredLineSeries>
              <c15:ser>
                <c:idx val="19"/>
                <c:order val="1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TaxCalculation!$A$21</c15:sqref>
                        </c15:formulaRef>
                      </c:ext>
                    </c:extLst>
                    <c:strCache>
                      <c:ptCount val="1"/>
                      <c:pt idx="0">
                        <c:v>专项附加扣除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TaxCalculation!$B$1:$M$1</c15:sqref>
                        </c15:formulaRef>
                      </c:ext>
                    </c:extLst>
                    <c:strCache>
                      <c:ptCount val="12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Oct</c:v>
                      </c:pt>
                      <c:pt idx="10">
                        <c:v>Nov</c:v>
                      </c:pt>
                      <c:pt idx="11">
                        <c:v>Dec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TaxCalculation!$B$21:$M$21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2000</c:v>
                      </c:pt>
                      <c:pt idx="1">
                        <c:v>2000</c:v>
                      </c:pt>
                      <c:pt idx="2">
                        <c:v>2000</c:v>
                      </c:pt>
                      <c:pt idx="3">
                        <c:v>2000</c:v>
                      </c:pt>
                      <c:pt idx="4">
                        <c:v>2000</c:v>
                      </c:pt>
                      <c:pt idx="5">
                        <c:v>2000</c:v>
                      </c:pt>
                      <c:pt idx="6">
                        <c:v>2000</c:v>
                      </c:pt>
                      <c:pt idx="7">
                        <c:v>2000</c:v>
                      </c:pt>
                      <c:pt idx="8">
                        <c:v>2000</c:v>
                      </c:pt>
                      <c:pt idx="9">
                        <c:v>2000</c:v>
                      </c:pt>
                      <c:pt idx="10">
                        <c:v>2000</c:v>
                      </c:pt>
                      <c:pt idx="11">
                        <c:v>2000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24-CF09-4749-A73E-607C2578585C}"/>
                  </c:ext>
                </c:extLst>
              </c15:ser>
            </c15:filteredLineSeries>
            <c15:filteredLineSeries>
              <c15:ser>
                <c:idx val="20"/>
                <c:order val="2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TaxCalculation!$A$22</c15:sqref>
                        </c15:formulaRef>
                      </c:ext>
                    </c:extLst>
                    <c:strCache>
                      <c:ptCount val="1"/>
                      <c:pt idx="0">
                        <c:v>专项扣除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TaxCalculation!$B$1:$M$1</c15:sqref>
                        </c15:formulaRef>
                      </c:ext>
                    </c:extLst>
                    <c:strCache>
                      <c:ptCount val="12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Oct</c:v>
                      </c:pt>
                      <c:pt idx="10">
                        <c:v>Nov</c:v>
                      </c:pt>
                      <c:pt idx="11">
                        <c:v>Dec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TaxCalculation!$B$22:$M$22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3000</c:v>
                      </c:pt>
                      <c:pt idx="1">
                        <c:v>3000</c:v>
                      </c:pt>
                      <c:pt idx="2">
                        <c:v>3000</c:v>
                      </c:pt>
                      <c:pt idx="3">
                        <c:v>3000</c:v>
                      </c:pt>
                      <c:pt idx="4">
                        <c:v>3000</c:v>
                      </c:pt>
                      <c:pt idx="5">
                        <c:v>3000</c:v>
                      </c:pt>
                      <c:pt idx="6">
                        <c:v>3000</c:v>
                      </c:pt>
                      <c:pt idx="7">
                        <c:v>3000</c:v>
                      </c:pt>
                      <c:pt idx="8">
                        <c:v>3000</c:v>
                      </c:pt>
                      <c:pt idx="9">
                        <c:v>3000</c:v>
                      </c:pt>
                      <c:pt idx="10">
                        <c:v>3000</c:v>
                      </c:pt>
                      <c:pt idx="11">
                        <c:v>3000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25-CF09-4749-A73E-607C2578585C}"/>
                  </c:ext>
                </c:extLst>
              </c15:ser>
            </c15:filteredLineSeries>
            <c15:filteredLineSeries>
              <c15:ser>
                <c:idx val="21"/>
                <c:order val="2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TaxCalculation!$A$23</c15:sqref>
                        </c15:formulaRef>
                      </c:ext>
                    </c:extLst>
                    <c:strCache>
                      <c:ptCount val="1"/>
                      <c:pt idx="0">
                        <c:v>其他计税扣除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TaxCalculation!$B$1:$M$1</c15:sqref>
                        </c15:formulaRef>
                      </c:ext>
                    </c:extLst>
                    <c:strCache>
                      <c:ptCount val="12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Oct</c:v>
                      </c:pt>
                      <c:pt idx="10">
                        <c:v>Nov</c:v>
                      </c:pt>
                      <c:pt idx="11">
                        <c:v>Dec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TaxCalculation!$B$23:$M$23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26-CF09-4749-A73E-607C2578585C}"/>
                  </c:ext>
                </c:extLst>
              </c15:ser>
            </c15:filteredLineSeries>
            <c15:filteredLineSeries>
              <c15:ser>
                <c:idx val="22"/>
                <c:order val="2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TaxCalculation!$A$24</c15:sqref>
                        </c15:formulaRef>
                      </c:ext>
                    </c:extLst>
                    <c:strCache>
                      <c:ptCount val="1"/>
                      <c:pt idx="0">
                        <c:v>本月应计税个人收入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TaxCalculation!$B$1:$M$1</c15:sqref>
                        </c15:formulaRef>
                      </c:ext>
                    </c:extLst>
                    <c:strCache>
                      <c:ptCount val="12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Oct</c:v>
                      </c:pt>
                      <c:pt idx="10">
                        <c:v>Nov</c:v>
                      </c:pt>
                      <c:pt idx="11">
                        <c:v>Dec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TaxCalculation!$B$24:$M$24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40000</c:v>
                      </c:pt>
                      <c:pt idx="1">
                        <c:v>40000</c:v>
                      </c:pt>
                      <c:pt idx="2">
                        <c:v>40000</c:v>
                      </c:pt>
                      <c:pt idx="3">
                        <c:v>40000</c:v>
                      </c:pt>
                      <c:pt idx="4">
                        <c:v>40000</c:v>
                      </c:pt>
                      <c:pt idx="5">
                        <c:v>40000</c:v>
                      </c:pt>
                      <c:pt idx="6">
                        <c:v>40000</c:v>
                      </c:pt>
                      <c:pt idx="7">
                        <c:v>40000</c:v>
                      </c:pt>
                      <c:pt idx="8">
                        <c:v>40000</c:v>
                      </c:pt>
                      <c:pt idx="9">
                        <c:v>40000</c:v>
                      </c:pt>
                      <c:pt idx="10">
                        <c:v>40000</c:v>
                      </c:pt>
                      <c:pt idx="11">
                        <c:v>40000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27-CF09-4749-A73E-607C2578585C}"/>
                  </c:ext>
                </c:extLst>
              </c15:ser>
            </c15:filteredLineSeries>
            <c15:filteredLineSeries>
              <c15:ser>
                <c:idx val="23"/>
                <c:order val="2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TaxCalculation!$A$25</c15:sqref>
                        </c15:formulaRef>
                      </c:ext>
                    </c:extLst>
                    <c:strCache>
                      <c:ptCount val="1"/>
                      <c:pt idx="0">
                        <c:v>本年累计应计税个人收入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</a:schemeClr>
                    </a:solidFill>
                    <a:ln w="9525">
                      <a:solidFill>
                        <a:schemeClr val="accent6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TaxCalculation!$B$1:$M$1</c15:sqref>
                        </c15:formulaRef>
                      </c:ext>
                    </c:extLst>
                    <c:strCache>
                      <c:ptCount val="12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Oct</c:v>
                      </c:pt>
                      <c:pt idx="10">
                        <c:v>Nov</c:v>
                      </c:pt>
                      <c:pt idx="11">
                        <c:v>Dec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TaxCalculation!$B$25:$M$25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40000</c:v>
                      </c:pt>
                      <c:pt idx="1">
                        <c:v>80000</c:v>
                      </c:pt>
                      <c:pt idx="2">
                        <c:v>120000</c:v>
                      </c:pt>
                      <c:pt idx="3">
                        <c:v>160000</c:v>
                      </c:pt>
                      <c:pt idx="4">
                        <c:v>200000</c:v>
                      </c:pt>
                      <c:pt idx="5">
                        <c:v>240000</c:v>
                      </c:pt>
                      <c:pt idx="6">
                        <c:v>280000</c:v>
                      </c:pt>
                      <c:pt idx="7">
                        <c:v>320000</c:v>
                      </c:pt>
                      <c:pt idx="8">
                        <c:v>360000</c:v>
                      </c:pt>
                      <c:pt idx="9">
                        <c:v>400000</c:v>
                      </c:pt>
                      <c:pt idx="10">
                        <c:v>440000</c:v>
                      </c:pt>
                      <c:pt idx="11">
                        <c:v>480000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28-CF09-4749-A73E-607C2578585C}"/>
                  </c:ext>
                </c:extLst>
              </c15:ser>
            </c15:filteredLineSeries>
            <c15:filteredLineSeries>
              <c15:ser>
                <c:idx val="24"/>
                <c:order val="2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TaxCalculation!$A$26</c15:sqref>
                        </c15:formulaRef>
                      </c:ext>
                    </c:extLst>
                    <c:strCache>
                      <c:ptCount val="1"/>
                      <c:pt idx="0">
                        <c:v>适用税率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TaxCalculation!$B$1:$M$1</c15:sqref>
                        </c15:formulaRef>
                      </c:ext>
                    </c:extLst>
                    <c:strCache>
                      <c:ptCount val="12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Oct</c:v>
                      </c:pt>
                      <c:pt idx="10">
                        <c:v>Nov</c:v>
                      </c:pt>
                      <c:pt idx="11">
                        <c:v>Dec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TaxCalculation!$B$26:$M$26</c15:sqref>
                        </c15:formulaRef>
                      </c:ext>
                    </c:extLst>
                    <c:numCache>
                      <c:formatCode>0.00%</c:formatCode>
                      <c:ptCount val="12"/>
                      <c:pt idx="0">
                        <c:v>0.1</c:v>
                      </c:pt>
                      <c:pt idx="1">
                        <c:v>0.1</c:v>
                      </c:pt>
                      <c:pt idx="2">
                        <c:v>0.1</c:v>
                      </c:pt>
                      <c:pt idx="3">
                        <c:v>0.2</c:v>
                      </c:pt>
                      <c:pt idx="4">
                        <c:v>0.2</c:v>
                      </c:pt>
                      <c:pt idx="5">
                        <c:v>0.2</c:v>
                      </c:pt>
                      <c:pt idx="6">
                        <c:v>0.2</c:v>
                      </c:pt>
                      <c:pt idx="7">
                        <c:v>0.25</c:v>
                      </c:pt>
                      <c:pt idx="8">
                        <c:v>0.25</c:v>
                      </c:pt>
                      <c:pt idx="9">
                        <c:v>0.25</c:v>
                      </c:pt>
                      <c:pt idx="10">
                        <c:v>0.3</c:v>
                      </c:pt>
                      <c:pt idx="11">
                        <c:v>0.3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29-CF09-4749-A73E-607C2578585C}"/>
                  </c:ext>
                </c:extLst>
              </c15:ser>
            </c15:filteredLineSeries>
            <c15:filteredLineSeries>
              <c15:ser>
                <c:idx val="25"/>
                <c:order val="2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TaxCalculation!$A$27</c15:sqref>
                        </c15:formulaRef>
                      </c:ext>
                    </c:extLst>
                    <c:strCache>
                      <c:ptCount val="1"/>
                      <c:pt idx="0">
                        <c:v>速扣数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TaxCalculation!$B$1:$M$1</c15:sqref>
                        </c15:formulaRef>
                      </c:ext>
                    </c:extLst>
                    <c:strCache>
                      <c:ptCount val="12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Oct</c:v>
                      </c:pt>
                      <c:pt idx="10">
                        <c:v>Nov</c:v>
                      </c:pt>
                      <c:pt idx="11">
                        <c:v>Dec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TaxCalculation!$B$27:$M$27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2520</c:v>
                      </c:pt>
                      <c:pt idx="1">
                        <c:v>2520</c:v>
                      </c:pt>
                      <c:pt idx="2">
                        <c:v>2520</c:v>
                      </c:pt>
                      <c:pt idx="3">
                        <c:v>16920</c:v>
                      </c:pt>
                      <c:pt idx="4">
                        <c:v>16920</c:v>
                      </c:pt>
                      <c:pt idx="5">
                        <c:v>16920</c:v>
                      </c:pt>
                      <c:pt idx="6">
                        <c:v>16920</c:v>
                      </c:pt>
                      <c:pt idx="7">
                        <c:v>31920</c:v>
                      </c:pt>
                      <c:pt idx="8">
                        <c:v>31920</c:v>
                      </c:pt>
                      <c:pt idx="9">
                        <c:v>31920</c:v>
                      </c:pt>
                      <c:pt idx="10">
                        <c:v>52920</c:v>
                      </c:pt>
                      <c:pt idx="11">
                        <c:v>52920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2A-CF09-4749-A73E-607C2578585C}"/>
                  </c:ext>
                </c:extLst>
              </c15:ser>
            </c15:filteredLineSeries>
            <c15:filteredLineSeries>
              <c15:ser>
                <c:idx val="28"/>
                <c:order val="2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TaxCalculation!$A$30</c15:sqref>
                        </c15:formulaRef>
                      </c:ext>
                    </c:extLst>
                    <c:strCache>
                      <c:ptCount val="1"/>
                      <c:pt idx="0">
                        <c:v>本月税后收入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5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TaxCalculation!$B$1:$M$1</c15:sqref>
                        </c15:formulaRef>
                      </c:ext>
                    </c:extLst>
                    <c:strCache>
                      <c:ptCount val="12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Oct</c:v>
                      </c:pt>
                      <c:pt idx="10">
                        <c:v>Nov</c:v>
                      </c:pt>
                      <c:pt idx="11">
                        <c:v>Dec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TaxCalculation!$B$30:$M$30</c15:sqref>
                        </c15:formulaRef>
                      </c:ext>
                    </c:extLst>
                    <c:numCache>
                      <c:formatCode>0.00_ </c:formatCode>
                      <c:ptCount val="12"/>
                      <c:pt idx="0">
                        <c:v>45520</c:v>
                      </c:pt>
                      <c:pt idx="1">
                        <c:v>43000</c:v>
                      </c:pt>
                      <c:pt idx="2">
                        <c:v>43000</c:v>
                      </c:pt>
                      <c:pt idx="3">
                        <c:v>41400</c:v>
                      </c:pt>
                      <c:pt idx="4">
                        <c:v>39000</c:v>
                      </c:pt>
                      <c:pt idx="5">
                        <c:v>39000</c:v>
                      </c:pt>
                      <c:pt idx="6">
                        <c:v>39000</c:v>
                      </c:pt>
                      <c:pt idx="7">
                        <c:v>38000</c:v>
                      </c:pt>
                      <c:pt idx="8">
                        <c:v>37000</c:v>
                      </c:pt>
                      <c:pt idx="9">
                        <c:v>37000</c:v>
                      </c:pt>
                      <c:pt idx="10">
                        <c:v>36000</c:v>
                      </c:pt>
                      <c:pt idx="11">
                        <c:v>35000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2D-CF09-4749-A73E-607C2578585C}"/>
                  </c:ext>
                </c:extLst>
              </c15:ser>
            </c15:filteredLineSeries>
          </c:ext>
        </c:extLst>
      </c:lineChart>
      <c:catAx>
        <c:axId val="613927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6673400"/>
        <c:crosses val="autoZero"/>
        <c:auto val="1"/>
        <c:lblAlgn val="ctr"/>
        <c:lblOffset val="100"/>
        <c:noMultiLvlLbl val="0"/>
      </c:catAx>
      <c:valAx>
        <c:axId val="606673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3927584"/>
        <c:crosses val="autoZero"/>
        <c:crossBetween val="between"/>
      </c:valAx>
      <c:valAx>
        <c:axId val="9018221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01823104"/>
        <c:crosses val="max"/>
        <c:crossBetween val="between"/>
      </c:valAx>
      <c:catAx>
        <c:axId val="9018231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01822120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526306</xdr:colOff>
      <xdr:row>9</xdr:row>
      <xdr:rowOff>91440</xdr:rowOff>
    </xdr:from>
    <xdr:to>
      <xdr:col>19</xdr:col>
      <xdr:colOff>242873</xdr:colOff>
      <xdr:row>34</xdr:row>
      <xdr:rowOff>3155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F4B7C5B-35C0-40F3-8319-F61A1652E5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56006" y="1668780"/>
          <a:ext cx="6338347" cy="4293215"/>
        </a:xfrm>
        <a:prstGeom prst="rect">
          <a:avLst/>
        </a:prstGeom>
      </xdr:spPr>
    </xdr:pic>
    <xdr:clientData/>
  </xdr:twoCellAnchor>
  <xdr:twoCellAnchor editAs="oneCell">
    <xdr:from>
      <xdr:col>18</xdr:col>
      <xdr:colOff>1676400</xdr:colOff>
      <xdr:row>9</xdr:row>
      <xdr:rowOff>148469</xdr:rowOff>
    </xdr:from>
    <xdr:to>
      <xdr:col>22</xdr:col>
      <xdr:colOff>387881</xdr:colOff>
      <xdr:row>35</xdr:row>
      <xdr:rowOff>159177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A6C1B8B-4EB3-43B1-8C52-C6FED1DC38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643860" y="1725809"/>
          <a:ext cx="3999761" cy="4567468"/>
        </a:xfrm>
        <a:prstGeom prst="rect">
          <a:avLst/>
        </a:prstGeom>
      </xdr:spPr>
    </xdr:pic>
    <xdr:clientData/>
  </xdr:twoCellAnchor>
  <xdr:twoCellAnchor>
    <xdr:from>
      <xdr:col>0</xdr:col>
      <xdr:colOff>632460</xdr:colOff>
      <xdr:row>31</xdr:row>
      <xdr:rowOff>160020</xdr:rowOff>
    </xdr:from>
    <xdr:to>
      <xdr:col>13</xdr:col>
      <xdr:colOff>15240</xdr:colOff>
      <xdr:row>51</xdr:row>
      <xdr:rowOff>121920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EA5626C-B477-4570-90EF-44FB09B36E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FA84CB-DD7E-4EC7-A4B8-4A08FFEE5A78}" name="Table3" displayName="Table3" ref="A2:D3" totalsRowShown="0">
  <autoFilter ref="A2:D3" xr:uid="{C7793172-B879-411C-A9CB-1AB4564B0AA1}"/>
  <tableColumns count="4">
    <tableColumn id="1" xr3:uid="{E1492886-9B4D-46EF-B377-6F4A574E198F}" name="Version" dataDxfId="1"/>
    <tableColumn id="2" xr3:uid="{DC9B8BA0-5BC4-4D56-B306-0F0DC2B4188A}" name="Author"/>
    <tableColumn id="3" xr3:uid="{334641B2-E639-4DD9-AFD5-3BDF7DDD6A62}" name="Comment"/>
    <tableColumn id="4" xr3:uid="{2C5A98BE-B4FF-44E5-BF8A-F8B740E12E97}" name="Date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A70DD53-6ED0-433F-AC96-30F49260A001}" name="Table1" displayName="Table1" ref="A1:M30" totalsRowShown="0">
  <autoFilter ref="A1:M30" xr:uid="{7869013F-F9C6-424C-94EC-C067912A16AC}"/>
  <tableColumns count="13">
    <tableColumn id="1" xr3:uid="{A6BD6686-C22C-4DB5-B705-B088C1A5DB1C}" name="类别" dataDxfId="16"/>
    <tableColumn id="2" xr3:uid="{EC0D8D2B-77D8-4C4A-AB82-BD26A79E4D03}" name="Jan" dataDxfId="15"/>
    <tableColumn id="3" xr3:uid="{BE664D3C-CD83-443D-96C1-FE5BE80FEBED}" name="Feb" dataDxfId="14"/>
    <tableColumn id="4" xr3:uid="{63E26BA4-A9E9-4686-A5C5-29DDF9603CB0}" name="Mar" dataDxfId="13"/>
    <tableColumn id="5" xr3:uid="{B8463CD9-68E4-439F-AC8C-6F6A04F844CC}" name="Apr" dataDxfId="12"/>
    <tableColumn id="6" xr3:uid="{FAAE2452-916E-45FB-A1EB-81DC7D51969B}" name="May" dataDxfId="11"/>
    <tableColumn id="7" xr3:uid="{9DE704A9-713B-4354-AAA8-19A129875A63}" name="Jun" dataDxfId="10"/>
    <tableColumn id="8" xr3:uid="{E7AD059B-6F88-4578-A546-D5FEADA3D50E}" name="Jul" dataDxfId="9"/>
    <tableColumn id="9" xr3:uid="{6E996BB7-F8A0-4C2F-96D2-551B9E8A4628}" name="Aug" dataDxfId="8"/>
    <tableColumn id="10" xr3:uid="{2CCA007F-5F67-470D-8ACD-4163B68DD1CC}" name="Sep" dataDxfId="7"/>
    <tableColumn id="11" xr3:uid="{15850256-9162-45FB-8F14-F63C0F2E8B3D}" name="Oct" dataDxfId="6"/>
    <tableColumn id="12" xr3:uid="{EC68E6FF-1CBB-4ABF-8083-E4245CCE4DB6}" name="Nov" dataDxfId="5"/>
    <tableColumn id="13" xr3:uid="{9A788EFB-3944-46E8-A8FE-1FBFC713D065}" name="Dec" dataDxfId="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6A6EBDB-74FC-437D-9901-3F348BED5258}" name="Table2" displayName="Table2" ref="O2:U9" totalsRowShown="0">
  <autoFilter ref="O2:U9" xr:uid="{C969A2F2-3141-4016-BB0F-26D806DD2762}"/>
  <tableColumns count="7">
    <tableColumn id="1" xr3:uid="{B766C15E-DE30-4E26-8732-F2E776C858FD}" name="月应纳税所得额Min"/>
    <tableColumn id="2" xr3:uid="{EA34FC2F-63DD-4CB0-A8ED-DA2DEF0E9FDF}" name="月应纳税所得额Max"/>
    <tableColumn id="3" xr3:uid="{B35A8739-2933-4042-BB9E-C237B74B93E0}" name="税率" dataDxfId="3"/>
    <tableColumn id="4" xr3:uid="{BFE6681A-8A5D-4808-BA91-5CE4BA9F12D2}" name="速算扣除数" dataDxfId="2"/>
    <tableColumn id="5" xr3:uid="{FE1C38AC-4923-48D4-8E59-49E3854BDE54}" name="累计年应纳税所得额Min"/>
    <tableColumn id="6" xr3:uid="{B0A3E10C-720F-47F1-BD26-874AFF991F35}" name="累计年应纳税所得额Max">
      <calculatedColumnFormula>P3*12</calculatedColumnFormula>
    </tableColumn>
    <tableColumn id="7" xr3:uid="{D367B5A9-3CAF-46D0-9BCF-6DB484B2B3E5}" name="累计年速算扣除数">
      <calculatedColumnFormula>R3*12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3C3A8-F41C-4FD8-A75C-2902EF376CA0}">
  <dimension ref="A1:D3"/>
  <sheetViews>
    <sheetView workbookViewId="0">
      <selection activeCell="D19" sqref="D19"/>
    </sheetView>
  </sheetViews>
  <sheetFormatPr defaultRowHeight="13.8" x14ac:dyDescent="0.25"/>
  <cols>
    <col min="1" max="1" width="10" customWidth="1"/>
    <col min="2" max="2" width="12.109375" bestFit="1" customWidth="1"/>
    <col min="3" max="3" width="46.5546875" bestFit="1" customWidth="1"/>
    <col min="4" max="4" width="10.109375" bestFit="1" customWidth="1"/>
  </cols>
  <sheetData>
    <row r="1" spans="1:4" x14ac:dyDescent="0.25">
      <c r="A1" t="s">
        <v>51</v>
      </c>
      <c r="B1" t="s">
        <v>52</v>
      </c>
    </row>
    <row r="2" spans="1:4" x14ac:dyDescent="0.25">
      <c r="A2" t="s">
        <v>45</v>
      </c>
      <c r="B2" t="s">
        <v>46</v>
      </c>
      <c r="C2" t="s">
        <v>47</v>
      </c>
      <c r="D2" t="s">
        <v>50</v>
      </c>
    </row>
    <row r="3" spans="1:4" x14ac:dyDescent="0.25">
      <c r="A3" s="6">
        <v>1</v>
      </c>
      <c r="B3" t="s">
        <v>48</v>
      </c>
      <c r="C3" t="s">
        <v>49</v>
      </c>
      <c r="D3" s="9">
        <v>43484</v>
      </c>
    </row>
  </sheetData>
  <sheetProtection algorithmName="SHA-512" hashValue="Xy38F+hn9dM/iVUBMHLriomzDidRI8MEmpPtwzL4HioJkZ4jUHIvQH2pDJiKzkwr0S8J4vJDNVWJH/U9PnJvfg==" saltValue="kyQdYLIYh1k//xf5suNXPQ==" spinCount="100000" sheet="1" objects="1" scenarios="1"/>
  <phoneticPr fontId="2" type="noConversion"/>
  <pageMargins left="0.7" right="0.7" top="0.75" bottom="0.75" header="0.3" footer="0.3"/>
  <pageSetup paperSize="9" orientation="portrait" horizontalDpi="4294967294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3D857-7080-4402-AB85-63A8C91FAA9F}">
  <dimension ref="A1:U45"/>
  <sheetViews>
    <sheetView tabSelected="1" workbookViewId="0">
      <selection activeCell="P1" sqref="P1"/>
    </sheetView>
  </sheetViews>
  <sheetFormatPr defaultRowHeight="13.8" x14ac:dyDescent="0.25"/>
  <cols>
    <col min="1" max="1" width="24.88671875" bestFit="1" customWidth="1"/>
    <col min="2" max="2" width="11.6640625" bestFit="1" customWidth="1"/>
    <col min="3" max="3" width="9.5546875" bestFit="1" customWidth="1"/>
    <col min="5" max="5" width="9.5546875" bestFit="1" customWidth="1"/>
    <col min="9" max="9" width="9.109375" bestFit="1" customWidth="1"/>
    <col min="12" max="12" width="9.109375" bestFit="1" customWidth="1"/>
    <col min="15" max="15" width="20.5546875" customWidth="1"/>
    <col min="16" max="16" width="20.77734375" customWidth="1"/>
    <col min="18" max="18" width="12.88671875" customWidth="1"/>
    <col min="19" max="19" width="24.5546875" customWidth="1"/>
    <col min="20" max="20" width="24.77734375" customWidth="1"/>
    <col min="21" max="21" width="18.88671875" customWidth="1"/>
  </cols>
  <sheetData>
    <row r="1" spans="1:21" x14ac:dyDescent="0.25">
      <c r="A1" t="s">
        <v>57</v>
      </c>
      <c r="B1" t="s">
        <v>33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  <c r="H1" t="s">
        <v>39</v>
      </c>
      <c r="I1" t="s">
        <v>40</v>
      </c>
      <c r="J1" t="s">
        <v>41</v>
      </c>
      <c r="K1" t="s">
        <v>42</v>
      </c>
      <c r="L1" t="s">
        <v>43</v>
      </c>
      <c r="M1" t="s">
        <v>44</v>
      </c>
      <c r="O1" t="s">
        <v>29</v>
      </c>
      <c r="P1" s="8">
        <v>5000</v>
      </c>
    </row>
    <row r="2" spans="1:21" x14ac:dyDescent="0.25">
      <c r="A2" s="4" t="s">
        <v>56</v>
      </c>
      <c r="B2">
        <f ca="1">SUM(B3:B6)</f>
        <v>50000</v>
      </c>
      <c r="C2">
        <f>SUM(C3:C6)</f>
        <v>50000</v>
      </c>
      <c r="D2">
        <f>SUM(D3:D6)</f>
        <v>50000</v>
      </c>
      <c r="E2">
        <f>SUM(E3:E6)</f>
        <v>50000</v>
      </c>
      <c r="F2">
        <f>SUM(F3:F6)</f>
        <v>50000</v>
      </c>
      <c r="G2">
        <f>SUM(G3:G6)</f>
        <v>50000</v>
      </c>
      <c r="H2">
        <f>SUM(H3:H6)</f>
        <v>50000</v>
      </c>
      <c r="I2">
        <f>SUM(I3:I6)</f>
        <v>50000</v>
      </c>
      <c r="J2">
        <f>SUM(J3:J6)</f>
        <v>50000</v>
      </c>
      <c r="K2">
        <f>SUM(K3:K6)</f>
        <v>50000</v>
      </c>
      <c r="L2">
        <f>SUM(L3:L6)</f>
        <v>50000</v>
      </c>
      <c r="M2">
        <f>SUM(M3:M6)</f>
        <v>50000</v>
      </c>
      <c r="O2" t="s">
        <v>24</v>
      </c>
      <c r="P2" t="s">
        <v>25</v>
      </c>
      <c r="Q2" t="s">
        <v>0</v>
      </c>
      <c r="R2" t="s">
        <v>1</v>
      </c>
      <c r="S2" t="s">
        <v>22</v>
      </c>
      <c r="T2" t="s">
        <v>23</v>
      </c>
      <c r="U2" t="s">
        <v>2</v>
      </c>
    </row>
    <row r="3" spans="1:21" x14ac:dyDescent="0.25">
      <c r="A3" s="10" t="s">
        <v>17</v>
      </c>
      <c r="B3" s="7">
        <v>45000</v>
      </c>
      <c r="C3" s="7">
        <v>45000</v>
      </c>
      <c r="D3" s="7">
        <v>45000</v>
      </c>
      <c r="E3" s="7">
        <v>45000</v>
      </c>
      <c r="F3" s="7">
        <v>45000</v>
      </c>
      <c r="G3" s="7">
        <v>45000</v>
      </c>
      <c r="H3" s="7">
        <v>45000</v>
      </c>
      <c r="I3" s="7">
        <v>45000</v>
      </c>
      <c r="J3" s="7">
        <v>45000</v>
      </c>
      <c r="K3" s="7">
        <v>45000</v>
      </c>
      <c r="L3" s="7">
        <v>45000</v>
      </c>
      <c r="M3" s="7">
        <v>45000</v>
      </c>
      <c r="O3">
        <v>0</v>
      </c>
      <c r="P3">
        <v>3000</v>
      </c>
      <c r="Q3" s="2">
        <v>0.03</v>
      </c>
      <c r="R3" s="3">
        <v>0</v>
      </c>
      <c r="S3">
        <f>O3*12</f>
        <v>0</v>
      </c>
      <c r="T3">
        <f>P3*12</f>
        <v>36000</v>
      </c>
      <c r="U3">
        <f>R3*12</f>
        <v>0</v>
      </c>
    </row>
    <row r="4" spans="1:21" x14ac:dyDescent="0.25">
      <c r="A4" s="10" t="s">
        <v>8</v>
      </c>
      <c r="B4" s="7">
        <v>5000</v>
      </c>
      <c r="C4" s="7">
        <v>5000</v>
      </c>
      <c r="D4" s="7">
        <v>5000</v>
      </c>
      <c r="E4" s="7">
        <v>5000</v>
      </c>
      <c r="F4" s="7">
        <v>5000</v>
      </c>
      <c r="G4" s="7">
        <v>5000</v>
      </c>
      <c r="H4" s="7">
        <v>5000</v>
      </c>
      <c r="I4" s="7">
        <v>5000</v>
      </c>
      <c r="J4" s="7">
        <v>5000</v>
      </c>
      <c r="K4" s="7">
        <v>5000</v>
      </c>
      <c r="L4" s="7">
        <v>5000</v>
      </c>
      <c r="M4" s="7">
        <v>5000</v>
      </c>
      <c r="O4">
        <v>3001</v>
      </c>
      <c r="P4">
        <v>12000</v>
      </c>
      <c r="Q4" s="2">
        <v>0.1</v>
      </c>
      <c r="R4" s="3">
        <v>210</v>
      </c>
      <c r="S4">
        <v>36001</v>
      </c>
      <c r="T4">
        <f t="shared" ref="T4:T9" si="0">P4*12</f>
        <v>144000</v>
      </c>
      <c r="U4">
        <f t="shared" ref="U4:U9" si="1">R4*12</f>
        <v>2520</v>
      </c>
    </row>
    <row r="5" spans="1:21" x14ac:dyDescent="0.25">
      <c r="A5" s="11" t="s">
        <v>18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O5">
        <v>12001</v>
      </c>
      <c r="P5">
        <v>25000</v>
      </c>
      <c r="Q5" s="2">
        <v>0.2</v>
      </c>
      <c r="R5" s="3">
        <v>1410</v>
      </c>
      <c r="S5">
        <v>144001</v>
      </c>
      <c r="T5">
        <f t="shared" si="0"/>
        <v>300000</v>
      </c>
      <c r="U5">
        <f t="shared" si="1"/>
        <v>16920</v>
      </c>
    </row>
    <row r="6" spans="1:21" x14ac:dyDescent="0.25">
      <c r="A6" s="11" t="s">
        <v>31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O6">
        <v>25001</v>
      </c>
      <c r="P6">
        <v>35000</v>
      </c>
      <c r="Q6" s="2">
        <v>0.25</v>
      </c>
      <c r="R6" s="3">
        <v>2660</v>
      </c>
      <c r="S6">
        <v>300001</v>
      </c>
      <c r="T6">
        <f t="shared" si="0"/>
        <v>420000</v>
      </c>
      <c r="U6">
        <f t="shared" si="1"/>
        <v>31920</v>
      </c>
    </row>
    <row r="7" spans="1:21" x14ac:dyDescent="0.25">
      <c r="A7" s="11" t="s">
        <v>32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O7">
        <v>35001</v>
      </c>
      <c r="P7">
        <v>55000</v>
      </c>
      <c r="Q7" s="2">
        <v>0.3</v>
      </c>
      <c r="R7" s="3">
        <v>4410</v>
      </c>
      <c r="S7">
        <v>420001</v>
      </c>
      <c r="T7">
        <f t="shared" si="0"/>
        <v>660000</v>
      </c>
      <c r="U7">
        <f t="shared" si="1"/>
        <v>52920</v>
      </c>
    </row>
    <row r="8" spans="1:21" x14ac:dyDescent="0.25">
      <c r="A8" s="12" t="s">
        <v>3</v>
      </c>
      <c r="B8" s="7">
        <v>1000</v>
      </c>
      <c r="C8" s="7">
        <v>1000</v>
      </c>
      <c r="D8" s="7">
        <v>1000</v>
      </c>
      <c r="E8" s="7">
        <v>1000</v>
      </c>
      <c r="F8" s="7">
        <v>1000</v>
      </c>
      <c r="G8" s="7">
        <v>1000</v>
      </c>
      <c r="H8" s="7">
        <v>1000</v>
      </c>
      <c r="I8" s="7">
        <v>1000</v>
      </c>
      <c r="J8" s="7">
        <v>1000</v>
      </c>
      <c r="K8" s="7">
        <v>1000</v>
      </c>
      <c r="L8" s="7">
        <v>1000</v>
      </c>
      <c r="M8" s="7">
        <v>1000</v>
      </c>
      <c r="O8">
        <v>55001</v>
      </c>
      <c r="P8">
        <v>80000</v>
      </c>
      <c r="Q8" s="2">
        <v>0.35</v>
      </c>
      <c r="R8" s="3">
        <v>7160</v>
      </c>
      <c r="S8">
        <v>660001</v>
      </c>
      <c r="T8">
        <f t="shared" si="0"/>
        <v>960000</v>
      </c>
      <c r="U8">
        <f t="shared" si="1"/>
        <v>85920</v>
      </c>
    </row>
    <row r="9" spans="1:21" x14ac:dyDescent="0.25">
      <c r="A9" s="13" t="s">
        <v>4</v>
      </c>
      <c r="B9" s="7">
        <v>1000</v>
      </c>
      <c r="C9" s="7">
        <v>1000</v>
      </c>
      <c r="D9" s="7">
        <v>1000</v>
      </c>
      <c r="E9" s="7">
        <v>1000</v>
      </c>
      <c r="F9" s="7">
        <v>1000</v>
      </c>
      <c r="G9" s="7">
        <v>1000</v>
      </c>
      <c r="H9" s="7">
        <v>1000</v>
      </c>
      <c r="I9" s="7">
        <v>1000</v>
      </c>
      <c r="J9" s="7">
        <v>1000</v>
      </c>
      <c r="K9" s="7">
        <v>1000</v>
      </c>
      <c r="L9" s="7">
        <v>1000</v>
      </c>
      <c r="M9" s="7">
        <v>1000</v>
      </c>
      <c r="O9">
        <v>80001</v>
      </c>
      <c r="P9">
        <v>10000000</v>
      </c>
      <c r="Q9" s="2">
        <v>0.45</v>
      </c>
      <c r="R9" s="3">
        <v>15160</v>
      </c>
      <c r="S9">
        <v>960001</v>
      </c>
      <c r="T9">
        <f t="shared" si="0"/>
        <v>120000000</v>
      </c>
      <c r="U9">
        <f t="shared" si="1"/>
        <v>181920</v>
      </c>
    </row>
    <row r="10" spans="1:21" x14ac:dyDescent="0.25">
      <c r="A10" s="13" t="s">
        <v>5</v>
      </c>
      <c r="B10" s="7">
        <v>500</v>
      </c>
      <c r="C10" s="7">
        <v>500</v>
      </c>
      <c r="D10" s="7">
        <v>500</v>
      </c>
      <c r="E10" s="7">
        <v>500</v>
      </c>
      <c r="F10" s="7">
        <v>500</v>
      </c>
      <c r="G10" s="7">
        <v>500</v>
      </c>
      <c r="H10" s="7">
        <v>500</v>
      </c>
      <c r="I10" s="7">
        <v>500</v>
      </c>
      <c r="J10" s="7">
        <v>500</v>
      </c>
      <c r="K10" s="7">
        <v>500</v>
      </c>
      <c r="L10" s="7">
        <v>500</v>
      </c>
      <c r="M10" s="7">
        <v>500</v>
      </c>
    </row>
    <row r="11" spans="1:21" x14ac:dyDescent="0.25">
      <c r="A11" s="13" t="s">
        <v>6</v>
      </c>
      <c r="B11" s="7">
        <v>500</v>
      </c>
      <c r="C11" s="7">
        <v>500</v>
      </c>
      <c r="D11" s="7">
        <v>500</v>
      </c>
      <c r="E11" s="7">
        <v>500</v>
      </c>
      <c r="F11" s="7">
        <v>500</v>
      </c>
      <c r="G11" s="7">
        <v>500</v>
      </c>
      <c r="H11" s="7">
        <v>500</v>
      </c>
      <c r="I11" s="7">
        <v>500</v>
      </c>
      <c r="J11" s="7">
        <v>500</v>
      </c>
      <c r="K11" s="7">
        <v>500</v>
      </c>
      <c r="L11" s="7">
        <v>500</v>
      </c>
      <c r="M11" s="7">
        <v>500</v>
      </c>
      <c r="Q11" s="2"/>
      <c r="R11" s="3"/>
    </row>
    <row r="12" spans="1:21" x14ac:dyDescent="0.25">
      <c r="A12" s="13" t="s">
        <v>15</v>
      </c>
      <c r="B12" s="7">
        <v>0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</row>
    <row r="13" spans="1:21" x14ac:dyDescent="0.25">
      <c r="A13" s="13" t="s">
        <v>16</v>
      </c>
      <c r="B13" s="7">
        <v>0</v>
      </c>
      <c r="C13" s="7">
        <v>0</v>
      </c>
      <c r="D13" s="7">
        <v>0</v>
      </c>
      <c r="E13" s="7">
        <v>0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</row>
    <row r="14" spans="1:21" x14ac:dyDescent="0.25">
      <c r="A14" s="13" t="s">
        <v>9</v>
      </c>
      <c r="B14" s="7">
        <v>0</v>
      </c>
      <c r="C14" s="7">
        <v>0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</row>
    <row r="15" spans="1:21" x14ac:dyDescent="0.25">
      <c r="A15" s="13" t="s">
        <v>7</v>
      </c>
      <c r="B15" s="7">
        <v>0</v>
      </c>
      <c r="C15" s="7">
        <v>0</v>
      </c>
      <c r="D15" s="7">
        <v>0</v>
      </c>
      <c r="E15" s="7">
        <v>0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</row>
    <row r="16" spans="1:21" x14ac:dyDescent="0.25">
      <c r="A16" t="s">
        <v>10</v>
      </c>
      <c r="B16" s="7">
        <v>1000</v>
      </c>
      <c r="C16" s="7">
        <v>1000</v>
      </c>
      <c r="D16" s="7">
        <v>1000</v>
      </c>
      <c r="E16" s="7">
        <v>1000</v>
      </c>
      <c r="F16" s="7">
        <v>1000</v>
      </c>
      <c r="G16" s="7">
        <v>1000</v>
      </c>
      <c r="H16" s="7">
        <v>1000</v>
      </c>
      <c r="I16" s="7">
        <v>1000</v>
      </c>
      <c r="J16" s="7">
        <v>1000</v>
      </c>
      <c r="K16" s="7">
        <v>1000</v>
      </c>
      <c r="L16" s="7">
        <v>1000</v>
      </c>
      <c r="M16" s="7">
        <v>1000</v>
      </c>
    </row>
    <row r="17" spans="1:13" x14ac:dyDescent="0.25">
      <c r="A17" t="s">
        <v>11</v>
      </c>
      <c r="B17" s="7">
        <v>1000</v>
      </c>
      <c r="C17" s="7">
        <v>1000</v>
      </c>
      <c r="D17" s="7">
        <v>1000</v>
      </c>
      <c r="E17" s="7">
        <v>1000</v>
      </c>
      <c r="F17" s="7">
        <v>1000</v>
      </c>
      <c r="G17" s="7">
        <v>1000</v>
      </c>
      <c r="H17" s="7">
        <v>1000</v>
      </c>
      <c r="I17" s="7">
        <v>1000</v>
      </c>
      <c r="J17" s="7">
        <v>1000</v>
      </c>
      <c r="K17" s="7">
        <v>1000</v>
      </c>
      <c r="L17" s="7">
        <v>1000</v>
      </c>
      <c r="M17" s="7">
        <v>1000</v>
      </c>
    </row>
    <row r="18" spans="1:13" x14ac:dyDescent="0.25">
      <c r="A18" t="s">
        <v>14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</row>
    <row r="19" spans="1:13" x14ac:dyDescent="0.25">
      <c r="A19" t="s">
        <v>12</v>
      </c>
      <c r="B19" s="7">
        <v>0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</row>
    <row r="20" spans="1:13" x14ac:dyDescent="0.25">
      <c r="A20" t="s">
        <v>13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</row>
    <row r="21" spans="1:13" x14ac:dyDescent="0.25">
      <c r="A21" s="4" t="s">
        <v>20</v>
      </c>
      <c r="B21">
        <f>SUM(B16:B20)</f>
        <v>2000</v>
      </c>
      <c r="C21">
        <f>SUM(C16:C20)</f>
        <v>2000</v>
      </c>
      <c r="D21">
        <f>SUM(D16:D20)</f>
        <v>2000</v>
      </c>
      <c r="E21">
        <f>SUM(E16:E20)</f>
        <v>2000</v>
      </c>
      <c r="F21">
        <f>SUM(F16:F20)</f>
        <v>2000</v>
      </c>
      <c r="G21">
        <f>SUM(G16:G20)</f>
        <v>2000</v>
      </c>
      <c r="H21">
        <f>SUM(H16:H20)</f>
        <v>2000</v>
      </c>
      <c r="I21">
        <f>SUM(I16:I20)</f>
        <v>2000</v>
      </c>
      <c r="J21">
        <f>SUM(J16:J20)</f>
        <v>2000</v>
      </c>
      <c r="K21">
        <f>SUM(K16:K20)</f>
        <v>2000</v>
      </c>
      <c r="L21">
        <f>SUM(L16:L20)</f>
        <v>2000</v>
      </c>
      <c r="M21">
        <f>SUM(M16:M20)</f>
        <v>2000</v>
      </c>
    </row>
    <row r="22" spans="1:13" x14ac:dyDescent="0.25">
      <c r="A22" s="4" t="s">
        <v>19</v>
      </c>
      <c r="B22">
        <f>SUM(B8:B13)</f>
        <v>3000</v>
      </c>
      <c r="C22">
        <f>SUM(C8:C13)</f>
        <v>3000</v>
      </c>
      <c r="D22">
        <f>SUM(D8:D13)</f>
        <v>3000</v>
      </c>
      <c r="E22">
        <f>SUM(E8:E13)</f>
        <v>3000</v>
      </c>
      <c r="F22">
        <f>SUM(F8:F13)</f>
        <v>3000</v>
      </c>
      <c r="G22">
        <f>SUM(G8:G13)</f>
        <v>3000</v>
      </c>
      <c r="H22">
        <f>SUM(H8:H13)</f>
        <v>3000</v>
      </c>
      <c r="I22">
        <f>SUM(I8:I13)</f>
        <v>3000</v>
      </c>
      <c r="J22">
        <f>SUM(J8:J13)</f>
        <v>3000</v>
      </c>
      <c r="K22">
        <f>SUM(K8:K13)</f>
        <v>3000</v>
      </c>
      <c r="L22">
        <f>SUM(L8:L13)</f>
        <v>3000</v>
      </c>
      <c r="M22">
        <f>SUM(M8:M13)</f>
        <v>3000</v>
      </c>
    </row>
    <row r="23" spans="1:13" x14ac:dyDescent="0.25">
      <c r="A23" s="4" t="s">
        <v>21</v>
      </c>
      <c r="B23">
        <f>B14+B15</f>
        <v>0</v>
      </c>
      <c r="C23">
        <f t="shared" ref="C23:M23" si="2">C14+C15</f>
        <v>0</v>
      </c>
      <c r="D23">
        <f t="shared" si="2"/>
        <v>0</v>
      </c>
      <c r="E23">
        <f t="shared" si="2"/>
        <v>0</v>
      </c>
      <c r="F23">
        <f t="shared" si="2"/>
        <v>0</v>
      </c>
      <c r="G23">
        <f t="shared" si="2"/>
        <v>0</v>
      </c>
      <c r="H23">
        <f t="shared" si="2"/>
        <v>0</v>
      </c>
      <c r="I23">
        <f t="shared" si="2"/>
        <v>0</v>
      </c>
      <c r="J23">
        <f t="shared" si="2"/>
        <v>0</v>
      </c>
      <c r="K23">
        <f t="shared" si="2"/>
        <v>0</v>
      </c>
      <c r="L23">
        <f t="shared" si="2"/>
        <v>0</v>
      </c>
      <c r="M23">
        <f t="shared" si="2"/>
        <v>0</v>
      </c>
    </row>
    <row r="24" spans="1:13" x14ac:dyDescent="0.25">
      <c r="A24" s="4" t="s">
        <v>28</v>
      </c>
      <c r="B24">
        <f ca="1">B2+B7-B21-B22-$P1</f>
        <v>40000</v>
      </c>
      <c r="C24">
        <f>C2+C7-C21-C22-$P1</f>
        <v>40000</v>
      </c>
      <c r="D24">
        <f>D2+D7-D21-D22-$P1</f>
        <v>40000</v>
      </c>
      <c r="E24">
        <f>E2+E7-E21-E22-$P1</f>
        <v>40000</v>
      </c>
      <c r="F24">
        <f>F2+F7-F21-F22-$P1</f>
        <v>40000</v>
      </c>
      <c r="G24">
        <f>G2+G7-G21-G22-$P1</f>
        <v>40000</v>
      </c>
      <c r="H24">
        <f>H2+H7-H21-H22-$P1</f>
        <v>40000</v>
      </c>
      <c r="I24">
        <f>I2+I7-I21-I22-$P1</f>
        <v>40000</v>
      </c>
      <c r="J24">
        <f>J2+J7-J21-J22-$P1</f>
        <v>40000</v>
      </c>
      <c r="K24">
        <f>K2+K7-K21-K22-$P1</f>
        <v>40000</v>
      </c>
      <c r="L24">
        <f>L2+L7-L21-L22-$P1</f>
        <v>40000</v>
      </c>
      <c r="M24">
        <f>M2+M7-M21-M22-$P1</f>
        <v>40000</v>
      </c>
    </row>
    <row r="25" spans="1:13" x14ac:dyDescent="0.25">
      <c r="A25" s="4" t="s">
        <v>55</v>
      </c>
      <c r="B25">
        <f ca="1">B2+B7-B21-B22-$P1</f>
        <v>40000</v>
      </c>
      <c r="C25">
        <f ca="1">B25+C24</f>
        <v>80000</v>
      </c>
      <c r="D25">
        <f ca="1">C25+D24</f>
        <v>120000</v>
      </c>
      <c r="E25">
        <f ca="1">D25+E24</f>
        <v>160000</v>
      </c>
      <c r="F25">
        <f ca="1">E25+F24</f>
        <v>200000</v>
      </c>
      <c r="G25">
        <f ca="1">F25+G24</f>
        <v>240000</v>
      </c>
      <c r="H25">
        <f ca="1">G25+H24</f>
        <v>280000</v>
      </c>
      <c r="I25">
        <f ca="1">H25+I24</f>
        <v>320000</v>
      </c>
      <c r="J25">
        <f ca="1">I25+J24</f>
        <v>360000</v>
      </c>
      <c r="K25">
        <f ca="1">J25+K24</f>
        <v>400000</v>
      </c>
      <c r="L25">
        <f ca="1">K25+L24</f>
        <v>440000</v>
      </c>
      <c r="M25">
        <f ca="1">L25+M24</f>
        <v>480000</v>
      </c>
    </row>
    <row r="26" spans="1:13" x14ac:dyDescent="0.25">
      <c r="A26" s="4" t="s">
        <v>26</v>
      </c>
      <c r="B26" s="2">
        <f ca="1">LOOKUP(B25,TaxableSalary, TaxRate)</f>
        <v>0.1</v>
      </c>
      <c r="C26" s="2">
        <f ca="1">LOOKUP(C25,TaxableSalary, TaxRate)</f>
        <v>0.1</v>
      </c>
      <c r="D26" s="2">
        <f ca="1">LOOKUP(D25,TaxableSalary, TaxRate)</f>
        <v>0.1</v>
      </c>
      <c r="E26" s="2">
        <f ca="1">LOOKUP(E25,TaxableSalary, TaxRate)</f>
        <v>0.2</v>
      </c>
      <c r="F26" s="2">
        <f ca="1">LOOKUP(F25,TaxableSalary, TaxRate)</f>
        <v>0.2</v>
      </c>
      <c r="G26" s="2">
        <f ca="1">LOOKUP(G25,TaxableSalary, TaxRate)</f>
        <v>0.2</v>
      </c>
      <c r="H26" s="2">
        <f ca="1">LOOKUP(H25,TaxableSalary, TaxRate)</f>
        <v>0.2</v>
      </c>
      <c r="I26" s="2">
        <f ca="1">LOOKUP(I25,TaxableSalary, TaxRate)</f>
        <v>0.25</v>
      </c>
      <c r="J26" s="2">
        <f ca="1">LOOKUP(J25,TaxableSalary, TaxRate)</f>
        <v>0.25</v>
      </c>
      <c r="K26" s="2">
        <f ca="1">LOOKUP(K25,TaxableSalary, TaxRate)</f>
        <v>0.25</v>
      </c>
      <c r="L26" s="2">
        <f ca="1">LOOKUP(L25,TaxableSalary, TaxRate)</f>
        <v>0.3</v>
      </c>
      <c r="M26" s="2">
        <f ca="1">LOOKUP(M25,TaxableSalary, TaxRate)</f>
        <v>0.3</v>
      </c>
    </row>
    <row r="27" spans="1:13" x14ac:dyDescent="0.25">
      <c r="A27" s="4" t="s">
        <v>27</v>
      </c>
      <c r="B27" s="3">
        <f ca="1">LOOKUP(B25,TaxableSalary, QuickDeduction)</f>
        <v>2520</v>
      </c>
      <c r="C27" s="3">
        <f ca="1">LOOKUP(C25,TaxableSalary, QuickDeduction)</f>
        <v>2520</v>
      </c>
      <c r="D27" s="3">
        <f ca="1">LOOKUP(D25,TaxableSalary, QuickDeduction)</f>
        <v>2520</v>
      </c>
      <c r="E27" s="3">
        <f ca="1">LOOKUP(E25,TaxableSalary, QuickDeduction)</f>
        <v>16920</v>
      </c>
      <c r="F27" s="3">
        <f ca="1">LOOKUP(F25,TaxableSalary, QuickDeduction)</f>
        <v>16920</v>
      </c>
      <c r="G27" s="3">
        <f ca="1">LOOKUP(G25,TaxableSalary, QuickDeduction)</f>
        <v>16920</v>
      </c>
      <c r="H27" s="3">
        <f ca="1">LOOKUP(H25,TaxableSalary, QuickDeduction)</f>
        <v>16920</v>
      </c>
      <c r="I27" s="3">
        <f ca="1">LOOKUP(I25,TaxableSalary, QuickDeduction)</f>
        <v>31920</v>
      </c>
      <c r="J27" s="3">
        <f ca="1">LOOKUP(J25,TaxableSalary, QuickDeduction)</f>
        <v>31920</v>
      </c>
      <c r="K27" s="3">
        <f ca="1">LOOKUP(K25,TaxableSalary, QuickDeduction)</f>
        <v>31920</v>
      </c>
      <c r="L27" s="3">
        <f ca="1">LOOKUP(L25,TaxableSalary, QuickDeduction)</f>
        <v>52920</v>
      </c>
      <c r="M27" s="3">
        <f ca="1">LOOKUP(M25,TaxableSalary, QuickDeduction)</f>
        <v>52920</v>
      </c>
    </row>
    <row r="28" spans="1:13" x14ac:dyDescent="0.25">
      <c r="A28" s="4" t="s">
        <v>30</v>
      </c>
      <c r="B28" s="3">
        <f ca="1">B25*B26-B27</f>
        <v>1480</v>
      </c>
      <c r="C28" s="3">
        <f ca="1">C25*C26-C27-B29</f>
        <v>4000</v>
      </c>
      <c r="D28" s="3">
        <f ca="1">D25*D26-D27-C29</f>
        <v>4000</v>
      </c>
      <c r="E28" s="3">
        <f ca="1">E25*E26-E27-D29</f>
        <v>5600</v>
      </c>
      <c r="F28" s="3">
        <f ca="1">F25*F26-F27-E29</f>
        <v>8000</v>
      </c>
      <c r="G28" s="3">
        <f ca="1">G25*G26-G27-F29</f>
        <v>8000</v>
      </c>
      <c r="H28" s="3">
        <f ca="1">H25*H26-H27-G29</f>
        <v>8000</v>
      </c>
      <c r="I28" s="3">
        <f ca="1">I25*I26-I27-H29</f>
        <v>9000</v>
      </c>
      <c r="J28" s="3">
        <f ca="1">J25*J26-J27-I29</f>
        <v>10000</v>
      </c>
      <c r="K28" s="3">
        <f ca="1">K25*K26-K27-J29</f>
        <v>10000</v>
      </c>
      <c r="L28" s="3">
        <f ca="1">L25*L26-L27-K29</f>
        <v>11000</v>
      </c>
      <c r="M28" s="3">
        <f ca="1">M25*M26-M27-L29</f>
        <v>12000</v>
      </c>
    </row>
    <row r="29" spans="1:13" x14ac:dyDescent="0.25">
      <c r="A29" s="4" t="s">
        <v>54</v>
      </c>
      <c r="B29" s="3">
        <f ca="1">B28</f>
        <v>1480</v>
      </c>
      <c r="C29" s="3">
        <f ca="1">B29+C28</f>
        <v>5480</v>
      </c>
      <c r="D29" s="3">
        <f ca="1">C29+D28</f>
        <v>9480</v>
      </c>
      <c r="E29" s="3">
        <f ca="1">D29+E28</f>
        <v>15080</v>
      </c>
      <c r="F29" s="3">
        <f ca="1">E29+F28</f>
        <v>23080</v>
      </c>
      <c r="G29" s="3">
        <f ca="1">F29+G28</f>
        <v>31080</v>
      </c>
      <c r="H29" s="3">
        <f ca="1">G29+H28</f>
        <v>39080</v>
      </c>
      <c r="I29" s="3">
        <f ca="1">H29+I28</f>
        <v>48080</v>
      </c>
      <c r="J29" s="3">
        <f ca="1">I29+J28</f>
        <v>58080</v>
      </c>
      <c r="K29" s="3">
        <f ca="1">J29+K28</f>
        <v>68080</v>
      </c>
      <c r="L29" s="3">
        <f ca="1">K29+L28</f>
        <v>79080</v>
      </c>
      <c r="M29" s="3">
        <f ca="1">L29+M28</f>
        <v>91080</v>
      </c>
    </row>
    <row r="30" spans="1:13" x14ac:dyDescent="0.25">
      <c r="A30" s="4" t="s">
        <v>53</v>
      </c>
      <c r="B30" s="5">
        <f ca="1">B2-B22-B28-B23</f>
        <v>45520</v>
      </c>
      <c r="C30" s="5">
        <f ca="1">C2-C22-C28-C23</f>
        <v>43000</v>
      </c>
      <c r="D30" s="5">
        <f ca="1">D2-D22-D28-D23</f>
        <v>43000</v>
      </c>
      <c r="E30" s="5">
        <f ca="1">E2-E22-E28-E23</f>
        <v>41400</v>
      </c>
      <c r="F30" s="5">
        <f ca="1">F2-F22-F28-F23</f>
        <v>39000</v>
      </c>
      <c r="G30" s="5">
        <f ca="1">G2-G22-G28-G23</f>
        <v>39000</v>
      </c>
      <c r="H30" s="5">
        <f ca="1">H2-H22-H28-H23</f>
        <v>39000</v>
      </c>
      <c r="I30" s="5">
        <f ca="1">I2-I22-I28-I23</f>
        <v>38000</v>
      </c>
      <c r="J30" s="5">
        <f ca="1">J2-J22-J28-J23</f>
        <v>37000</v>
      </c>
      <c r="K30" s="5">
        <f ca="1">K2-K22-K28-K23</f>
        <v>37000</v>
      </c>
      <c r="L30" s="5">
        <f ca="1">L2-L22-L28-L23</f>
        <v>36000</v>
      </c>
      <c r="M30" s="5">
        <f ca="1">M2-M22-M28-M23</f>
        <v>35000</v>
      </c>
    </row>
    <row r="33" spans="1:4" x14ac:dyDescent="0.25">
      <c r="A33" s="1"/>
      <c r="D33" s="1"/>
    </row>
    <row r="34" spans="1:4" x14ac:dyDescent="0.25">
      <c r="C34" s="2"/>
    </row>
    <row r="35" spans="1:4" x14ac:dyDescent="0.25">
      <c r="C35" s="2"/>
    </row>
    <row r="36" spans="1:4" x14ac:dyDescent="0.25">
      <c r="C36" s="2"/>
    </row>
    <row r="37" spans="1:4" x14ac:dyDescent="0.25">
      <c r="C37" s="2"/>
    </row>
    <row r="38" spans="1:4" x14ac:dyDescent="0.25">
      <c r="C38" s="2"/>
    </row>
    <row r="39" spans="1:4" x14ac:dyDescent="0.25">
      <c r="C39" s="2"/>
    </row>
    <row r="40" spans="1:4" x14ac:dyDescent="0.25">
      <c r="C40" s="2"/>
    </row>
    <row r="41" spans="1:4" x14ac:dyDescent="0.25">
      <c r="C41" s="2"/>
    </row>
    <row r="42" spans="1:4" x14ac:dyDescent="0.25">
      <c r="C42" s="2"/>
    </row>
    <row r="43" spans="1:4" x14ac:dyDescent="0.25">
      <c r="C43" s="2"/>
    </row>
    <row r="44" spans="1:4" x14ac:dyDescent="0.25">
      <c r="C44" s="2"/>
    </row>
    <row r="45" spans="1:4" x14ac:dyDescent="0.25">
      <c r="C45" s="2"/>
    </row>
  </sheetData>
  <sheetProtection algorithmName="SHA-512" hashValue="YbT2lWZQCHhvza9SQOk1Se43chGto44n/TiMtiM/Ks/kxiFVHWZceiJw673q0/EhnoA4m7KTUlk3nYqwm4DgTQ==" saltValue="SZJH//XZJfUAh1c+3H+0Tw==" spinCount="100000" sheet="1" objects="1" scenarios="1"/>
  <phoneticPr fontId="2" type="noConversion"/>
  <pageMargins left="0.7" right="0.7" top="0.75" bottom="0.75" header="0.3" footer="0.3"/>
  <pageSetup paperSize="9" orientation="portrait" horizontalDpi="4294967294" verticalDpi="30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Readme</vt:lpstr>
      <vt:lpstr>TaxCalculation</vt:lpstr>
      <vt:lpstr>TaxCalculation!QuickDeduction</vt:lpstr>
      <vt:lpstr>TaxCalculation!TaxableSalary</vt:lpstr>
      <vt:lpstr>TaxCalculation!TaxRate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Qu, Irene (NSB - CN/Hangzhou)</dc:creator>
  <cp:lastModifiedBy>Hu, Lingfeng (NSB - CN/Hangzhou)</cp:lastModifiedBy>
  <dcterms:created xsi:type="dcterms:W3CDTF">2019-01-16T07:55:05Z</dcterms:created>
  <dcterms:modified xsi:type="dcterms:W3CDTF">2019-01-19T13:15:03Z</dcterms:modified>
</cp:coreProperties>
</file>