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ama\Documents\GitHub\learning_methods\Learning Parameters Model\data\"/>
    </mc:Choice>
  </mc:AlternateContent>
  <xr:revisionPtr revIDLastSave="0" documentId="8_{BE1CBB5D-0164-430E-87BF-CAAABA46E770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Nuclear pre-1967" sheetId="1" r:id="rId1"/>
    <sheet name="Nuclear post-1967" sheetId="2" r:id="rId2"/>
    <sheet name="Coal" sheetId="3" r:id="rId3"/>
    <sheet name="Gas-OC" sheetId="4" r:id="rId4"/>
    <sheet name="Gas-CC" sheetId="5" r:id="rId5"/>
    <sheet name="Geothermal" sheetId="6" r:id="rId6"/>
    <sheet name="Wind Onshore" sheetId="7" r:id="rId7"/>
    <sheet name="Wind Offshore" sheetId="8" r:id="rId8"/>
    <sheet name="Solar PV (Utility)" sheetId="9" r:id="rId9"/>
    <sheet name="Solar CS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" i="1" l="1"/>
  <c r="U13" i="1"/>
  <c r="T13" i="1"/>
  <c r="V12" i="1"/>
  <c r="U12" i="1"/>
  <c r="T12" i="1"/>
  <c r="U11" i="1"/>
  <c r="V13" i="1" s="1"/>
  <c r="T11" i="1"/>
  <c r="U10" i="1"/>
  <c r="V10" i="1" s="1"/>
  <c r="W9" i="1" s="1"/>
  <c r="T10" i="1"/>
  <c r="U9" i="1"/>
  <c r="T9" i="1"/>
  <c r="V8" i="1"/>
  <c r="U8" i="1"/>
  <c r="T8" i="1"/>
  <c r="U7" i="1"/>
  <c r="V9" i="1" s="1"/>
  <c r="T7" i="1"/>
  <c r="U6" i="1"/>
  <c r="V6" i="1" s="1"/>
  <c r="W5" i="1" s="1"/>
  <c r="T6" i="1"/>
  <c r="U5" i="1"/>
  <c r="T5" i="1"/>
  <c r="V4" i="1"/>
  <c r="W3" i="1" s="1"/>
  <c r="U4" i="1"/>
  <c r="T4" i="1"/>
  <c r="U3" i="1"/>
  <c r="T3" i="1"/>
  <c r="U2" i="1"/>
  <c r="T2" i="1"/>
  <c r="U34" i="2"/>
  <c r="T34" i="2"/>
  <c r="U33" i="2"/>
  <c r="V33" i="2" s="1"/>
  <c r="W32" i="2" s="1"/>
  <c r="T33" i="2"/>
  <c r="V32" i="2"/>
  <c r="U32" i="2"/>
  <c r="T32" i="2"/>
  <c r="V31" i="2"/>
  <c r="U31" i="2"/>
  <c r="T31" i="2"/>
  <c r="U30" i="2"/>
  <c r="T30" i="2"/>
  <c r="U29" i="2"/>
  <c r="V29" i="2" s="1"/>
  <c r="W28" i="2" s="1"/>
  <c r="T29" i="2"/>
  <c r="V28" i="2"/>
  <c r="U28" i="2"/>
  <c r="T28" i="2"/>
  <c r="V27" i="2"/>
  <c r="U27" i="2"/>
  <c r="T27" i="2"/>
  <c r="U26" i="2"/>
  <c r="T26" i="2"/>
  <c r="U25" i="2"/>
  <c r="V25" i="2" s="1"/>
  <c r="W24" i="2" s="1"/>
  <c r="T25" i="2"/>
  <c r="V24" i="2"/>
  <c r="U24" i="2"/>
  <c r="T24" i="2"/>
  <c r="V23" i="2"/>
  <c r="W22" i="2" s="1"/>
  <c r="U23" i="2"/>
  <c r="T23" i="2"/>
  <c r="U22" i="2"/>
  <c r="T22" i="2"/>
  <c r="U21" i="2"/>
  <c r="V21" i="2" s="1"/>
  <c r="W20" i="2" s="1"/>
  <c r="T21" i="2"/>
  <c r="V20" i="2"/>
  <c r="U20" i="2"/>
  <c r="T20" i="2"/>
  <c r="V19" i="2"/>
  <c r="W18" i="2" s="1"/>
  <c r="U19" i="2"/>
  <c r="T19" i="2"/>
  <c r="U18" i="2"/>
  <c r="T18" i="2"/>
  <c r="U17" i="2"/>
  <c r="V17" i="2" s="1"/>
  <c r="W16" i="2" s="1"/>
  <c r="T17" i="2"/>
  <c r="V16" i="2"/>
  <c r="U16" i="2"/>
  <c r="T16" i="2"/>
  <c r="V15" i="2"/>
  <c r="U15" i="2"/>
  <c r="T15" i="2"/>
  <c r="U14" i="2"/>
  <c r="T14" i="2"/>
  <c r="U13" i="2"/>
  <c r="V13" i="2" s="1"/>
  <c r="W12" i="2" s="1"/>
  <c r="T13" i="2"/>
  <c r="V12" i="2"/>
  <c r="U12" i="2"/>
  <c r="T12" i="2"/>
  <c r="V11" i="2"/>
  <c r="U11" i="2"/>
  <c r="T11" i="2"/>
  <c r="U10" i="2"/>
  <c r="T10" i="2"/>
  <c r="U9" i="2"/>
  <c r="V9" i="2" s="1"/>
  <c r="W8" i="2" s="1"/>
  <c r="T9" i="2"/>
  <c r="V8" i="2"/>
  <c r="U8" i="2"/>
  <c r="T8" i="2"/>
  <c r="V7" i="2"/>
  <c r="W6" i="2" s="1"/>
  <c r="U7" i="2"/>
  <c r="T7" i="2"/>
  <c r="U6" i="2"/>
  <c r="T6" i="2"/>
  <c r="U5" i="2"/>
  <c r="V5" i="2" s="1"/>
  <c r="W4" i="2" s="1"/>
  <c r="T5" i="2"/>
  <c r="Y4" i="2"/>
  <c r="V4" i="2"/>
  <c r="W3" i="2" s="1"/>
  <c r="U4" i="2"/>
  <c r="T4" i="2"/>
  <c r="Y3" i="2"/>
  <c r="V3" i="2"/>
  <c r="U3" i="2"/>
  <c r="T3" i="2"/>
  <c r="U2" i="2"/>
  <c r="T2" i="2"/>
  <c r="W41" i="3"/>
  <c r="X41" i="3"/>
  <c r="Y41" i="3"/>
  <c r="W42" i="3"/>
  <c r="X42" i="3"/>
  <c r="Y42" i="3"/>
  <c r="W43" i="3"/>
  <c r="X43" i="3"/>
  <c r="Y43" i="3"/>
  <c r="W44" i="3"/>
  <c r="X44" i="3"/>
  <c r="Y44" i="3"/>
  <c r="W45" i="3"/>
  <c r="X45" i="3"/>
  <c r="Y45" i="3"/>
  <c r="W46" i="3"/>
  <c r="X46" i="3"/>
  <c r="Y46" i="3"/>
  <c r="W47" i="3"/>
  <c r="X47" i="3"/>
  <c r="Y47" i="3"/>
  <c r="W48" i="3"/>
  <c r="X48" i="3"/>
  <c r="Y48" i="3"/>
  <c r="W49" i="3"/>
  <c r="X49" i="3"/>
  <c r="Y49" i="3"/>
  <c r="W50" i="3"/>
  <c r="X50" i="3"/>
  <c r="Y50" i="3"/>
  <c r="W51" i="3"/>
  <c r="X51" i="3"/>
  <c r="Y51" i="3"/>
  <c r="W52" i="3"/>
  <c r="X52" i="3"/>
  <c r="Y52" i="3"/>
  <c r="W53" i="3"/>
  <c r="X53" i="3"/>
  <c r="Y53" i="3"/>
  <c r="W54" i="3"/>
  <c r="X54" i="3"/>
  <c r="Y54" i="3"/>
  <c r="W40" i="3"/>
  <c r="X40" i="3"/>
  <c r="Y40" i="3"/>
  <c r="W38" i="3"/>
  <c r="X38" i="3"/>
  <c r="Y38" i="3"/>
  <c r="W39" i="3"/>
  <c r="X39" i="3"/>
  <c r="Y39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U37" i="3"/>
  <c r="T37" i="3"/>
  <c r="U36" i="3"/>
  <c r="T36" i="3"/>
  <c r="U35" i="3"/>
  <c r="V37" i="3" s="1"/>
  <c r="T35" i="3"/>
  <c r="U34" i="3"/>
  <c r="T34" i="3"/>
  <c r="U33" i="3"/>
  <c r="V35" i="3" s="1"/>
  <c r="T33" i="3"/>
  <c r="U32" i="3"/>
  <c r="V34" i="3" s="1"/>
  <c r="T32" i="3"/>
  <c r="U31" i="3"/>
  <c r="V33" i="3" s="1"/>
  <c r="W32" i="3" s="1"/>
  <c r="T31" i="3"/>
  <c r="U30" i="3"/>
  <c r="T30" i="3"/>
  <c r="U29" i="3"/>
  <c r="V31" i="3" s="1"/>
  <c r="T29" i="3"/>
  <c r="U28" i="3"/>
  <c r="V30" i="3" s="1"/>
  <c r="T28" i="3"/>
  <c r="U27" i="3"/>
  <c r="V29" i="3" s="1"/>
  <c r="W28" i="3" s="1"/>
  <c r="T27" i="3"/>
  <c r="U26" i="3"/>
  <c r="T26" i="3"/>
  <c r="U25" i="3"/>
  <c r="V27" i="3" s="1"/>
  <c r="T25" i="3"/>
  <c r="U24" i="3"/>
  <c r="V26" i="3" s="1"/>
  <c r="T24" i="3"/>
  <c r="U23" i="3"/>
  <c r="V25" i="3" s="1"/>
  <c r="W24" i="3" s="1"/>
  <c r="T23" i="3"/>
  <c r="U22" i="3"/>
  <c r="T22" i="3"/>
  <c r="U21" i="3"/>
  <c r="V23" i="3" s="1"/>
  <c r="T21" i="3"/>
  <c r="U20" i="3"/>
  <c r="V22" i="3" s="1"/>
  <c r="T20" i="3"/>
  <c r="U19" i="3"/>
  <c r="V21" i="3" s="1"/>
  <c r="W20" i="3" s="1"/>
  <c r="T19" i="3"/>
  <c r="U18" i="3"/>
  <c r="T18" i="3"/>
  <c r="U17" i="3"/>
  <c r="V19" i="3" s="1"/>
  <c r="T17" i="3"/>
  <c r="U16" i="3"/>
  <c r="V18" i="3" s="1"/>
  <c r="T16" i="3"/>
  <c r="U15" i="3"/>
  <c r="V17" i="3" s="1"/>
  <c r="W16" i="3" s="1"/>
  <c r="T15" i="3"/>
  <c r="U14" i="3"/>
  <c r="T14" i="3"/>
  <c r="U13" i="3"/>
  <c r="V15" i="3" s="1"/>
  <c r="T13" i="3"/>
  <c r="U12" i="3"/>
  <c r="V14" i="3" s="1"/>
  <c r="T12" i="3"/>
  <c r="U11" i="3"/>
  <c r="V13" i="3" s="1"/>
  <c r="W12" i="3" s="1"/>
  <c r="T11" i="3"/>
  <c r="U10" i="3"/>
  <c r="T10" i="3"/>
  <c r="U9" i="3"/>
  <c r="V11" i="3" s="1"/>
  <c r="T9" i="3"/>
  <c r="U8" i="3"/>
  <c r="V10" i="3" s="1"/>
  <c r="T8" i="3"/>
  <c r="U7" i="3"/>
  <c r="V9" i="3" s="1"/>
  <c r="W8" i="3" s="1"/>
  <c r="T7" i="3"/>
  <c r="Y6" i="3"/>
  <c r="U6" i="3"/>
  <c r="T6" i="3"/>
  <c r="U5" i="3"/>
  <c r="V7" i="3" s="1"/>
  <c r="W6" i="3" s="1"/>
  <c r="T5" i="3"/>
  <c r="U4" i="3"/>
  <c r="T4" i="3"/>
  <c r="Y3" i="3"/>
  <c r="U3" i="3"/>
  <c r="V5" i="3" s="1"/>
  <c r="T3" i="3"/>
  <c r="Y2" i="3"/>
  <c r="U2" i="3"/>
  <c r="T2" i="3"/>
  <c r="U12" i="4"/>
  <c r="T12" i="4"/>
  <c r="U11" i="4"/>
  <c r="V11" i="4" s="1"/>
  <c r="W10" i="4" s="1"/>
  <c r="T11" i="4"/>
  <c r="U10" i="4"/>
  <c r="T10" i="4"/>
  <c r="V9" i="4"/>
  <c r="W8" i="4" s="1"/>
  <c r="U9" i="4"/>
  <c r="T9" i="4"/>
  <c r="U8" i="4"/>
  <c r="V10" i="4" s="1"/>
  <c r="T8" i="4"/>
  <c r="U7" i="4"/>
  <c r="V7" i="4" s="1"/>
  <c r="W6" i="4" s="1"/>
  <c r="T7" i="4"/>
  <c r="U6" i="4"/>
  <c r="T6" i="4"/>
  <c r="V5" i="4"/>
  <c r="U5" i="4"/>
  <c r="T5" i="4"/>
  <c r="U4" i="4"/>
  <c r="V6" i="4" s="1"/>
  <c r="T4" i="4"/>
  <c r="U3" i="4"/>
  <c r="T3" i="4"/>
  <c r="U2" i="4"/>
  <c r="T2" i="4"/>
  <c r="U27" i="5"/>
  <c r="T27" i="5"/>
  <c r="U26" i="5"/>
  <c r="V26" i="5" s="1"/>
  <c r="W25" i="5" s="1"/>
  <c r="T26" i="5"/>
  <c r="U25" i="5"/>
  <c r="T25" i="5"/>
  <c r="V24" i="5"/>
  <c r="W23" i="5" s="1"/>
  <c r="U24" i="5"/>
  <c r="T24" i="5"/>
  <c r="U23" i="5"/>
  <c r="V23" i="5" s="1"/>
  <c r="T23" i="5"/>
  <c r="U22" i="5"/>
  <c r="V22" i="5" s="1"/>
  <c r="W21" i="5" s="1"/>
  <c r="T22" i="5"/>
  <c r="U21" i="5"/>
  <c r="T21" i="5"/>
  <c r="V20" i="5"/>
  <c r="U20" i="5"/>
  <c r="T20" i="5"/>
  <c r="U19" i="5"/>
  <c r="V19" i="5" s="1"/>
  <c r="T19" i="5"/>
  <c r="U18" i="5"/>
  <c r="V18" i="5" s="1"/>
  <c r="W17" i="5" s="1"/>
  <c r="T18" i="5"/>
  <c r="U17" i="5"/>
  <c r="T17" i="5"/>
  <c r="V16" i="5"/>
  <c r="U16" i="5"/>
  <c r="T16" i="5"/>
  <c r="U15" i="5"/>
  <c r="V15" i="5" s="1"/>
  <c r="T15" i="5"/>
  <c r="U14" i="5"/>
  <c r="V14" i="5" s="1"/>
  <c r="W13" i="5" s="1"/>
  <c r="T14" i="5"/>
  <c r="U13" i="5"/>
  <c r="T13" i="5"/>
  <c r="V12" i="5"/>
  <c r="U12" i="5"/>
  <c r="T12" i="5"/>
  <c r="U11" i="5"/>
  <c r="V11" i="5" s="1"/>
  <c r="T11" i="5"/>
  <c r="U10" i="5"/>
  <c r="V10" i="5" s="1"/>
  <c r="W9" i="5" s="1"/>
  <c r="T10" i="5"/>
  <c r="U9" i="5"/>
  <c r="T9" i="5"/>
  <c r="V8" i="5"/>
  <c r="W7" i="5" s="1"/>
  <c r="U8" i="5"/>
  <c r="T8" i="5"/>
  <c r="U7" i="5"/>
  <c r="V7" i="5" s="1"/>
  <c r="T7" i="5"/>
  <c r="U6" i="5"/>
  <c r="V6" i="5" s="1"/>
  <c r="W5" i="5" s="1"/>
  <c r="T6" i="5"/>
  <c r="Y5" i="5"/>
  <c r="U5" i="5"/>
  <c r="T5" i="5"/>
  <c r="V4" i="5"/>
  <c r="W3" i="5" s="1"/>
  <c r="U4" i="5"/>
  <c r="T4" i="5"/>
  <c r="U3" i="5"/>
  <c r="T3" i="5"/>
  <c r="U2" i="5"/>
  <c r="T2" i="5"/>
  <c r="U16" i="6"/>
  <c r="T16" i="6"/>
  <c r="V15" i="6"/>
  <c r="W14" i="6" s="1"/>
  <c r="U15" i="6"/>
  <c r="T15" i="6"/>
  <c r="U14" i="6"/>
  <c r="V14" i="6" s="1"/>
  <c r="T14" i="6"/>
  <c r="U13" i="6"/>
  <c r="V13" i="6" s="1"/>
  <c r="W12" i="6" s="1"/>
  <c r="T13" i="6"/>
  <c r="U12" i="6"/>
  <c r="T12" i="6"/>
  <c r="V11" i="6"/>
  <c r="W10" i="6" s="1"/>
  <c r="U11" i="6"/>
  <c r="T11" i="6"/>
  <c r="U10" i="6"/>
  <c r="V10" i="6" s="1"/>
  <c r="T10" i="6"/>
  <c r="U9" i="6"/>
  <c r="V9" i="6" s="1"/>
  <c r="W8" i="6" s="1"/>
  <c r="T9" i="6"/>
  <c r="U8" i="6"/>
  <c r="T8" i="6"/>
  <c r="V7" i="6"/>
  <c r="W6" i="6" s="1"/>
  <c r="U7" i="6"/>
  <c r="T7" i="6"/>
  <c r="U6" i="6"/>
  <c r="T6" i="6"/>
  <c r="U5" i="6"/>
  <c r="V5" i="6" s="1"/>
  <c r="W4" i="6" s="1"/>
  <c r="T5" i="6"/>
  <c r="Y4" i="6"/>
  <c r="U4" i="6"/>
  <c r="T4" i="6"/>
  <c r="Y3" i="6"/>
  <c r="V3" i="6"/>
  <c r="U3" i="6"/>
  <c r="T3" i="6"/>
  <c r="U2" i="6"/>
  <c r="T2" i="6"/>
  <c r="U21" i="8"/>
  <c r="T21" i="8"/>
  <c r="V20" i="8"/>
  <c r="U20" i="8"/>
  <c r="T20" i="8"/>
  <c r="U19" i="8"/>
  <c r="V21" i="8" s="1"/>
  <c r="T19" i="8"/>
  <c r="U18" i="8"/>
  <c r="T18" i="8"/>
  <c r="U17" i="8"/>
  <c r="T17" i="8"/>
  <c r="V16" i="8"/>
  <c r="U16" i="8"/>
  <c r="T16" i="8"/>
  <c r="U15" i="8"/>
  <c r="V17" i="8" s="1"/>
  <c r="T15" i="8"/>
  <c r="U14" i="8"/>
  <c r="T14" i="8"/>
  <c r="U13" i="8"/>
  <c r="T13" i="8"/>
  <c r="V12" i="8"/>
  <c r="U12" i="8"/>
  <c r="T12" i="8"/>
  <c r="U11" i="8"/>
  <c r="V13" i="8" s="1"/>
  <c r="T11" i="8"/>
  <c r="U10" i="8"/>
  <c r="T10" i="8"/>
  <c r="U9" i="8"/>
  <c r="T9" i="8"/>
  <c r="V8" i="8"/>
  <c r="U8" i="8"/>
  <c r="T8" i="8"/>
  <c r="U7" i="8"/>
  <c r="V9" i="8" s="1"/>
  <c r="T7" i="8"/>
  <c r="U6" i="8"/>
  <c r="T6" i="8"/>
  <c r="U5" i="8"/>
  <c r="T5" i="8"/>
  <c r="V4" i="8"/>
  <c r="W3" i="8" s="1"/>
  <c r="U4" i="8"/>
  <c r="T4" i="8"/>
  <c r="U3" i="8"/>
  <c r="Y3" i="8" s="1"/>
  <c r="T3" i="8"/>
  <c r="U2" i="8"/>
  <c r="T2" i="8"/>
  <c r="T3" i="7"/>
  <c r="U3" i="7"/>
  <c r="T4" i="7"/>
  <c r="U4" i="7"/>
  <c r="Y15" i="7" s="1"/>
  <c r="T5" i="7"/>
  <c r="U5" i="7"/>
  <c r="Y30" i="7" s="1"/>
  <c r="T6" i="7"/>
  <c r="U6" i="7"/>
  <c r="Y9" i="7" s="1"/>
  <c r="T7" i="7"/>
  <c r="U7" i="7"/>
  <c r="T8" i="7"/>
  <c r="U8" i="7"/>
  <c r="T9" i="7"/>
  <c r="U9" i="7"/>
  <c r="V11" i="7" s="1"/>
  <c r="T10" i="7"/>
  <c r="U10" i="7"/>
  <c r="V12" i="7" s="1"/>
  <c r="W11" i="7" s="1"/>
  <c r="T11" i="7"/>
  <c r="U11" i="7"/>
  <c r="T12" i="7"/>
  <c r="U12" i="7"/>
  <c r="V13" i="7" s="1"/>
  <c r="T13" i="7"/>
  <c r="U13" i="7"/>
  <c r="V14" i="7" s="1"/>
  <c r="T14" i="7"/>
  <c r="U14" i="7"/>
  <c r="V16" i="7" s="1"/>
  <c r="W15" i="7" s="1"/>
  <c r="T15" i="7"/>
  <c r="U15" i="7"/>
  <c r="T16" i="7"/>
  <c r="U16" i="7"/>
  <c r="T17" i="7"/>
  <c r="U17" i="7"/>
  <c r="V19" i="7" s="1"/>
  <c r="T18" i="7"/>
  <c r="U18" i="7"/>
  <c r="V17" i="7" s="1"/>
  <c r="T19" i="7"/>
  <c r="U19" i="7"/>
  <c r="T20" i="7"/>
  <c r="U20" i="7"/>
  <c r="V21" i="7" s="1"/>
  <c r="T21" i="7"/>
  <c r="U21" i="7"/>
  <c r="V23" i="7" s="1"/>
  <c r="W22" i="7" s="1"/>
  <c r="T22" i="7"/>
  <c r="U22" i="7"/>
  <c r="V24" i="7" s="1"/>
  <c r="T23" i="7"/>
  <c r="U23" i="7"/>
  <c r="T24" i="7"/>
  <c r="U24" i="7"/>
  <c r="T25" i="7"/>
  <c r="U25" i="7"/>
  <c r="V27" i="7" s="1"/>
  <c r="T26" i="7"/>
  <c r="U26" i="7"/>
  <c r="V28" i="7" s="1"/>
  <c r="W27" i="7" s="1"/>
  <c r="T27" i="7"/>
  <c r="U27" i="7"/>
  <c r="T28" i="7"/>
  <c r="U28" i="7"/>
  <c r="V29" i="7" s="1"/>
  <c r="T29" i="7"/>
  <c r="U29" i="7"/>
  <c r="V30" i="7" s="1"/>
  <c r="T30" i="7"/>
  <c r="U30" i="7"/>
  <c r="V32" i="7" s="1"/>
  <c r="W31" i="7" s="1"/>
  <c r="T31" i="7"/>
  <c r="U31" i="7"/>
  <c r="T32" i="7"/>
  <c r="U32" i="7"/>
  <c r="T33" i="7"/>
  <c r="U33" i="7"/>
  <c r="V35" i="7" s="1"/>
  <c r="T34" i="7"/>
  <c r="U34" i="7"/>
  <c r="V36" i="7" s="1"/>
  <c r="W35" i="7" s="1"/>
  <c r="T35" i="7"/>
  <c r="U35" i="7"/>
  <c r="T36" i="7"/>
  <c r="U36" i="7"/>
  <c r="V37" i="7" s="1"/>
  <c r="T37" i="7"/>
  <c r="U37" i="7"/>
  <c r="V38" i="7" s="1"/>
  <c r="T38" i="7"/>
  <c r="U38" i="7"/>
  <c r="U2" i="7"/>
  <c r="T2" i="7"/>
  <c r="Y14" i="7"/>
  <c r="Y24" i="7"/>
  <c r="Y34" i="7"/>
  <c r="Y2" i="7"/>
  <c r="Y3" i="7"/>
  <c r="V10" i="7"/>
  <c r="V18" i="7"/>
  <c r="V26" i="7"/>
  <c r="V34" i="7"/>
  <c r="V3" i="7"/>
  <c r="W12" i="1" l="1"/>
  <c r="W7" i="1"/>
  <c r="W8" i="1"/>
  <c r="W11" i="1"/>
  <c r="X13" i="1" s="1"/>
  <c r="Y5" i="1"/>
  <c r="Y13" i="1"/>
  <c r="V3" i="1"/>
  <c r="V7" i="1"/>
  <c r="V11" i="1"/>
  <c r="W10" i="1" s="1"/>
  <c r="Y8" i="1"/>
  <c r="Y3" i="1"/>
  <c r="Y7" i="1"/>
  <c r="Y11" i="1"/>
  <c r="Y9" i="1"/>
  <c r="V5" i="1"/>
  <c r="W4" i="1" s="1"/>
  <c r="Y4" i="1"/>
  <c r="Y12" i="1"/>
  <c r="Y2" i="1"/>
  <c r="Y6" i="1"/>
  <c r="Y10" i="1"/>
  <c r="W34" i="2"/>
  <c r="W10" i="2"/>
  <c r="W26" i="2"/>
  <c r="W23" i="2"/>
  <c r="W14" i="2"/>
  <c r="W30" i="2"/>
  <c r="W11" i="2"/>
  <c r="Y5" i="2"/>
  <c r="Y9" i="2"/>
  <c r="Y13" i="2"/>
  <c r="Y17" i="2"/>
  <c r="Y21" i="2"/>
  <c r="Y25" i="2"/>
  <c r="Y29" i="2"/>
  <c r="Y33" i="2"/>
  <c r="Y8" i="2"/>
  <c r="Y12" i="2"/>
  <c r="Y16" i="2"/>
  <c r="Y20" i="2"/>
  <c r="Y24" i="2"/>
  <c r="Y28" i="2"/>
  <c r="Y32" i="2"/>
  <c r="V6" i="2"/>
  <c r="W5" i="2" s="1"/>
  <c r="X4" i="2" s="1"/>
  <c r="V10" i="2"/>
  <c r="W9" i="2" s="1"/>
  <c r="X10" i="2" s="1"/>
  <c r="V14" i="2"/>
  <c r="W13" i="2" s="1"/>
  <c r="V18" i="2"/>
  <c r="W17" i="2" s="1"/>
  <c r="V22" i="2"/>
  <c r="W21" i="2" s="1"/>
  <c r="V26" i="2"/>
  <c r="W25" i="2" s="1"/>
  <c r="V30" i="2"/>
  <c r="W29" i="2" s="1"/>
  <c r="V34" i="2"/>
  <c r="W33" i="2" s="1"/>
  <c r="Y7" i="2"/>
  <c r="Y11" i="2"/>
  <c r="Y15" i="2"/>
  <c r="Y19" i="2"/>
  <c r="Y23" i="2"/>
  <c r="Y27" i="2"/>
  <c r="Y31" i="2"/>
  <c r="Y2" i="2"/>
  <c r="Y6" i="2"/>
  <c r="Y10" i="2"/>
  <c r="Y14" i="2"/>
  <c r="Y18" i="2"/>
  <c r="Y22" i="2"/>
  <c r="Y26" i="2"/>
  <c r="Y30" i="2"/>
  <c r="Y34" i="2"/>
  <c r="W36" i="3"/>
  <c r="W33" i="3"/>
  <c r="W30" i="3"/>
  <c r="X32" i="3" s="1"/>
  <c r="W22" i="3"/>
  <c r="W10" i="3"/>
  <c r="W14" i="3"/>
  <c r="W18" i="3"/>
  <c r="W26" i="3"/>
  <c r="W34" i="3"/>
  <c r="Y30" i="3"/>
  <c r="V28" i="3"/>
  <c r="W27" i="3" s="1"/>
  <c r="Y5" i="3"/>
  <c r="Y9" i="3"/>
  <c r="Y13" i="3"/>
  <c r="Y17" i="3"/>
  <c r="Y21" i="3"/>
  <c r="Y25" i="3"/>
  <c r="Y29" i="3"/>
  <c r="Y33" i="3"/>
  <c r="Y37" i="3"/>
  <c r="V3" i="3"/>
  <c r="W4" i="3" s="1"/>
  <c r="X6" i="3" s="1"/>
  <c r="Y10" i="3"/>
  <c r="Y22" i="3"/>
  <c r="Y26" i="3"/>
  <c r="V4" i="3"/>
  <c r="W3" i="3" s="1"/>
  <c r="V8" i="3"/>
  <c r="W7" i="3" s="1"/>
  <c r="V12" i="3"/>
  <c r="W11" i="3" s="1"/>
  <c r="V16" i="3"/>
  <c r="W15" i="3" s="1"/>
  <c r="V20" i="3"/>
  <c r="W19" i="3" s="1"/>
  <c r="V24" i="3"/>
  <c r="W23" i="3" s="1"/>
  <c r="V32" i="3"/>
  <c r="W31" i="3" s="1"/>
  <c r="V36" i="3"/>
  <c r="X37" i="3" s="1"/>
  <c r="Y4" i="3"/>
  <c r="Y8" i="3"/>
  <c r="Y12" i="3"/>
  <c r="Y16" i="3"/>
  <c r="Y20" i="3"/>
  <c r="Y24" i="3"/>
  <c r="Y28" i="3"/>
  <c r="Y32" i="3"/>
  <c r="Y36" i="3"/>
  <c r="V6" i="3"/>
  <c r="W5" i="3" s="1"/>
  <c r="Y34" i="3"/>
  <c r="Y14" i="3"/>
  <c r="Y18" i="3"/>
  <c r="Y7" i="3"/>
  <c r="Y11" i="3"/>
  <c r="Y15" i="3"/>
  <c r="Y19" i="3"/>
  <c r="Y23" i="3"/>
  <c r="Y27" i="3"/>
  <c r="Y31" i="3"/>
  <c r="Y35" i="3"/>
  <c r="W12" i="4"/>
  <c r="V8" i="4"/>
  <c r="W7" i="4" s="1"/>
  <c r="V12" i="4"/>
  <c r="W11" i="4" s="1"/>
  <c r="X12" i="4" s="1"/>
  <c r="Y5" i="4"/>
  <c r="Y9" i="4"/>
  <c r="V3" i="4"/>
  <c r="W4" i="4" s="1"/>
  <c r="Y4" i="4"/>
  <c r="Y8" i="4"/>
  <c r="Y12" i="4"/>
  <c r="Y2" i="4"/>
  <c r="Y6" i="4"/>
  <c r="Y10" i="4"/>
  <c r="V4" i="4"/>
  <c r="W3" i="4" s="1"/>
  <c r="Y3" i="4"/>
  <c r="Y7" i="4"/>
  <c r="Y11" i="4"/>
  <c r="W27" i="5"/>
  <c r="W10" i="5"/>
  <c r="W14" i="5"/>
  <c r="W11" i="5"/>
  <c r="X9" i="5"/>
  <c r="W15" i="5"/>
  <c r="W6" i="5"/>
  <c r="X7" i="5"/>
  <c r="W19" i="5"/>
  <c r="Y13" i="5"/>
  <c r="Y21" i="5"/>
  <c r="Y25" i="5"/>
  <c r="Y4" i="5"/>
  <c r="Y8" i="5"/>
  <c r="Y16" i="5"/>
  <c r="Y20" i="5"/>
  <c r="Y3" i="5"/>
  <c r="Y7" i="5"/>
  <c r="Y11" i="5"/>
  <c r="Y15" i="5"/>
  <c r="Y19" i="5"/>
  <c r="Y23" i="5"/>
  <c r="Y27" i="5"/>
  <c r="Y17" i="5"/>
  <c r="V27" i="5"/>
  <c r="Y12" i="5"/>
  <c r="V5" i="5"/>
  <c r="V9" i="5"/>
  <c r="W8" i="5" s="1"/>
  <c r="V13" i="5"/>
  <c r="W12" i="5" s="1"/>
  <c r="V17" i="5"/>
  <c r="W16" i="5" s="1"/>
  <c r="V21" i="5"/>
  <c r="W20" i="5" s="1"/>
  <c r="V25" i="5"/>
  <c r="W24" i="5" s="1"/>
  <c r="Y9" i="5"/>
  <c r="V3" i="5"/>
  <c r="Y24" i="5"/>
  <c r="Y2" i="5"/>
  <c r="Y6" i="5"/>
  <c r="Y10" i="5"/>
  <c r="Y14" i="5"/>
  <c r="Y18" i="5"/>
  <c r="Y22" i="5"/>
  <c r="Y26" i="5"/>
  <c r="W16" i="6"/>
  <c r="Y8" i="6"/>
  <c r="Y11" i="6"/>
  <c r="Y15" i="6"/>
  <c r="Y2" i="6"/>
  <c r="Y6" i="6"/>
  <c r="Y10" i="6"/>
  <c r="Y14" i="6"/>
  <c r="Y16" i="6"/>
  <c r="V6" i="6"/>
  <c r="Y7" i="6"/>
  <c r="V4" i="6"/>
  <c r="W3" i="6" s="1"/>
  <c r="V8" i="6"/>
  <c r="V12" i="6"/>
  <c r="W11" i="6" s="1"/>
  <c r="V16" i="6"/>
  <c r="W15" i="6" s="1"/>
  <c r="Y12" i="6"/>
  <c r="Y5" i="6"/>
  <c r="Y9" i="6"/>
  <c r="Y13" i="6"/>
  <c r="W12" i="8"/>
  <c r="W20" i="8"/>
  <c r="W11" i="8"/>
  <c r="W15" i="8"/>
  <c r="Y5" i="8"/>
  <c r="Y17" i="8"/>
  <c r="V7" i="8"/>
  <c r="W6" i="8" s="1"/>
  <c r="V11" i="8"/>
  <c r="W10" i="8" s="1"/>
  <c r="V19" i="8"/>
  <c r="W18" i="8" s="1"/>
  <c r="Y4" i="8"/>
  <c r="Y8" i="8"/>
  <c r="Y12" i="8"/>
  <c r="Y16" i="8"/>
  <c r="Y20" i="8"/>
  <c r="V10" i="8"/>
  <c r="W9" i="8" s="1"/>
  <c r="Y9" i="8"/>
  <c r="Y21" i="8"/>
  <c r="V3" i="8"/>
  <c r="V15" i="8"/>
  <c r="W14" i="8" s="1"/>
  <c r="V18" i="8"/>
  <c r="W17" i="8" s="1"/>
  <c r="Y7" i="8"/>
  <c r="Y11" i="8"/>
  <c r="Y15" i="8"/>
  <c r="Y19" i="8"/>
  <c r="V6" i="8"/>
  <c r="W5" i="8" s="1"/>
  <c r="V14" i="8"/>
  <c r="W13" i="8" s="1"/>
  <c r="W21" i="8"/>
  <c r="V5" i="8"/>
  <c r="Y13" i="8"/>
  <c r="Y2" i="8"/>
  <c r="Y6" i="8"/>
  <c r="Y10" i="8"/>
  <c r="Y14" i="8"/>
  <c r="Y18" i="8"/>
  <c r="W13" i="7"/>
  <c r="W20" i="7"/>
  <c r="W16" i="7"/>
  <c r="X16" i="7" s="1"/>
  <c r="X37" i="7"/>
  <c r="W37" i="7"/>
  <c r="W29" i="7"/>
  <c r="X31" i="7" s="1"/>
  <c r="W18" i="7"/>
  <c r="W36" i="7"/>
  <c r="W38" i="7"/>
  <c r="W28" i="7"/>
  <c r="W12" i="7"/>
  <c r="W33" i="7"/>
  <c r="W25" i="7"/>
  <c r="W17" i="7"/>
  <c r="V25" i="7"/>
  <c r="W24" i="7" s="1"/>
  <c r="V9" i="7"/>
  <c r="W10" i="7" s="1"/>
  <c r="X12" i="7" s="1"/>
  <c r="Y23" i="7"/>
  <c r="Y22" i="7"/>
  <c r="V31" i="7"/>
  <c r="W30" i="7" s="1"/>
  <c r="V15" i="7"/>
  <c r="W14" i="7" s="1"/>
  <c r="Y19" i="7"/>
  <c r="V22" i="7"/>
  <c r="W21" i="7" s="1"/>
  <c r="Y7" i="7"/>
  <c r="V5" i="7"/>
  <c r="W4" i="7" s="1"/>
  <c r="Y27" i="7"/>
  <c r="Y17" i="7"/>
  <c r="Y6" i="7"/>
  <c r="V33" i="7"/>
  <c r="W32" i="7" s="1"/>
  <c r="Y33" i="7"/>
  <c r="V8" i="7"/>
  <c r="W7" i="7" s="1"/>
  <c r="Y32" i="7"/>
  <c r="Y18" i="7"/>
  <c r="V20" i="7"/>
  <c r="W19" i="7" s="1"/>
  <c r="V4" i="7"/>
  <c r="Y38" i="7"/>
  <c r="Y26" i="7"/>
  <c r="Y16" i="7"/>
  <c r="Y10" i="7"/>
  <c r="V7" i="7"/>
  <c r="W6" i="7" s="1"/>
  <c r="Y31" i="7"/>
  <c r="Y8" i="7"/>
  <c r="V6" i="7"/>
  <c r="Y35" i="7"/>
  <c r="Y25" i="7"/>
  <c r="Y11" i="7"/>
  <c r="Y37" i="7"/>
  <c r="Y29" i="7"/>
  <c r="Y21" i="7"/>
  <c r="Y13" i="7"/>
  <c r="Y5" i="7"/>
  <c r="Y36" i="7"/>
  <c r="Y28" i="7"/>
  <c r="Y20" i="7"/>
  <c r="Y12" i="7"/>
  <c r="Y4" i="7"/>
  <c r="X38" i="7"/>
  <c r="X5" i="1" l="1"/>
  <c r="X3" i="1"/>
  <c r="X10" i="1"/>
  <c r="X11" i="1"/>
  <c r="X12" i="1"/>
  <c r="W6" i="1"/>
  <c r="X9" i="1"/>
  <c r="X23" i="2"/>
  <c r="W7" i="2"/>
  <c r="W19" i="2"/>
  <c r="X18" i="2" s="1"/>
  <c r="X24" i="2"/>
  <c r="X12" i="2"/>
  <c r="X11" i="2"/>
  <c r="X22" i="2"/>
  <c r="W31" i="2"/>
  <c r="X33" i="2" s="1"/>
  <c r="X7" i="2"/>
  <c r="W15" i="2"/>
  <c r="X17" i="2" s="1"/>
  <c r="X3" i="2"/>
  <c r="W27" i="2"/>
  <c r="X29" i="2" s="1"/>
  <c r="X19" i="2"/>
  <c r="X31" i="2"/>
  <c r="W37" i="3"/>
  <c r="W29" i="3"/>
  <c r="X25" i="3"/>
  <c r="X20" i="3"/>
  <c r="X12" i="3"/>
  <c r="W21" i="3"/>
  <c r="W25" i="3"/>
  <c r="X13" i="3"/>
  <c r="X29" i="3"/>
  <c r="W17" i="3"/>
  <c r="X3" i="3"/>
  <c r="X4" i="3"/>
  <c r="X5" i="3"/>
  <c r="W35" i="3"/>
  <c r="X34" i="3" s="1"/>
  <c r="X33" i="3"/>
  <c r="W13" i="3"/>
  <c r="W9" i="3"/>
  <c r="W5" i="4"/>
  <c r="X7" i="4" s="1"/>
  <c r="W9" i="4"/>
  <c r="X8" i="4" s="1"/>
  <c r="X10" i="5"/>
  <c r="W22" i="5"/>
  <c r="X17" i="5"/>
  <c r="X8" i="5"/>
  <c r="W4" i="5"/>
  <c r="X13" i="5"/>
  <c r="X15" i="5"/>
  <c r="W26" i="5"/>
  <c r="X25" i="5" s="1"/>
  <c r="X12" i="5"/>
  <c r="X14" i="5"/>
  <c r="X11" i="5"/>
  <c r="W18" i="5"/>
  <c r="X16" i="5" s="1"/>
  <c r="X16" i="6"/>
  <c r="W5" i="6"/>
  <c r="W13" i="6"/>
  <c r="X5" i="6"/>
  <c r="X4" i="6"/>
  <c r="X3" i="6"/>
  <c r="X13" i="6"/>
  <c r="W7" i="6"/>
  <c r="W9" i="6"/>
  <c r="X17" i="8"/>
  <c r="W4" i="8"/>
  <c r="W7" i="8"/>
  <c r="X9" i="8" s="1"/>
  <c r="X8" i="8"/>
  <c r="X13" i="8"/>
  <c r="X7" i="8"/>
  <c r="W8" i="8"/>
  <c r="X10" i="8" s="1"/>
  <c r="X11" i="8"/>
  <c r="X12" i="8"/>
  <c r="W19" i="8"/>
  <c r="X21" i="8" s="1"/>
  <c r="W16" i="8"/>
  <c r="X18" i="8" s="1"/>
  <c r="X26" i="7"/>
  <c r="X23" i="7"/>
  <c r="X20" i="7"/>
  <c r="X34" i="7"/>
  <c r="W5" i="7"/>
  <c r="W3" i="7"/>
  <c r="X4" i="7" s="1"/>
  <c r="X32" i="7"/>
  <c r="X11" i="7"/>
  <c r="W8" i="7"/>
  <c r="X6" i="7" s="1"/>
  <c r="X18" i="7"/>
  <c r="X13" i="7"/>
  <c r="X15" i="7"/>
  <c r="X14" i="7"/>
  <c r="X30" i="7"/>
  <c r="W26" i="7"/>
  <c r="X28" i="7" s="1"/>
  <c r="W23" i="7"/>
  <c r="X21" i="7"/>
  <c r="X19" i="7"/>
  <c r="X17" i="7"/>
  <c r="X29" i="7"/>
  <c r="W34" i="7"/>
  <c r="W9" i="7"/>
  <c r="X8" i="1" l="1"/>
  <c r="X7" i="1"/>
  <c r="X4" i="1"/>
  <c r="X6" i="1"/>
  <c r="X9" i="2"/>
  <c r="X6" i="2"/>
  <c r="X8" i="2"/>
  <c r="X16" i="2"/>
  <c r="X28" i="2"/>
  <c r="X27" i="2"/>
  <c r="X32" i="2"/>
  <c r="X13" i="2"/>
  <c r="X25" i="2"/>
  <c r="X15" i="2"/>
  <c r="X5" i="2"/>
  <c r="X26" i="2"/>
  <c r="X34" i="2"/>
  <c r="X14" i="2"/>
  <c r="X21" i="2"/>
  <c r="X20" i="2"/>
  <c r="X30" i="2"/>
  <c r="X19" i="3"/>
  <c r="X18" i="3"/>
  <c r="X23" i="3"/>
  <c r="X22" i="3"/>
  <c r="X35" i="3"/>
  <c r="X31" i="3"/>
  <c r="X30" i="3"/>
  <c r="X17" i="3"/>
  <c r="X16" i="3"/>
  <c r="X11" i="3"/>
  <c r="X10" i="3"/>
  <c r="X27" i="3"/>
  <c r="X26" i="3"/>
  <c r="X21" i="3"/>
  <c r="X15" i="3"/>
  <c r="X14" i="3"/>
  <c r="X24" i="3"/>
  <c r="X28" i="3"/>
  <c r="X36" i="3"/>
  <c r="X7" i="3"/>
  <c r="X9" i="3"/>
  <c r="X8" i="3"/>
  <c r="X5" i="4"/>
  <c r="X4" i="4"/>
  <c r="X9" i="4"/>
  <c r="X6" i="4"/>
  <c r="X11" i="4"/>
  <c r="X10" i="4"/>
  <c r="X3" i="4"/>
  <c r="X27" i="5"/>
  <c r="X24" i="5"/>
  <c r="X23" i="5"/>
  <c r="X20" i="5"/>
  <c r="X19" i="5"/>
  <c r="X21" i="5"/>
  <c r="X18" i="5"/>
  <c r="X6" i="5"/>
  <c r="X3" i="5"/>
  <c r="X5" i="5"/>
  <c r="X4" i="5"/>
  <c r="X26" i="5"/>
  <c r="X22" i="5"/>
  <c r="X11" i="6"/>
  <c r="X10" i="6"/>
  <c r="X15" i="6"/>
  <c r="X14" i="6"/>
  <c r="X12" i="6"/>
  <c r="X9" i="6"/>
  <c r="X8" i="6"/>
  <c r="X7" i="6"/>
  <c r="X6" i="6"/>
  <c r="X20" i="8"/>
  <c r="X16" i="8"/>
  <c r="X15" i="8"/>
  <c r="X14" i="8"/>
  <c r="X6" i="8"/>
  <c r="X3" i="8"/>
  <c r="X5" i="8"/>
  <c r="X4" i="8"/>
  <c r="X19" i="8"/>
  <c r="X25" i="7"/>
  <c r="X24" i="7"/>
  <c r="X22" i="7"/>
  <c r="X8" i="7"/>
  <c r="X10" i="7"/>
  <c r="X9" i="7"/>
  <c r="X3" i="7"/>
  <c r="X5" i="7"/>
  <c r="X36" i="7"/>
  <c r="X33" i="7"/>
  <c r="X35" i="7"/>
  <c r="X7" i="7"/>
  <c r="X27" i="7"/>
</calcChain>
</file>

<file path=xl/sharedStrings.xml><?xml version="1.0" encoding="utf-8"?>
<sst xmlns="http://schemas.openxmlformats.org/spreadsheetml/2006/main" count="218" uniqueCount="20">
  <si>
    <t>Cumulative Capacity</t>
  </si>
  <si>
    <t>Cumulative Units</t>
  </si>
  <si>
    <t>Cumulative Projects</t>
  </si>
  <si>
    <t>Unit Size</t>
  </si>
  <si>
    <t>Project Size</t>
  </si>
  <si>
    <t>Capex</t>
  </si>
  <si>
    <t>Log_normRef_Cumulative Capacity</t>
  </si>
  <si>
    <t>Log_normRef_Cumulative Units</t>
  </si>
  <si>
    <t>Log_normRef_Cumulative Projects</t>
  </si>
  <si>
    <t>Log_normRef_Unit Size</t>
  </si>
  <si>
    <t>Log_normRef_Project Size</t>
  </si>
  <si>
    <t>Log_Unit Size</t>
  </si>
  <si>
    <t>Log_Project Size</t>
  </si>
  <si>
    <t>Log_Capex</t>
  </si>
  <si>
    <t>Unit Size Change</t>
  </si>
  <si>
    <t>Project Size Change</t>
  </si>
  <si>
    <t>Year</t>
  </si>
  <si>
    <t>Speed</t>
  </si>
  <si>
    <t>SMA</t>
  </si>
  <si>
    <t>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</si>
</sst>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'Nuclear pre-1967'!$U$1</c:f>
              <c:strCache>
                <c:ptCount val="1"/>
                <c:pt idx="0">
                  <c:v>Unit 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'Nuclear pre-1967'!$T$2:$T$13</c:f>
              <c:numCache>
                <c:formatCode>General</c:formatCode>
                <c:ptCount val="12"/>
                <c:pt idx="0">
                  <c:v>0</c:v>
                </c:pt>
                <c:pt idx="1">
                  <c:v>0.95424250943932487</c:v>
                </c:pt>
                <c:pt idx="2">
                  <c:v>1.3424226808222059</c:v>
                </c:pt>
                <c:pt idx="3">
                  <c:v>1.4313637641589869</c:v>
                </c:pt>
                <c:pt idx="4">
                  <c:v>1.5314789170422549</c:v>
                </c:pt>
                <c:pt idx="5">
                  <c:v>1.653212513775344</c:v>
                </c:pt>
                <c:pt idx="6">
                  <c:v>1.716003343634799</c:v>
                </c:pt>
                <c:pt idx="7">
                  <c:v>1.7781512503836441</c:v>
                </c:pt>
                <c:pt idx="8">
                  <c:v>1.812913356642855</c:v>
                </c:pt>
                <c:pt idx="9">
                  <c:v>1.869231719730976</c:v>
                </c:pt>
                <c:pt idx="10">
                  <c:v>1.9138138523837169</c:v>
                </c:pt>
                <c:pt idx="11">
                  <c:v>1.982271233039568</c:v>
                </c:pt>
              </c:numCache>
            </c:numRef>
          </c:xVal>
          <c:yVal>
            <c:numRef>
              <c:f>'Nuclear pre-1967'!$U$2:$U$13</c:f>
              <c:numCache>
                <c:formatCode>General</c:formatCode>
                <c:ptCount val="12"/>
                <c:pt idx="0">
                  <c:v>60</c:v>
                </c:pt>
                <c:pt idx="1">
                  <c:v>115.4</c:v>
                </c:pt>
                <c:pt idx="2">
                  <c:v>141.19999999999999</c:v>
                </c:pt>
                <c:pt idx="3">
                  <c:v>92.2</c:v>
                </c:pt>
                <c:pt idx="4">
                  <c:v>139.4</c:v>
                </c:pt>
                <c:pt idx="5">
                  <c:v>91.8</c:v>
                </c:pt>
                <c:pt idx="6">
                  <c:v>218.4</c:v>
                </c:pt>
                <c:pt idx="7">
                  <c:v>172.4</c:v>
                </c:pt>
                <c:pt idx="8">
                  <c:v>344.4</c:v>
                </c:pt>
                <c:pt idx="9">
                  <c:v>310.2</c:v>
                </c:pt>
                <c:pt idx="10">
                  <c:v>408.5</c:v>
                </c:pt>
                <c:pt idx="11">
                  <c:v>496.6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3-4D1D-A7DA-F3C5CF1A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79375"/>
        <c:axId val="1447371887"/>
      </c:scatterChart>
      <c:valAx>
        <c:axId val="14473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71887"/>
        <c:crosses val="autoZero"/>
        <c:crossBetween val="midCat"/>
      </c:valAx>
      <c:valAx>
        <c:axId val="14473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'Gas-CC'!$Y$1</c:f>
              <c:strCache>
                <c:ptCount val="1"/>
                <c:pt idx="0">
                  <c:v>Frontier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'Gas-CC'!$T$2:$T$27</c:f>
              <c:numCache>
                <c:formatCode>General</c:formatCode>
                <c:ptCount val="26"/>
                <c:pt idx="0">
                  <c:v>0</c:v>
                </c:pt>
                <c:pt idx="1">
                  <c:v>2.1719249693236301E-2</c:v>
                </c:pt>
                <c:pt idx="2">
                  <c:v>4.7424649928138142E-2</c:v>
                </c:pt>
                <c:pt idx="3">
                  <c:v>9.9131473002014442E-2</c:v>
                </c:pt>
                <c:pt idx="4">
                  <c:v>0.1290946963794577</c:v>
                </c:pt>
                <c:pt idx="5">
                  <c:v>0.1571234199797012</c:v>
                </c:pt>
                <c:pt idx="6">
                  <c:v>0.2317570382766054</c:v>
                </c:pt>
                <c:pt idx="7">
                  <c:v>0.26626788940476931</c:v>
                </c:pt>
                <c:pt idx="8">
                  <c:v>0.29823709547981109</c:v>
                </c:pt>
                <c:pt idx="9">
                  <c:v>0.41325676675614342</c:v>
                </c:pt>
                <c:pt idx="10">
                  <c:v>0.49884050441289868</c:v>
                </c:pt>
                <c:pt idx="11">
                  <c:v>0.6020599913279624</c:v>
                </c:pt>
                <c:pt idx="12">
                  <c:v>0.67257146156160896</c:v>
                </c:pt>
                <c:pt idx="13">
                  <c:v>0.75234398677735814</c:v>
                </c:pt>
                <c:pt idx="14">
                  <c:v>0.82307275515797751</c:v>
                </c:pt>
                <c:pt idx="15">
                  <c:v>1.081033250909218</c:v>
                </c:pt>
                <c:pt idx="16">
                  <c:v>1.155958570425129</c:v>
                </c:pt>
                <c:pt idx="17">
                  <c:v>1.196041486010071</c:v>
                </c:pt>
                <c:pt idx="18">
                  <c:v>1.2369504571974781</c:v>
                </c:pt>
                <c:pt idx="19">
                  <c:v>1.269273399544494</c:v>
                </c:pt>
                <c:pt idx="20">
                  <c:v>1.297395711008887</c:v>
                </c:pt>
                <c:pt idx="21">
                  <c:v>1.3227492453572169</c:v>
                </c:pt>
                <c:pt idx="22">
                  <c:v>1.3509434459958141</c:v>
                </c:pt>
                <c:pt idx="23">
                  <c:v>1.3811382313525651</c:v>
                </c:pt>
                <c:pt idx="24">
                  <c:v>1.406758473719226</c:v>
                </c:pt>
                <c:pt idx="25">
                  <c:v>1.430331449715472</c:v>
                </c:pt>
              </c:numCache>
            </c:numRef>
          </c:xVal>
          <c:yVal>
            <c:numRef>
              <c:f>'Gas-CC'!$Y$2:$Y$27</c:f>
              <c:numCache>
                <c:formatCode>General</c:formatCode>
                <c:ptCount val="26"/>
                <c:pt idx="0">
                  <c:v>202.99473684210531</c:v>
                </c:pt>
                <c:pt idx="1">
                  <c:v>202.99473684210531</c:v>
                </c:pt>
                <c:pt idx="2">
                  <c:v>206.69444444444451</c:v>
                </c:pt>
                <c:pt idx="3">
                  <c:v>206.69444444444451</c:v>
                </c:pt>
                <c:pt idx="4">
                  <c:v>214.59375</c:v>
                </c:pt>
                <c:pt idx="5">
                  <c:v>214.59375</c:v>
                </c:pt>
                <c:pt idx="6">
                  <c:v>214.59375</c:v>
                </c:pt>
                <c:pt idx="7">
                  <c:v>214.59375</c:v>
                </c:pt>
                <c:pt idx="8">
                  <c:v>214.59375</c:v>
                </c:pt>
                <c:pt idx="9">
                  <c:v>214.59375</c:v>
                </c:pt>
                <c:pt idx="10">
                  <c:v>260.18181818181819</c:v>
                </c:pt>
                <c:pt idx="11">
                  <c:v>260.18181818181819</c:v>
                </c:pt>
                <c:pt idx="12">
                  <c:v>260.18181818181819</c:v>
                </c:pt>
                <c:pt idx="13">
                  <c:v>260.18181818181819</c:v>
                </c:pt>
                <c:pt idx="14">
                  <c:v>282.32459523809518</c:v>
                </c:pt>
                <c:pt idx="15">
                  <c:v>460.32242424242418</c:v>
                </c:pt>
                <c:pt idx="16">
                  <c:v>460.32242424242418</c:v>
                </c:pt>
                <c:pt idx="17">
                  <c:v>460.32242424242418</c:v>
                </c:pt>
                <c:pt idx="18">
                  <c:v>460.32242424242418</c:v>
                </c:pt>
                <c:pt idx="19">
                  <c:v>460.32242424242418</c:v>
                </c:pt>
                <c:pt idx="20">
                  <c:v>460.32242424242418</c:v>
                </c:pt>
                <c:pt idx="21">
                  <c:v>460.32242424242418</c:v>
                </c:pt>
                <c:pt idx="22">
                  <c:v>460.32242424242418</c:v>
                </c:pt>
                <c:pt idx="23">
                  <c:v>460.32242424242418</c:v>
                </c:pt>
                <c:pt idx="24">
                  <c:v>460.32242424242418</c:v>
                </c:pt>
                <c:pt idx="25">
                  <c:v>460.32242424242418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4-4A0F-9398-16A88EE4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35999"/>
        <c:axId val="999253663"/>
      </c:scatterChart>
      <c:valAx>
        <c:axId val="125973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3663"/>
        <c:crosses val="autoZero"/>
        <c:crossBetween val="midCat"/>
      </c:valAx>
      <c:valAx>
        <c:axId val="9992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3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Geothermal!$Y$1</c:f>
              <c:strCache>
                <c:ptCount val="1"/>
                <c:pt idx="0">
                  <c:v>Frontier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Geothermal!$T$2:$T$16</c:f>
              <c:numCache>
                <c:formatCode>General</c:formatCode>
                <c:ptCount val="15"/>
                <c:pt idx="0">
                  <c:v>0</c:v>
                </c:pt>
                <c:pt idx="1">
                  <c:v>8.921395505780437E-3</c:v>
                </c:pt>
                <c:pt idx="2">
                  <c:v>2.0017113521887231E-2</c:v>
                </c:pt>
                <c:pt idx="3">
                  <c:v>3.1598986071702348E-2</c:v>
                </c:pt>
                <c:pt idx="4">
                  <c:v>3.9152123962148233E-2</c:v>
                </c:pt>
                <c:pt idx="5">
                  <c:v>5.4598602401950497E-2</c:v>
                </c:pt>
                <c:pt idx="6">
                  <c:v>6.3184604917626022E-2</c:v>
                </c:pt>
                <c:pt idx="7">
                  <c:v>7.1604147743286203E-2</c:v>
                </c:pt>
                <c:pt idx="8">
                  <c:v>8.7968827199580213E-2</c:v>
                </c:pt>
                <c:pt idx="9">
                  <c:v>0.10115024816703411</c:v>
                </c:pt>
                <c:pt idx="10">
                  <c:v>0.1120482461059626</c:v>
                </c:pt>
                <c:pt idx="11">
                  <c:v>0.12206124252901621</c:v>
                </c:pt>
                <c:pt idx="12">
                  <c:v>0.13124328606701111</c:v>
                </c:pt>
                <c:pt idx="13">
                  <c:v>0.13486242769374179</c:v>
                </c:pt>
                <c:pt idx="14">
                  <c:v>0.1396415073570714</c:v>
                </c:pt>
              </c:numCache>
            </c:numRef>
          </c:xVal>
          <c:yVal>
            <c:numRef>
              <c:f>Geothermal!$Y$2:$Y$16</c:f>
              <c:numCache>
                <c:formatCode>General</c:formatCode>
                <c:ptCount val="15"/>
                <c:pt idx="0">
                  <c:v>16.8</c:v>
                </c:pt>
                <c:pt idx="1">
                  <c:v>27.9</c:v>
                </c:pt>
                <c:pt idx="2">
                  <c:v>29.9</c:v>
                </c:pt>
                <c:pt idx="3">
                  <c:v>29.9</c:v>
                </c:pt>
                <c:pt idx="4">
                  <c:v>29.9</c:v>
                </c:pt>
                <c:pt idx="5">
                  <c:v>29.9</c:v>
                </c:pt>
                <c:pt idx="6">
                  <c:v>29.9</c:v>
                </c:pt>
                <c:pt idx="7">
                  <c:v>35.1</c:v>
                </c:pt>
                <c:pt idx="8">
                  <c:v>35.1</c:v>
                </c:pt>
                <c:pt idx="9">
                  <c:v>35.1</c:v>
                </c:pt>
                <c:pt idx="10">
                  <c:v>35.1</c:v>
                </c:pt>
                <c:pt idx="11">
                  <c:v>35.1</c:v>
                </c:pt>
                <c:pt idx="12">
                  <c:v>47</c:v>
                </c:pt>
                <c:pt idx="13">
                  <c:v>67</c:v>
                </c:pt>
                <c:pt idx="14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D-456B-A39F-034D91DD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51183"/>
        <c:axId val="1142652847"/>
      </c:scatterChart>
      <c:valAx>
        <c:axId val="114265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52847"/>
        <c:crosses val="autoZero"/>
        <c:crossBetween val="midCat"/>
      </c:valAx>
      <c:valAx>
        <c:axId val="11426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5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'Wind Onshore'!$U$1</c:f>
              <c:strCache>
                <c:ptCount val="1"/>
                <c:pt idx="0">
                  <c:v>Unit Size</c:v>
                </c:pt>
              </c:strCache>
            </c:strRef>
          </c:tx>
          <c:spPr>
            <a:ln w="28575">
              <a:noFill/>
            </a:ln>
          </c:spPr>
          <c:xVal>
            <c:numRef>
              <c:f>'Wind Onshore'!$T$2:$T$37</c:f>
              <c:numCache>
                <c:formatCode>General</c:formatCode>
                <c:ptCount val="36"/>
                <c:pt idx="0">
                  <c:v>0</c:v>
                </c:pt>
                <c:pt idx="1">
                  <c:v>0.22775553791384451</c:v>
                </c:pt>
                <c:pt idx="2">
                  <c:v>0.29966368516822323</c:v>
                </c:pt>
                <c:pt idx="3">
                  <c:v>0.32433519093745822</c:v>
                </c:pt>
                <c:pt idx="4">
                  <c:v>0.33651072894147221</c:v>
                </c:pt>
                <c:pt idx="5">
                  <c:v>0.34901348193693632</c:v>
                </c:pt>
                <c:pt idx="6">
                  <c:v>0.36232587001133792</c:v>
                </c:pt>
                <c:pt idx="7">
                  <c:v>0.37779296639949062</c:v>
                </c:pt>
                <c:pt idx="8">
                  <c:v>0.39800744522754661</c:v>
                </c:pt>
                <c:pt idx="9">
                  <c:v>0.42245215854944401</c:v>
                </c:pt>
                <c:pt idx="10">
                  <c:v>0.44311465647130382</c:v>
                </c:pt>
                <c:pt idx="11">
                  <c:v>0.46933697486996429</c:v>
                </c:pt>
                <c:pt idx="12">
                  <c:v>0.49573322358616317</c:v>
                </c:pt>
                <c:pt idx="13">
                  <c:v>0.52213010962441531</c:v>
                </c:pt>
                <c:pt idx="14">
                  <c:v>0.56071481937824197</c:v>
                </c:pt>
                <c:pt idx="15">
                  <c:v>0.60737667467291589</c:v>
                </c:pt>
                <c:pt idx="16">
                  <c:v>0.65035902382584532</c:v>
                </c:pt>
                <c:pt idx="17">
                  <c:v>0.70130578126271126</c:v>
                </c:pt>
                <c:pt idx="18">
                  <c:v>0.73275806514875386</c:v>
                </c:pt>
                <c:pt idx="19">
                  <c:v>0.77820233964481089</c:v>
                </c:pt>
                <c:pt idx="20">
                  <c:v>0.80770145191612897</c:v>
                </c:pt>
                <c:pt idx="21">
                  <c:v>0.84294684585274826</c:v>
                </c:pt>
                <c:pt idx="22">
                  <c:v>0.88133280946031389</c:v>
                </c:pt>
                <c:pt idx="23">
                  <c:v>0.92352026796910935</c:v>
                </c:pt>
                <c:pt idx="24">
                  <c:v>0.97261292975988167</c:v>
                </c:pt>
                <c:pt idx="25">
                  <c:v>1.03207737635639</c:v>
                </c:pt>
                <c:pt idx="26">
                  <c:v>1.0767552640337119</c:v>
                </c:pt>
                <c:pt idx="27">
                  <c:v>1.1240035082612569</c:v>
                </c:pt>
                <c:pt idx="28">
                  <c:v>1.1746829188546519</c:v>
                </c:pt>
                <c:pt idx="29">
                  <c:v>1.2072032870166209</c:v>
                </c:pt>
                <c:pt idx="30">
                  <c:v>1.2522252557801941</c:v>
                </c:pt>
                <c:pt idx="31">
                  <c:v>1.304063454135864</c:v>
                </c:pt>
                <c:pt idx="32">
                  <c:v>1.3367663204735729</c:v>
                </c:pt>
                <c:pt idx="33">
                  <c:v>1.361923719569635</c:v>
                </c:pt>
                <c:pt idx="34">
                  <c:v>1.3864379652840639</c:v>
                </c:pt>
                <c:pt idx="35">
                  <c:v>1.411932563083959</c:v>
                </c:pt>
              </c:numCache>
            </c:numRef>
          </c:xVal>
          <c:yVal>
            <c:numRef>
              <c:f>'Wind Onshore'!$U$2:$U$37</c:f>
              <c:numCache>
                <c:formatCode>General</c:formatCode>
                <c:ptCount val="36"/>
                <c:pt idx="0">
                  <c:v>3.5999999999999997E-2</c:v>
                </c:pt>
                <c:pt idx="1">
                  <c:v>4.2999999999999997E-2</c:v>
                </c:pt>
                <c:pt idx="2">
                  <c:v>5.8000000000000003E-2</c:v>
                </c:pt>
                <c:pt idx="3">
                  <c:v>0.109</c:v>
                </c:pt>
                <c:pt idx="4">
                  <c:v>0.153</c:v>
                </c:pt>
                <c:pt idx="5">
                  <c:v>0.16700000000000001</c:v>
                </c:pt>
                <c:pt idx="6">
                  <c:v>0.20300000000000001</c:v>
                </c:pt>
                <c:pt idx="7">
                  <c:v>0.20300000000000001</c:v>
                </c:pt>
                <c:pt idx="8">
                  <c:v>0.21099999999999999</c:v>
                </c:pt>
                <c:pt idx="9">
                  <c:v>0.23400000000000001</c:v>
                </c:pt>
                <c:pt idx="10">
                  <c:v>0.378</c:v>
                </c:pt>
                <c:pt idx="11">
                  <c:v>0.46600000000000003</c:v>
                </c:pt>
                <c:pt idx="12">
                  <c:v>0.495</c:v>
                </c:pt>
                <c:pt idx="13">
                  <c:v>0.54500000000000004</c:v>
                </c:pt>
                <c:pt idx="14">
                  <c:v>0.63400000000000001</c:v>
                </c:pt>
                <c:pt idx="15">
                  <c:v>0.69099999999999995</c:v>
                </c:pt>
                <c:pt idx="16">
                  <c:v>0.88800000000000001</c:v>
                </c:pt>
                <c:pt idx="17">
                  <c:v>0.88800000000000001</c:v>
                </c:pt>
                <c:pt idx="18">
                  <c:v>1.234</c:v>
                </c:pt>
                <c:pt idx="19">
                  <c:v>0.88800000000000001</c:v>
                </c:pt>
                <c:pt idx="20">
                  <c:v>1.456</c:v>
                </c:pt>
                <c:pt idx="21">
                  <c:v>1.456</c:v>
                </c:pt>
                <c:pt idx="22">
                  <c:v>1.6120000000000001</c:v>
                </c:pt>
                <c:pt idx="23">
                  <c:v>1.6459999999999999</c:v>
                </c:pt>
                <c:pt idx="24">
                  <c:v>1.667</c:v>
                </c:pt>
                <c:pt idx="25">
                  <c:v>1.742</c:v>
                </c:pt>
                <c:pt idx="26">
                  <c:v>1.7909999999999999</c:v>
                </c:pt>
                <c:pt idx="27">
                  <c:v>1.966</c:v>
                </c:pt>
                <c:pt idx="28">
                  <c:v>1.946</c:v>
                </c:pt>
                <c:pt idx="29">
                  <c:v>1.8640000000000001</c:v>
                </c:pt>
                <c:pt idx="30">
                  <c:v>1.9410000000000001</c:v>
                </c:pt>
                <c:pt idx="31">
                  <c:v>2.0059999999999998</c:v>
                </c:pt>
                <c:pt idx="32">
                  <c:v>2.1509999999999998</c:v>
                </c:pt>
                <c:pt idx="33">
                  <c:v>2.3220000000000001</c:v>
                </c:pt>
                <c:pt idx="34">
                  <c:v>2.4300000000000002</c:v>
                </c:pt>
                <c:pt idx="35">
                  <c:v>2.5510000000000002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AE-4C43-B7A9-B7BBE4CF210C}"/>
            </c:ext>
          </c:extLst>
        </c:ser>
        <c:ser>
          <c:idx val="0"/>
          <c:order val="1"/>
          <c:tx>
            <c:strRef>
              <c:f>'Wind Onshore'!$U$1</c:f>
              <c:strCache>
                <c:ptCount val="1"/>
                <c:pt idx="0">
                  <c:v>Unit 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'Wind Onshore'!$T$2:$T$37</c:f>
              <c:numCache>
                <c:formatCode>General</c:formatCode>
                <c:ptCount val="36"/>
                <c:pt idx="0">
                  <c:v>0</c:v>
                </c:pt>
                <c:pt idx="1">
                  <c:v>0.22775553791384451</c:v>
                </c:pt>
                <c:pt idx="2">
                  <c:v>0.29966368516822323</c:v>
                </c:pt>
                <c:pt idx="3">
                  <c:v>0.32433519093745822</c:v>
                </c:pt>
                <c:pt idx="4">
                  <c:v>0.33651072894147221</c:v>
                </c:pt>
                <c:pt idx="5">
                  <c:v>0.34901348193693632</c:v>
                </c:pt>
                <c:pt idx="6">
                  <c:v>0.36232587001133792</c:v>
                </c:pt>
                <c:pt idx="7">
                  <c:v>0.37779296639949062</c:v>
                </c:pt>
                <c:pt idx="8">
                  <c:v>0.39800744522754661</c:v>
                </c:pt>
                <c:pt idx="9">
                  <c:v>0.42245215854944401</c:v>
                </c:pt>
                <c:pt idx="10">
                  <c:v>0.44311465647130382</c:v>
                </c:pt>
                <c:pt idx="11">
                  <c:v>0.46933697486996429</c:v>
                </c:pt>
                <c:pt idx="12">
                  <c:v>0.49573322358616317</c:v>
                </c:pt>
                <c:pt idx="13">
                  <c:v>0.52213010962441531</c:v>
                </c:pt>
                <c:pt idx="14">
                  <c:v>0.56071481937824197</c:v>
                </c:pt>
                <c:pt idx="15">
                  <c:v>0.60737667467291589</c:v>
                </c:pt>
                <c:pt idx="16">
                  <c:v>0.65035902382584532</c:v>
                </c:pt>
                <c:pt idx="17">
                  <c:v>0.70130578126271126</c:v>
                </c:pt>
                <c:pt idx="18">
                  <c:v>0.73275806514875386</c:v>
                </c:pt>
                <c:pt idx="19">
                  <c:v>0.77820233964481089</c:v>
                </c:pt>
                <c:pt idx="20">
                  <c:v>0.80770145191612897</c:v>
                </c:pt>
                <c:pt idx="21">
                  <c:v>0.84294684585274826</c:v>
                </c:pt>
                <c:pt idx="22">
                  <c:v>0.88133280946031389</c:v>
                </c:pt>
                <c:pt idx="23">
                  <c:v>0.92352026796910935</c:v>
                </c:pt>
                <c:pt idx="24">
                  <c:v>0.97261292975988167</c:v>
                </c:pt>
                <c:pt idx="25">
                  <c:v>1.03207737635639</c:v>
                </c:pt>
                <c:pt idx="26">
                  <c:v>1.0767552640337119</c:v>
                </c:pt>
                <c:pt idx="27">
                  <c:v>1.1240035082612569</c:v>
                </c:pt>
                <c:pt idx="28">
                  <c:v>1.1746829188546519</c:v>
                </c:pt>
                <c:pt idx="29">
                  <c:v>1.2072032870166209</c:v>
                </c:pt>
                <c:pt idx="30">
                  <c:v>1.2522252557801941</c:v>
                </c:pt>
                <c:pt idx="31">
                  <c:v>1.304063454135864</c:v>
                </c:pt>
                <c:pt idx="32">
                  <c:v>1.3367663204735729</c:v>
                </c:pt>
                <c:pt idx="33">
                  <c:v>1.361923719569635</c:v>
                </c:pt>
                <c:pt idx="34">
                  <c:v>1.3864379652840639</c:v>
                </c:pt>
                <c:pt idx="35">
                  <c:v>1.411932563083959</c:v>
                </c:pt>
              </c:numCache>
            </c:numRef>
          </c:xVal>
          <c:yVal>
            <c:numRef>
              <c:f>'Wind Onshore'!$Y$2:$Y$37</c:f>
              <c:numCache>
                <c:formatCode>General</c:formatCode>
                <c:ptCount val="36"/>
                <c:pt idx="0">
                  <c:v>3.5999999999999997E-2</c:v>
                </c:pt>
                <c:pt idx="1">
                  <c:v>4.2999999999999997E-2</c:v>
                </c:pt>
                <c:pt idx="2">
                  <c:v>5.8000000000000003E-2</c:v>
                </c:pt>
                <c:pt idx="3">
                  <c:v>0.109</c:v>
                </c:pt>
                <c:pt idx="4">
                  <c:v>0.153</c:v>
                </c:pt>
                <c:pt idx="5">
                  <c:v>0.16700000000000001</c:v>
                </c:pt>
                <c:pt idx="6">
                  <c:v>0.20300000000000001</c:v>
                </c:pt>
                <c:pt idx="7">
                  <c:v>0.20300000000000001</c:v>
                </c:pt>
                <c:pt idx="8">
                  <c:v>0.21099999999999999</c:v>
                </c:pt>
                <c:pt idx="9">
                  <c:v>0.23400000000000001</c:v>
                </c:pt>
                <c:pt idx="10">
                  <c:v>0.378</c:v>
                </c:pt>
                <c:pt idx="11">
                  <c:v>0.46600000000000003</c:v>
                </c:pt>
                <c:pt idx="12">
                  <c:v>0.495</c:v>
                </c:pt>
                <c:pt idx="13">
                  <c:v>0.54500000000000004</c:v>
                </c:pt>
                <c:pt idx="14">
                  <c:v>0.63400000000000001</c:v>
                </c:pt>
                <c:pt idx="15">
                  <c:v>0.69099999999999995</c:v>
                </c:pt>
                <c:pt idx="16">
                  <c:v>0.88800000000000001</c:v>
                </c:pt>
                <c:pt idx="17">
                  <c:v>0.88800000000000001</c:v>
                </c:pt>
                <c:pt idx="18">
                  <c:v>1.234</c:v>
                </c:pt>
                <c:pt idx="19">
                  <c:v>1.234</c:v>
                </c:pt>
                <c:pt idx="20">
                  <c:v>1.456</c:v>
                </c:pt>
                <c:pt idx="21">
                  <c:v>1.456</c:v>
                </c:pt>
                <c:pt idx="22">
                  <c:v>1.6120000000000001</c:v>
                </c:pt>
                <c:pt idx="23">
                  <c:v>1.6459999999999999</c:v>
                </c:pt>
                <c:pt idx="24">
                  <c:v>1.667</c:v>
                </c:pt>
                <c:pt idx="25">
                  <c:v>1.742</c:v>
                </c:pt>
                <c:pt idx="26">
                  <c:v>1.7909999999999999</c:v>
                </c:pt>
                <c:pt idx="27">
                  <c:v>1.966</c:v>
                </c:pt>
                <c:pt idx="28">
                  <c:v>1.966</c:v>
                </c:pt>
                <c:pt idx="29">
                  <c:v>1.966</c:v>
                </c:pt>
                <c:pt idx="30">
                  <c:v>1.966</c:v>
                </c:pt>
                <c:pt idx="31">
                  <c:v>2.0059999999999998</c:v>
                </c:pt>
                <c:pt idx="32">
                  <c:v>2.1509999999999998</c:v>
                </c:pt>
                <c:pt idx="33">
                  <c:v>2.3220000000000001</c:v>
                </c:pt>
                <c:pt idx="34">
                  <c:v>2.4300000000000002</c:v>
                </c:pt>
                <c:pt idx="35">
                  <c:v>2.5510000000000002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AE-4C43-B7A9-B7BBE4CF2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55743"/>
        <c:axId val="999255327"/>
      </c:scatterChart>
      <c:valAx>
        <c:axId val="9992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5327"/>
        <c:crosses val="autoZero"/>
        <c:crossBetween val="midCat"/>
      </c:valAx>
      <c:valAx>
        <c:axId val="9992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57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Offshore'!$Y$1</c:f>
              <c:strCache>
                <c:ptCount val="1"/>
                <c:pt idx="0">
                  <c:v>Frontier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Offshore'!$T$2:$T$21</c:f>
              <c:numCache>
                <c:formatCode>General</c:formatCode>
                <c:ptCount val="20"/>
                <c:pt idx="0">
                  <c:v>0</c:v>
                </c:pt>
                <c:pt idx="1">
                  <c:v>0.25527250510330612</c:v>
                </c:pt>
                <c:pt idx="2">
                  <c:v>0.69897000433601886</c:v>
                </c:pt>
                <c:pt idx="3">
                  <c:v>0.94250410616808067</c:v>
                </c:pt>
                <c:pt idx="4">
                  <c:v>1.0629578340845101</c:v>
                </c:pt>
                <c:pt idx="5">
                  <c:v>1.105850674385144</c:v>
                </c:pt>
                <c:pt idx="6">
                  <c:v>1.146128035678238</c:v>
                </c:pt>
                <c:pt idx="7">
                  <c:v>1.2619761913978129</c:v>
                </c:pt>
                <c:pt idx="8">
                  <c:v>1.3155505344219049</c:v>
                </c:pt>
                <c:pt idx="9">
                  <c:v>1.388101201570517</c:v>
                </c:pt>
                <c:pt idx="10">
                  <c:v>1.6520528482481049</c:v>
                </c:pt>
                <c:pt idx="11">
                  <c:v>1.6801541417343731</c:v>
                </c:pt>
                <c:pt idx="12">
                  <c:v>1.719662683018047</c:v>
                </c:pt>
                <c:pt idx="13">
                  <c:v>1.914237347767741</c:v>
                </c:pt>
                <c:pt idx="14">
                  <c:v>1.9762582492570451</c:v>
                </c:pt>
                <c:pt idx="15">
                  <c:v>2.121494186241665</c:v>
                </c:pt>
                <c:pt idx="16">
                  <c:v>2.154971441544471</c:v>
                </c:pt>
                <c:pt idx="17">
                  <c:v>2.2292209437027379</c:v>
                </c:pt>
                <c:pt idx="18">
                  <c:v>2.2992021176034219</c:v>
                </c:pt>
                <c:pt idx="19">
                  <c:v>2.3674304716196111</c:v>
                </c:pt>
              </c:numCache>
            </c:numRef>
          </c:xVal>
          <c:yVal>
            <c:numRef>
              <c:f>'Wind Offshore'!$Y$2:$Y$21</c:f>
              <c:numCache>
                <c:formatCode>General</c:formatCode>
                <c:ptCount val="20"/>
                <c:pt idx="0">
                  <c:v>1.6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4.3</c:v>
                </c:pt>
                <c:pt idx="13">
                  <c:v>4.3</c:v>
                </c:pt>
                <c:pt idx="14">
                  <c:v>4.3</c:v>
                </c:pt>
                <c:pt idx="15">
                  <c:v>4.3</c:v>
                </c:pt>
                <c:pt idx="16">
                  <c:v>5</c:v>
                </c:pt>
                <c:pt idx="17">
                  <c:v>5.0999999999999996</c:v>
                </c:pt>
                <c:pt idx="18">
                  <c:v>6.2</c:v>
                </c:pt>
                <c:pt idx="19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5-4C4E-8CAB-4478E9F8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63583"/>
        <c:axId val="975450687"/>
      </c:scatterChart>
      <c:valAx>
        <c:axId val="9754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50687"/>
        <c:crosses val="autoZero"/>
        <c:crossBetween val="midCat"/>
      </c:valAx>
      <c:valAx>
        <c:axId val="9754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Offshore'!$U$1</c:f>
              <c:strCache>
                <c:ptCount val="1"/>
                <c:pt idx="0">
                  <c:v>Unit 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Offshore'!$T$2:$T$21</c:f>
              <c:numCache>
                <c:formatCode>General</c:formatCode>
                <c:ptCount val="20"/>
                <c:pt idx="0">
                  <c:v>0</c:v>
                </c:pt>
                <c:pt idx="1">
                  <c:v>0.25527250510330612</c:v>
                </c:pt>
                <c:pt idx="2">
                  <c:v>0.69897000433601886</c:v>
                </c:pt>
                <c:pt idx="3">
                  <c:v>0.94250410616808067</c:v>
                </c:pt>
                <c:pt idx="4">
                  <c:v>1.0629578340845101</c:v>
                </c:pt>
                <c:pt idx="5">
                  <c:v>1.105850674385144</c:v>
                </c:pt>
                <c:pt idx="6">
                  <c:v>1.146128035678238</c:v>
                </c:pt>
                <c:pt idx="7">
                  <c:v>1.2619761913978129</c:v>
                </c:pt>
                <c:pt idx="8">
                  <c:v>1.3155505344219049</c:v>
                </c:pt>
                <c:pt idx="9">
                  <c:v>1.388101201570517</c:v>
                </c:pt>
                <c:pt idx="10">
                  <c:v>1.6520528482481049</c:v>
                </c:pt>
                <c:pt idx="11">
                  <c:v>1.6801541417343731</c:v>
                </c:pt>
                <c:pt idx="12">
                  <c:v>1.719662683018047</c:v>
                </c:pt>
                <c:pt idx="13">
                  <c:v>1.914237347767741</c:v>
                </c:pt>
                <c:pt idx="14">
                  <c:v>1.9762582492570451</c:v>
                </c:pt>
                <c:pt idx="15">
                  <c:v>2.121494186241665</c:v>
                </c:pt>
                <c:pt idx="16">
                  <c:v>2.154971441544471</c:v>
                </c:pt>
                <c:pt idx="17">
                  <c:v>2.2292209437027379</c:v>
                </c:pt>
                <c:pt idx="18">
                  <c:v>2.2992021176034219</c:v>
                </c:pt>
                <c:pt idx="19">
                  <c:v>2.3674304716196111</c:v>
                </c:pt>
              </c:numCache>
            </c:numRef>
          </c:xVal>
          <c:yVal>
            <c:numRef>
              <c:f>'Wind Offshore'!$U$2:$U$21</c:f>
              <c:numCache>
                <c:formatCode>General</c:formatCode>
                <c:ptCount val="20"/>
                <c:pt idx="0">
                  <c:v>1.6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3</c:v>
                </c:pt>
                <c:pt idx="6">
                  <c:v>3</c:v>
                </c:pt>
                <c:pt idx="7">
                  <c:v>2.9</c:v>
                </c:pt>
                <c:pt idx="8">
                  <c:v>2</c:v>
                </c:pt>
                <c:pt idx="9">
                  <c:v>3.7</c:v>
                </c:pt>
                <c:pt idx="10">
                  <c:v>2.9</c:v>
                </c:pt>
                <c:pt idx="11">
                  <c:v>3.3</c:v>
                </c:pt>
                <c:pt idx="12">
                  <c:v>4.3</c:v>
                </c:pt>
                <c:pt idx="13">
                  <c:v>4</c:v>
                </c:pt>
                <c:pt idx="14">
                  <c:v>3.4</c:v>
                </c:pt>
                <c:pt idx="15">
                  <c:v>4.2</c:v>
                </c:pt>
                <c:pt idx="16">
                  <c:v>5</c:v>
                </c:pt>
                <c:pt idx="17">
                  <c:v>5.0999999999999996</c:v>
                </c:pt>
                <c:pt idx="18">
                  <c:v>6.2</c:v>
                </c:pt>
                <c:pt idx="19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0-4BA1-BC2A-FDA0D7F17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63583"/>
        <c:axId val="975450687"/>
      </c:scatterChart>
      <c:valAx>
        <c:axId val="9754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50687"/>
        <c:crosses val="autoZero"/>
        <c:crossBetween val="midCat"/>
      </c:valAx>
      <c:valAx>
        <c:axId val="9754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'Nuclear pre-1967'!$Y$1</c:f>
              <c:strCache>
                <c:ptCount val="1"/>
                <c:pt idx="0">
                  <c:v>Frontier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'Nuclear pre-1967'!$T$2:$T$13</c:f>
              <c:numCache>
                <c:formatCode>General</c:formatCode>
                <c:ptCount val="12"/>
                <c:pt idx="0">
                  <c:v>0</c:v>
                </c:pt>
                <c:pt idx="1">
                  <c:v>0.95424250943932487</c:v>
                </c:pt>
                <c:pt idx="2">
                  <c:v>1.3424226808222059</c:v>
                </c:pt>
                <c:pt idx="3">
                  <c:v>1.4313637641589869</c:v>
                </c:pt>
                <c:pt idx="4">
                  <c:v>1.5314789170422549</c:v>
                </c:pt>
                <c:pt idx="5">
                  <c:v>1.653212513775344</c:v>
                </c:pt>
                <c:pt idx="6">
                  <c:v>1.716003343634799</c:v>
                </c:pt>
                <c:pt idx="7">
                  <c:v>1.7781512503836441</c:v>
                </c:pt>
                <c:pt idx="8">
                  <c:v>1.812913356642855</c:v>
                </c:pt>
                <c:pt idx="9">
                  <c:v>1.869231719730976</c:v>
                </c:pt>
                <c:pt idx="10">
                  <c:v>1.9138138523837169</c:v>
                </c:pt>
                <c:pt idx="11">
                  <c:v>1.982271233039568</c:v>
                </c:pt>
              </c:numCache>
            </c:numRef>
          </c:xVal>
          <c:yVal>
            <c:numRef>
              <c:f>'Nuclear pre-1967'!$Y$2:$Y$13</c:f>
              <c:numCache>
                <c:formatCode>General</c:formatCode>
                <c:ptCount val="12"/>
                <c:pt idx="0">
                  <c:v>60</c:v>
                </c:pt>
                <c:pt idx="1">
                  <c:v>115.4</c:v>
                </c:pt>
                <c:pt idx="2">
                  <c:v>141.19999999999999</c:v>
                </c:pt>
                <c:pt idx="3">
                  <c:v>141.19999999999999</c:v>
                </c:pt>
                <c:pt idx="4">
                  <c:v>141.19999999999999</c:v>
                </c:pt>
                <c:pt idx="5">
                  <c:v>141.19999999999999</c:v>
                </c:pt>
                <c:pt idx="6">
                  <c:v>218.4</c:v>
                </c:pt>
                <c:pt idx="7">
                  <c:v>218.4</c:v>
                </c:pt>
                <c:pt idx="8">
                  <c:v>344.4</c:v>
                </c:pt>
                <c:pt idx="9">
                  <c:v>344.4</c:v>
                </c:pt>
                <c:pt idx="10">
                  <c:v>408.5</c:v>
                </c:pt>
                <c:pt idx="11">
                  <c:v>496.6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1-4FD8-B96C-80907603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79375"/>
        <c:axId val="1447371887"/>
      </c:scatterChart>
      <c:valAx>
        <c:axId val="14473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71887"/>
        <c:crosses val="autoZero"/>
        <c:crossBetween val="midCat"/>
      </c:valAx>
      <c:valAx>
        <c:axId val="14473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'Nuclear post-1967'!$U$1</c:f>
              <c:strCache>
                <c:ptCount val="1"/>
                <c:pt idx="0">
                  <c:v>Unit 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'Nuclear post-1967'!$T$2:$T$34</c:f>
              <c:numCache>
                <c:formatCode>General</c:formatCode>
                <c:ptCount val="33"/>
                <c:pt idx="0">
                  <c:v>0</c:v>
                </c:pt>
                <c:pt idx="1">
                  <c:v>0.20589624068172779</c:v>
                </c:pt>
                <c:pt idx="2">
                  <c:v>0.25999314377589039</c:v>
                </c:pt>
                <c:pt idx="3">
                  <c:v>0.38493188038419041</c:v>
                </c:pt>
                <c:pt idx="4">
                  <c:v>0.43477825302928808</c:v>
                </c:pt>
                <c:pt idx="5">
                  <c:v>0.50247189491945898</c:v>
                </c:pt>
                <c:pt idx="6">
                  <c:v>0.56491818332339583</c:v>
                </c:pt>
                <c:pt idx="7">
                  <c:v>0.63297145630897844</c:v>
                </c:pt>
                <c:pt idx="8">
                  <c:v>0.69179141970889546</c:v>
                </c:pt>
                <c:pt idx="9">
                  <c:v>0.74996428503200352</c:v>
                </c:pt>
                <c:pt idx="10">
                  <c:v>0.77815125038364363</c:v>
                </c:pt>
                <c:pt idx="11">
                  <c:v>0.8046197663149407</c:v>
                </c:pt>
                <c:pt idx="12">
                  <c:v>0.83376349561597574</c:v>
                </c:pt>
                <c:pt idx="13">
                  <c:v>0.85415665425781895</c:v>
                </c:pt>
                <c:pt idx="14">
                  <c:v>0.87076836700206484</c:v>
                </c:pt>
                <c:pt idx="15">
                  <c:v>0.88769107211812914</c:v>
                </c:pt>
                <c:pt idx="16">
                  <c:v>0.90130643425152634</c:v>
                </c:pt>
                <c:pt idx="17">
                  <c:v>0.91277071061262283</c:v>
                </c:pt>
                <c:pt idx="18">
                  <c:v>0.92899992473446591</c:v>
                </c:pt>
                <c:pt idx="19">
                  <c:v>0.93565590914297203</c:v>
                </c:pt>
                <c:pt idx="20">
                  <c:v>0.9494699945780799</c:v>
                </c:pt>
                <c:pt idx="21">
                  <c:v>0.95424250943932487</c:v>
                </c:pt>
                <c:pt idx="22">
                  <c:v>0.95817992971766275</c:v>
                </c:pt>
                <c:pt idx="23">
                  <c:v>0.95974495657129044</c:v>
                </c:pt>
                <c:pt idx="24">
                  <c:v>0.96517855984057921</c:v>
                </c:pt>
                <c:pt idx="25">
                  <c:v>0.96671861280867155</c:v>
                </c:pt>
                <c:pt idx="26">
                  <c:v>0.97433800967886341</c:v>
                </c:pt>
                <c:pt idx="27">
                  <c:v>0.98404749106537137</c:v>
                </c:pt>
                <c:pt idx="28">
                  <c:v>0.98478545977633469</c:v>
                </c:pt>
                <c:pt idx="29">
                  <c:v>0.98918713071778253</c:v>
                </c:pt>
                <c:pt idx="30">
                  <c:v>0.98991642472946939</c:v>
                </c:pt>
                <c:pt idx="31">
                  <c:v>0.99354463699197249</c:v>
                </c:pt>
                <c:pt idx="32">
                  <c:v>0.99714278915551924</c:v>
                </c:pt>
              </c:numCache>
            </c:numRef>
          </c:xVal>
          <c:yVal>
            <c:numRef>
              <c:f>'Nuclear post-1967'!$U$2:$U$34</c:f>
              <c:numCache>
                <c:formatCode>General</c:formatCode>
                <c:ptCount val="33"/>
                <c:pt idx="0">
                  <c:v>651.5</c:v>
                </c:pt>
                <c:pt idx="1">
                  <c:v>725.2</c:v>
                </c:pt>
                <c:pt idx="2">
                  <c:v>722.9</c:v>
                </c:pt>
                <c:pt idx="3">
                  <c:v>690.6</c:v>
                </c:pt>
                <c:pt idx="4">
                  <c:v>703.3</c:v>
                </c:pt>
                <c:pt idx="5">
                  <c:v>761.4</c:v>
                </c:pt>
                <c:pt idx="6">
                  <c:v>828.1</c:v>
                </c:pt>
                <c:pt idx="7">
                  <c:v>929.9</c:v>
                </c:pt>
                <c:pt idx="8">
                  <c:v>964.7</c:v>
                </c:pt>
                <c:pt idx="9">
                  <c:v>974</c:v>
                </c:pt>
                <c:pt idx="10">
                  <c:v>950</c:v>
                </c:pt>
                <c:pt idx="11">
                  <c:v>947</c:v>
                </c:pt>
                <c:pt idx="12">
                  <c:v>855.7</c:v>
                </c:pt>
                <c:pt idx="13">
                  <c:v>959.8</c:v>
                </c:pt>
                <c:pt idx="14">
                  <c:v>942.9</c:v>
                </c:pt>
                <c:pt idx="15">
                  <c:v>1064.7</c:v>
                </c:pt>
                <c:pt idx="16">
                  <c:v>800</c:v>
                </c:pt>
                <c:pt idx="17">
                  <c:v>871.7</c:v>
                </c:pt>
                <c:pt idx="18">
                  <c:v>808.2</c:v>
                </c:pt>
                <c:pt idx="19">
                  <c:v>910.8</c:v>
                </c:pt>
                <c:pt idx="20">
                  <c:v>1103.0999999999999</c:v>
                </c:pt>
                <c:pt idx="21">
                  <c:v>669.7</c:v>
                </c:pt>
                <c:pt idx="22">
                  <c:v>653.4</c:v>
                </c:pt>
                <c:pt idx="23">
                  <c:v>1123</c:v>
                </c:pt>
                <c:pt idx="24">
                  <c:v>890.5</c:v>
                </c:pt>
                <c:pt idx="25">
                  <c:v>667</c:v>
                </c:pt>
                <c:pt idx="26">
                  <c:v>716.7</c:v>
                </c:pt>
                <c:pt idx="27">
                  <c:v>765.1</c:v>
                </c:pt>
                <c:pt idx="28">
                  <c:v>1108</c:v>
                </c:pt>
                <c:pt idx="29">
                  <c:v>573.29999999999995</c:v>
                </c:pt>
                <c:pt idx="30">
                  <c:v>202</c:v>
                </c:pt>
                <c:pt idx="31">
                  <c:v>969</c:v>
                </c:pt>
                <c:pt idx="32">
                  <c:v>953.8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F-46BF-BF70-BD75EE11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58095"/>
        <c:axId val="1171162671"/>
      </c:scatterChart>
      <c:valAx>
        <c:axId val="117115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62671"/>
        <c:crosses val="autoZero"/>
        <c:crossBetween val="midCat"/>
      </c:valAx>
      <c:valAx>
        <c:axId val="11711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5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'Nuclear post-1967'!$Y$1</c:f>
              <c:strCache>
                <c:ptCount val="1"/>
                <c:pt idx="0">
                  <c:v>Frontier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'Nuclear post-1967'!$T$2:$T$34</c:f>
              <c:numCache>
                <c:formatCode>General</c:formatCode>
                <c:ptCount val="33"/>
                <c:pt idx="0">
                  <c:v>0</c:v>
                </c:pt>
                <c:pt idx="1">
                  <c:v>0.20589624068172779</c:v>
                </c:pt>
                <c:pt idx="2">
                  <c:v>0.25999314377589039</c:v>
                </c:pt>
                <c:pt idx="3">
                  <c:v>0.38493188038419041</c:v>
                </c:pt>
                <c:pt idx="4">
                  <c:v>0.43477825302928808</c:v>
                </c:pt>
                <c:pt idx="5">
                  <c:v>0.50247189491945898</c:v>
                </c:pt>
                <c:pt idx="6">
                  <c:v>0.56491818332339583</c:v>
                </c:pt>
                <c:pt idx="7">
                  <c:v>0.63297145630897844</c:v>
                </c:pt>
                <c:pt idx="8">
                  <c:v>0.69179141970889546</c:v>
                </c:pt>
                <c:pt idx="9">
                  <c:v>0.74996428503200352</c:v>
                </c:pt>
                <c:pt idx="10">
                  <c:v>0.77815125038364363</c:v>
                </c:pt>
                <c:pt idx="11">
                  <c:v>0.8046197663149407</c:v>
                </c:pt>
                <c:pt idx="12">
                  <c:v>0.83376349561597574</c:v>
                </c:pt>
                <c:pt idx="13">
                  <c:v>0.85415665425781895</c:v>
                </c:pt>
                <c:pt idx="14">
                  <c:v>0.87076836700206484</c:v>
                </c:pt>
                <c:pt idx="15">
                  <c:v>0.88769107211812914</c:v>
                </c:pt>
                <c:pt idx="16">
                  <c:v>0.90130643425152634</c:v>
                </c:pt>
                <c:pt idx="17">
                  <c:v>0.91277071061262283</c:v>
                </c:pt>
                <c:pt idx="18">
                  <c:v>0.92899992473446591</c:v>
                </c:pt>
                <c:pt idx="19">
                  <c:v>0.93565590914297203</c:v>
                </c:pt>
                <c:pt idx="20">
                  <c:v>0.9494699945780799</c:v>
                </c:pt>
                <c:pt idx="21">
                  <c:v>0.95424250943932487</c:v>
                </c:pt>
                <c:pt idx="22">
                  <c:v>0.95817992971766275</c:v>
                </c:pt>
                <c:pt idx="23">
                  <c:v>0.95974495657129044</c:v>
                </c:pt>
                <c:pt idx="24">
                  <c:v>0.96517855984057921</c:v>
                </c:pt>
                <c:pt idx="25">
                  <c:v>0.96671861280867155</c:v>
                </c:pt>
                <c:pt idx="26">
                  <c:v>0.97433800967886341</c:v>
                </c:pt>
                <c:pt idx="27">
                  <c:v>0.98404749106537137</c:v>
                </c:pt>
                <c:pt idx="28">
                  <c:v>0.98478545977633469</c:v>
                </c:pt>
                <c:pt idx="29">
                  <c:v>0.98918713071778253</c:v>
                </c:pt>
                <c:pt idx="30">
                  <c:v>0.98991642472946939</c:v>
                </c:pt>
                <c:pt idx="31">
                  <c:v>0.99354463699197249</c:v>
                </c:pt>
                <c:pt idx="32">
                  <c:v>0.99714278915551924</c:v>
                </c:pt>
              </c:numCache>
            </c:numRef>
          </c:xVal>
          <c:yVal>
            <c:numRef>
              <c:f>'Nuclear post-1967'!$Y$2:$Y$34</c:f>
              <c:numCache>
                <c:formatCode>General</c:formatCode>
                <c:ptCount val="33"/>
                <c:pt idx="0">
                  <c:v>651.5</c:v>
                </c:pt>
                <c:pt idx="1">
                  <c:v>725.2</c:v>
                </c:pt>
                <c:pt idx="2">
                  <c:v>725.2</c:v>
                </c:pt>
                <c:pt idx="3">
                  <c:v>725.2</c:v>
                </c:pt>
                <c:pt idx="4">
                  <c:v>725.2</c:v>
                </c:pt>
                <c:pt idx="5">
                  <c:v>761.4</c:v>
                </c:pt>
                <c:pt idx="6">
                  <c:v>828.1</c:v>
                </c:pt>
                <c:pt idx="7">
                  <c:v>929.9</c:v>
                </c:pt>
                <c:pt idx="8">
                  <c:v>964.7</c:v>
                </c:pt>
                <c:pt idx="9">
                  <c:v>974</c:v>
                </c:pt>
                <c:pt idx="10">
                  <c:v>974</c:v>
                </c:pt>
                <c:pt idx="11">
                  <c:v>974</c:v>
                </c:pt>
                <c:pt idx="12">
                  <c:v>974</c:v>
                </c:pt>
                <c:pt idx="13">
                  <c:v>974</c:v>
                </c:pt>
                <c:pt idx="14">
                  <c:v>974</c:v>
                </c:pt>
                <c:pt idx="15">
                  <c:v>1064.7</c:v>
                </c:pt>
                <c:pt idx="16">
                  <c:v>1064.7</c:v>
                </c:pt>
                <c:pt idx="17">
                  <c:v>1064.7</c:v>
                </c:pt>
                <c:pt idx="18">
                  <c:v>1064.7</c:v>
                </c:pt>
                <c:pt idx="19">
                  <c:v>1064.7</c:v>
                </c:pt>
                <c:pt idx="20">
                  <c:v>1103.0999999999999</c:v>
                </c:pt>
                <c:pt idx="21">
                  <c:v>1103.0999999999999</c:v>
                </c:pt>
                <c:pt idx="22">
                  <c:v>1103.0999999999999</c:v>
                </c:pt>
                <c:pt idx="23">
                  <c:v>1123</c:v>
                </c:pt>
                <c:pt idx="24">
                  <c:v>1123</c:v>
                </c:pt>
                <c:pt idx="25">
                  <c:v>1123</c:v>
                </c:pt>
                <c:pt idx="26">
                  <c:v>1123</c:v>
                </c:pt>
                <c:pt idx="27">
                  <c:v>1123</c:v>
                </c:pt>
                <c:pt idx="28">
                  <c:v>1123</c:v>
                </c:pt>
                <c:pt idx="29">
                  <c:v>1123</c:v>
                </c:pt>
                <c:pt idx="30">
                  <c:v>1123</c:v>
                </c:pt>
                <c:pt idx="31">
                  <c:v>1123</c:v>
                </c:pt>
                <c:pt idx="32">
                  <c:v>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0-4913-9D1F-D84797B0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58095"/>
        <c:axId val="1171162671"/>
      </c:scatterChart>
      <c:valAx>
        <c:axId val="117115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62671"/>
        <c:crosses val="autoZero"/>
        <c:crossBetween val="midCat"/>
      </c:valAx>
      <c:valAx>
        <c:axId val="11711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5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Coal!$U$1</c:f>
              <c:strCache>
                <c:ptCount val="1"/>
                <c:pt idx="0">
                  <c:v>Unit 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Coal!$T$2:$T$54</c:f>
              <c:numCache>
                <c:formatCode>General</c:formatCode>
                <c:ptCount val="53"/>
                <c:pt idx="0">
                  <c:v>0</c:v>
                </c:pt>
                <c:pt idx="1">
                  <c:v>0.1654417136375613</c:v>
                </c:pt>
                <c:pt idx="2">
                  <c:v>0.1951079621368236</c:v>
                </c:pt>
                <c:pt idx="3">
                  <c:v>0.21164428609787661</c:v>
                </c:pt>
                <c:pt idx="4">
                  <c:v>0.21792032713633561</c:v>
                </c:pt>
                <c:pt idx="5">
                  <c:v>0.22410696283522549</c:v>
                </c:pt>
                <c:pt idx="6">
                  <c:v>0.2332247466079653</c:v>
                </c:pt>
                <c:pt idx="7">
                  <c:v>0.25588193440085949</c:v>
                </c:pt>
                <c:pt idx="8">
                  <c:v>0.26436267760539373</c:v>
                </c:pt>
                <c:pt idx="9">
                  <c:v>0.29043903972074309</c:v>
                </c:pt>
                <c:pt idx="10">
                  <c:v>0.3128735865442312</c:v>
                </c:pt>
                <c:pt idx="11">
                  <c:v>0.31603331526526418</c:v>
                </c:pt>
                <c:pt idx="12">
                  <c:v>0.32651058435423808</c:v>
                </c:pt>
                <c:pt idx="13">
                  <c:v>0.33229483609842142</c:v>
                </c:pt>
                <c:pt idx="14">
                  <c:v>0.3498128688391009</c:v>
                </c:pt>
                <c:pt idx="15">
                  <c:v>0.35966467545381953</c:v>
                </c:pt>
                <c:pt idx="16">
                  <c:v>0.36265158187609647</c:v>
                </c:pt>
                <c:pt idx="17">
                  <c:v>0.36339510967610023</c:v>
                </c:pt>
                <c:pt idx="18">
                  <c:v>0.36724106687046182</c:v>
                </c:pt>
                <c:pt idx="19">
                  <c:v>0.37105326438323211</c:v>
                </c:pt>
                <c:pt idx="20">
                  <c:v>0.3751216265176448</c:v>
                </c:pt>
                <c:pt idx="21">
                  <c:v>0.38200850196107072</c:v>
                </c:pt>
                <c:pt idx="22">
                  <c:v>0.38920808779624988</c:v>
                </c:pt>
                <c:pt idx="23">
                  <c:v>0.39642798331154783</c:v>
                </c:pt>
                <c:pt idx="24">
                  <c:v>0.40366525424710409</c:v>
                </c:pt>
                <c:pt idx="25">
                  <c:v>0.41489417661303718</c:v>
                </c:pt>
                <c:pt idx="26">
                  <c:v>0.41555349734374192</c:v>
                </c:pt>
                <c:pt idx="27">
                  <c:v>0.42609735495407519</c:v>
                </c:pt>
                <c:pt idx="28">
                  <c:v>0.4304480137260609</c:v>
                </c:pt>
                <c:pt idx="29">
                  <c:v>0.43964444065428931</c:v>
                </c:pt>
                <c:pt idx="30">
                  <c:v>0.44460219405867402</c:v>
                </c:pt>
                <c:pt idx="31">
                  <c:v>0.4480392514252271</c:v>
                </c:pt>
                <c:pt idx="32">
                  <c:v>0.45290262231393041</c:v>
                </c:pt>
                <c:pt idx="33">
                  <c:v>0.45699409407815361</c:v>
                </c:pt>
                <c:pt idx="34">
                  <c:v>0.46365007848665962</c:v>
                </c:pt>
                <c:pt idx="35">
                  <c:v>0.46764199964026792</c:v>
                </c:pt>
                <c:pt idx="36">
                  <c:v>0.47113406735788232</c:v>
                </c:pt>
                <c:pt idx="37">
                  <c:v>0.47471327914618872</c:v>
                </c:pt>
                <c:pt idx="38">
                  <c:v>0.4791746603507212</c:v>
                </c:pt>
                <c:pt idx="39">
                  <c:v>0.48302702382716439</c:v>
                </c:pt>
                <c:pt idx="40">
                  <c:v>0.48796224150267647</c:v>
                </c:pt>
                <c:pt idx="41">
                  <c:v>0.49526148024417599</c:v>
                </c:pt>
                <c:pt idx="42">
                  <c:v>0.50801351576078491</c:v>
                </c:pt>
                <c:pt idx="43">
                  <c:v>0.51214716131614979</c:v>
                </c:pt>
                <c:pt idx="44">
                  <c:v>0.51822277413828455</c:v>
                </c:pt>
                <c:pt idx="45">
                  <c:v>0.52462475831965338</c:v>
                </c:pt>
                <c:pt idx="46">
                  <c:v>0.53164031980613213</c:v>
                </c:pt>
                <c:pt idx="47">
                  <c:v>0.54826227407927453</c:v>
                </c:pt>
                <c:pt idx="48">
                  <c:v>0.55087530725714262</c:v>
                </c:pt>
                <c:pt idx="49">
                  <c:v>0.5509717849831649</c:v>
                </c:pt>
                <c:pt idx="50">
                  <c:v>0.55212784906040691</c:v>
                </c:pt>
                <c:pt idx="51">
                  <c:v>0.55289685232800467</c:v>
                </c:pt>
                <c:pt idx="52">
                  <c:v>0.55423934020351384</c:v>
                </c:pt>
              </c:numCache>
            </c:numRef>
          </c:xVal>
          <c:yVal>
            <c:numRef>
              <c:f>Coal!$U$2:$U$54</c:f>
              <c:numCache>
                <c:formatCode>General</c:formatCode>
                <c:ptCount val="53"/>
                <c:pt idx="0">
                  <c:v>10.4</c:v>
                </c:pt>
                <c:pt idx="1">
                  <c:v>6.1</c:v>
                </c:pt>
                <c:pt idx="2">
                  <c:v>11</c:v>
                </c:pt>
                <c:pt idx="3">
                  <c:v>7.5</c:v>
                </c:pt>
                <c:pt idx="4">
                  <c:v>24.4</c:v>
                </c:pt>
                <c:pt idx="5">
                  <c:v>38.700000000000003</c:v>
                </c:pt>
                <c:pt idx="6">
                  <c:v>13.3</c:v>
                </c:pt>
                <c:pt idx="7">
                  <c:v>12</c:v>
                </c:pt>
                <c:pt idx="8">
                  <c:v>21.1</c:v>
                </c:pt>
                <c:pt idx="9">
                  <c:v>20.5</c:v>
                </c:pt>
                <c:pt idx="10">
                  <c:v>34</c:v>
                </c:pt>
                <c:pt idx="11">
                  <c:v>36.700000000000003</c:v>
                </c:pt>
                <c:pt idx="12">
                  <c:v>56.5</c:v>
                </c:pt>
                <c:pt idx="13">
                  <c:v>69.400000000000006</c:v>
                </c:pt>
                <c:pt idx="14">
                  <c:v>85.8</c:v>
                </c:pt>
                <c:pt idx="15">
                  <c:v>56</c:v>
                </c:pt>
                <c:pt idx="16">
                  <c:v>62.2</c:v>
                </c:pt>
                <c:pt idx="17">
                  <c:v>99.4</c:v>
                </c:pt>
                <c:pt idx="18">
                  <c:v>104.4</c:v>
                </c:pt>
                <c:pt idx="19">
                  <c:v>102</c:v>
                </c:pt>
                <c:pt idx="20">
                  <c:v>62.5</c:v>
                </c:pt>
                <c:pt idx="21">
                  <c:v>81.3</c:v>
                </c:pt>
                <c:pt idx="22">
                  <c:v>104.4</c:v>
                </c:pt>
                <c:pt idx="23">
                  <c:v>77.900000000000006</c:v>
                </c:pt>
                <c:pt idx="24">
                  <c:v>109.7</c:v>
                </c:pt>
                <c:pt idx="25">
                  <c:v>108.1</c:v>
                </c:pt>
                <c:pt idx="26">
                  <c:v>112.1</c:v>
                </c:pt>
                <c:pt idx="27">
                  <c:v>135.9</c:v>
                </c:pt>
                <c:pt idx="28">
                  <c:v>183.6</c:v>
                </c:pt>
                <c:pt idx="29">
                  <c:v>221</c:v>
                </c:pt>
                <c:pt idx="30">
                  <c:v>321.39999999999998</c:v>
                </c:pt>
                <c:pt idx="31">
                  <c:v>402.2</c:v>
                </c:pt>
                <c:pt idx="32">
                  <c:v>333.7</c:v>
                </c:pt>
                <c:pt idx="33">
                  <c:v>376.9</c:v>
                </c:pt>
                <c:pt idx="34">
                  <c:v>196.2</c:v>
                </c:pt>
                <c:pt idx="35">
                  <c:v>265.10000000000002</c:v>
                </c:pt>
                <c:pt idx="36">
                  <c:v>402.1</c:v>
                </c:pt>
                <c:pt idx="37">
                  <c:v>254.9</c:v>
                </c:pt>
                <c:pt idx="38">
                  <c:v>301.10000000000002</c:v>
                </c:pt>
                <c:pt idx="39">
                  <c:v>361.1</c:v>
                </c:pt>
                <c:pt idx="40">
                  <c:v>211.1</c:v>
                </c:pt>
                <c:pt idx="41">
                  <c:v>204.7</c:v>
                </c:pt>
                <c:pt idx="42">
                  <c:v>61.2</c:v>
                </c:pt>
                <c:pt idx="43">
                  <c:v>212</c:v>
                </c:pt>
                <c:pt idx="44">
                  <c:v>111.8</c:v>
                </c:pt>
                <c:pt idx="45">
                  <c:v>83.8</c:v>
                </c:pt>
                <c:pt idx="46">
                  <c:v>37.6</c:v>
                </c:pt>
                <c:pt idx="47">
                  <c:v>78.900000000000006</c:v>
                </c:pt>
                <c:pt idx="48">
                  <c:v>107.8</c:v>
                </c:pt>
                <c:pt idx="49">
                  <c:v>497</c:v>
                </c:pt>
                <c:pt idx="50">
                  <c:v>169.3</c:v>
                </c:pt>
                <c:pt idx="51">
                  <c:v>496.4</c:v>
                </c:pt>
                <c:pt idx="52">
                  <c:v>590.6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C-4330-8CD9-3EB8AF79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38143"/>
        <c:axId val="994570095"/>
      </c:scatterChart>
      <c:valAx>
        <c:axId val="9998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70095"/>
        <c:crosses val="autoZero"/>
        <c:crossBetween val="midCat"/>
      </c:valAx>
      <c:valAx>
        <c:axId val="9945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Coal!$Y$1</c:f>
              <c:strCache>
                <c:ptCount val="1"/>
                <c:pt idx="0">
                  <c:v>Frontier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Coal!$T$2:$T$54</c:f>
              <c:numCache>
                <c:formatCode>General</c:formatCode>
                <c:ptCount val="53"/>
                <c:pt idx="0">
                  <c:v>0</c:v>
                </c:pt>
                <c:pt idx="1">
                  <c:v>0.1654417136375613</c:v>
                </c:pt>
                <c:pt idx="2">
                  <c:v>0.1951079621368236</c:v>
                </c:pt>
                <c:pt idx="3">
                  <c:v>0.21164428609787661</c:v>
                </c:pt>
                <c:pt idx="4">
                  <c:v>0.21792032713633561</c:v>
                </c:pt>
                <c:pt idx="5">
                  <c:v>0.22410696283522549</c:v>
                </c:pt>
                <c:pt idx="6">
                  <c:v>0.2332247466079653</c:v>
                </c:pt>
                <c:pt idx="7">
                  <c:v>0.25588193440085949</c:v>
                </c:pt>
                <c:pt idx="8">
                  <c:v>0.26436267760539373</c:v>
                </c:pt>
                <c:pt idx="9">
                  <c:v>0.29043903972074309</c:v>
                </c:pt>
                <c:pt idx="10">
                  <c:v>0.3128735865442312</c:v>
                </c:pt>
                <c:pt idx="11">
                  <c:v>0.31603331526526418</c:v>
                </c:pt>
                <c:pt idx="12">
                  <c:v>0.32651058435423808</c:v>
                </c:pt>
                <c:pt idx="13">
                  <c:v>0.33229483609842142</c:v>
                </c:pt>
                <c:pt idx="14">
                  <c:v>0.3498128688391009</c:v>
                </c:pt>
                <c:pt idx="15">
                  <c:v>0.35966467545381953</c:v>
                </c:pt>
                <c:pt idx="16">
                  <c:v>0.36265158187609647</c:v>
                </c:pt>
                <c:pt idx="17">
                  <c:v>0.36339510967610023</c:v>
                </c:pt>
                <c:pt idx="18">
                  <c:v>0.36724106687046182</c:v>
                </c:pt>
                <c:pt idx="19">
                  <c:v>0.37105326438323211</c:v>
                </c:pt>
                <c:pt idx="20">
                  <c:v>0.3751216265176448</c:v>
                </c:pt>
                <c:pt idx="21">
                  <c:v>0.38200850196107072</c:v>
                </c:pt>
                <c:pt idx="22">
                  <c:v>0.38920808779624988</c:v>
                </c:pt>
                <c:pt idx="23">
                  <c:v>0.39642798331154783</c:v>
                </c:pt>
                <c:pt idx="24">
                  <c:v>0.40366525424710409</c:v>
                </c:pt>
                <c:pt idx="25">
                  <c:v>0.41489417661303718</c:v>
                </c:pt>
                <c:pt idx="26">
                  <c:v>0.41555349734374192</c:v>
                </c:pt>
                <c:pt idx="27">
                  <c:v>0.42609735495407519</c:v>
                </c:pt>
                <c:pt idx="28">
                  <c:v>0.4304480137260609</c:v>
                </c:pt>
                <c:pt idx="29">
                  <c:v>0.43964444065428931</c:v>
                </c:pt>
                <c:pt idx="30">
                  <c:v>0.44460219405867402</c:v>
                </c:pt>
                <c:pt idx="31">
                  <c:v>0.4480392514252271</c:v>
                </c:pt>
                <c:pt idx="32">
                  <c:v>0.45290262231393041</c:v>
                </c:pt>
                <c:pt idx="33">
                  <c:v>0.45699409407815361</c:v>
                </c:pt>
                <c:pt idx="34">
                  <c:v>0.46365007848665962</c:v>
                </c:pt>
                <c:pt idx="35">
                  <c:v>0.46764199964026792</c:v>
                </c:pt>
                <c:pt idx="36">
                  <c:v>0.47113406735788232</c:v>
                </c:pt>
                <c:pt idx="37">
                  <c:v>0.47471327914618872</c:v>
                </c:pt>
                <c:pt idx="38">
                  <c:v>0.4791746603507212</c:v>
                </c:pt>
                <c:pt idx="39">
                  <c:v>0.48302702382716439</c:v>
                </c:pt>
                <c:pt idx="40">
                  <c:v>0.48796224150267647</c:v>
                </c:pt>
                <c:pt idx="41">
                  <c:v>0.49526148024417599</c:v>
                </c:pt>
                <c:pt idx="42">
                  <c:v>0.50801351576078491</c:v>
                </c:pt>
                <c:pt idx="43">
                  <c:v>0.51214716131614979</c:v>
                </c:pt>
                <c:pt idx="44">
                  <c:v>0.51822277413828455</c:v>
                </c:pt>
                <c:pt idx="45">
                  <c:v>0.52462475831965338</c:v>
                </c:pt>
                <c:pt idx="46">
                  <c:v>0.53164031980613213</c:v>
                </c:pt>
                <c:pt idx="47">
                  <c:v>0.54826227407927453</c:v>
                </c:pt>
                <c:pt idx="48">
                  <c:v>0.55087530725714262</c:v>
                </c:pt>
                <c:pt idx="49">
                  <c:v>0.5509717849831649</c:v>
                </c:pt>
                <c:pt idx="50">
                  <c:v>0.55212784906040691</c:v>
                </c:pt>
                <c:pt idx="51">
                  <c:v>0.55289685232800467</c:v>
                </c:pt>
                <c:pt idx="52">
                  <c:v>0.55423934020351384</c:v>
                </c:pt>
              </c:numCache>
            </c:numRef>
          </c:xVal>
          <c:yVal>
            <c:numRef>
              <c:f>Coal!$Y$2:$Y$54</c:f>
              <c:numCache>
                <c:formatCode>General</c:formatCode>
                <c:ptCount val="53"/>
                <c:pt idx="0">
                  <c:v>10.4</c:v>
                </c:pt>
                <c:pt idx="1">
                  <c:v>10.4</c:v>
                </c:pt>
                <c:pt idx="2">
                  <c:v>11</c:v>
                </c:pt>
                <c:pt idx="3">
                  <c:v>11</c:v>
                </c:pt>
                <c:pt idx="4">
                  <c:v>24.4</c:v>
                </c:pt>
                <c:pt idx="5">
                  <c:v>38.700000000000003</c:v>
                </c:pt>
                <c:pt idx="6">
                  <c:v>38.700000000000003</c:v>
                </c:pt>
                <c:pt idx="7">
                  <c:v>38.700000000000003</c:v>
                </c:pt>
                <c:pt idx="8">
                  <c:v>38.700000000000003</c:v>
                </c:pt>
                <c:pt idx="9">
                  <c:v>38.700000000000003</c:v>
                </c:pt>
                <c:pt idx="10">
                  <c:v>38.700000000000003</c:v>
                </c:pt>
                <c:pt idx="11">
                  <c:v>38.700000000000003</c:v>
                </c:pt>
                <c:pt idx="12">
                  <c:v>56.5</c:v>
                </c:pt>
                <c:pt idx="13">
                  <c:v>69.400000000000006</c:v>
                </c:pt>
                <c:pt idx="14">
                  <c:v>85.8</c:v>
                </c:pt>
                <c:pt idx="15">
                  <c:v>85.8</c:v>
                </c:pt>
                <c:pt idx="16">
                  <c:v>85.8</c:v>
                </c:pt>
                <c:pt idx="17">
                  <c:v>99.4</c:v>
                </c:pt>
                <c:pt idx="18">
                  <c:v>104.4</c:v>
                </c:pt>
                <c:pt idx="19">
                  <c:v>104.4</c:v>
                </c:pt>
                <c:pt idx="20">
                  <c:v>104.4</c:v>
                </c:pt>
                <c:pt idx="21">
                  <c:v>104.4</c:v>
                </c:pt>
                <c:pt idx="22">
                  <c:v>104.4</c:v>
                </c:pt>
                <c:pt idx="23">
                  <c:v>104.4</c:v>
                </c:pt>
                <c:pt idx="24">
                  <c:v>109.7</c:v>
                </c:pt>
                <c:pt idx="25">
                  <c:v>109.7</c:v>
                </c:pt>
                <c:pt idx="26">
                  <c:v>112.1</c:v>
                </c:pt>
                <c:pt idx="27">
                  <c:v>135.9</c:v>
                </c:pt>
                <c:pt idx="28">
                  <c:v>183.6</c:v>
                </c:pt>
                <c:pt idx="29">
                  <c:v>221</c:v>
                </c:pt>
                <c:pt idx="30">
                  <c:v>321.39999999999998</c:v>
                </c:pt>
                <c:pt idx="31">
                  <c:v>402.2</c:v>
                </c:pt>
                <c:pt idx="32">
                  <c:v>402.2</c:v>
                </c:pt>
                <c:pt idx="33">
                  <c:v>402.2</c:v>
                </c:pt>
                <c:pt idx="34">
                  <c:v>402.2</c:v>
                </c:pt>
                <c:pt idx="35">
                  <c:v>402.2</c:v>
                </c:pt>
                <c:pt idx="36">
                  <c:v>402.2</c:v>
                </c:pt>
                <c:pt idx="37">
                  <c:v>402.2</c:v>
                </c:pt>
                <c:pt idx="38">
                  <c:v>402.2</c:v>
                </c:pt>
                <c:pt idx="39">
                  <c:v>402.2</c:v>
                </c:pt>
                <c:pt idx="40">
                  <c:v>402.2</c:v>
                </c:pt>
                <c:pt idx="41">
                  <c:v>402.2</c:v>
                </c:pt>
                <c:pt idx="42">
                  <c:v>402.2</c:v>
                </c:pt>
                <c:pt idx="43">
                  <c:v>402.2</c:v>
                </c:pt>
                <c:pt idx="44">
                  <c:v>402.2</c:v>
                </c:pt>
                <c:pt idx="45">
                  <c:v>402.2</c:v>
                </c:pt>
                <c:pt idx="46">
                  <c:v>402.2</c:v>
                </c:pt>
                <c:pt idx="47">
                  <c:v>402.2</c:v>
                </c:pt>
                <c:pt idx="48">
                  <c:v>402.2</c:v>
                </c:pt>
                <c:pt idx="49">
                  <c:v>497</c:v>
                </c:pt>
                <c:pt idx="50">
                  <c:v>497</c:v>
                </c:pt>
                <c:pt idx="51">
                  <c:v>497</c:v>
                </c:pt>
                <c:pt idx="52">
                  <c:v>590.6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3-4421-BE54-B651945C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38143"/>
        <c:axId val="994570095"/>
      </c:scatterChart>
      <c:valAx>
        <c:axId val="9998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70095"/>
        <c:crosses val="autoZero"/>
        <c:crossBetween val="midCat"/>
      </c:valAx>
      <c:valAx>
        <c:axId val="9945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'Gas-OC'!$U$1</c:f>
              <c:strCache>
                <c:ptCount val="1"/>
                <c:pt idx="0">
                  <c:v>Unit 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'Gas-OC'!$T$2:$T$12</c:f>
              <c:numCache>
                <c:formatCode>General</c:formatCode>
                <c:ptCount val="11"/>
                <c:pt idx="0">
                  <c:v>0</c:v>
                </c:pt>
                <c:pt idx="1">
                  <c:v>1.4771212547196619</c:v>
                </c:pt>
                <c:pt idx="2">
                  <c:v>2.2455126678141499</c:v>
                </c:pt>
                <c:pt idx="3">
                  <c:v>2.527629900871339</c:v>
                </c:pt>
                <c:pt idx="4">
                  <c:v>2.7442929831226759</c:v>
                </c:pt>
                <c:pt idx="5">
                  <c:v>2.8790958795000732</c:v>
                </c:pt>
                <c:pt idx="6">
                  <c:v>3.00560944536028</c:v>
                </c:pt>
                <c:pt idx="7">
                  <c:v>3.0979510709941498</c:v>
                </c:pt>
                <c:pt idx="8">
                  <c:v>3.1559430179718371</c:v>
                </c:pt>
                <c:pt idx="9">
                  <c:v>3.2224563366792469</c:v>
                </c:pt>
                <c:pt idx="10">
                  <c:v>3.641672373224687</c:v>
                </c:pt>
              </c:numCache>
            </c:numRef>
          </c:xVal>
          <c:yVal>
            <c:numRef>
              <c:f>'Gas-OC'!$U$2:$U$12</c:f>
              <c:numCache>
                <c:formatCode>General</c:formatCode>
                <c:ptCount val="11"/>
                <c:pt idx="0">
                  <c:v>228</c:v>
                </c:pt>
                <c:pt idx="1">
                  <c:v>189</c:v>
                </c:pt>
                <c:pt idx="2">
                  <c:v>122</c:v>
                </c:pt>
                <c:pt idx="3">
                  <c:v>54.666666666666657</c:v>
                </c:pt>
                <c:pt idx="4">
                  <c:v>57.68181818181818</c:v>
                </c:pt>
                <c:pt idx="5">
                  <c:v>72.357894736842113</c:v>
                </c:pt>
                <c:pt idx="6">
                  <c:v>70.321276595744678</c:v>
                </c:pt>
                <c:pt idx="7">
                  <c:v>57</c:v>
                </c:pt>
                <c:pt idx="8">
                  <c:v>75.625</c:v>
                </c:pt>
                <c:pt idx="9">
                  <c:v>93.560606060606062</c:v>
                </c:pt>
                <c:pt idx="10">
                  <c:v>91.539682539682545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2-4855-B9E5-9F0ACACC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29135"/>
        <c:axId val="1170534655"/>
      </c:scatterChart>
      <c:valAx>
        <c:axId val="12684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34655"/>
        <c:crosses val="autoZero"/>
        <c:crossBetween val="midCat"/>
      </c:valAx>
      <c:valAx>
        <c:axId val="11705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'Gas-OC'!$Y$1</c:f>
              <c:strCache>
                <c:ptCount val="1"/>
                <c:pt idx="0">
                  <c:v>Frontier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'Gas-OC'!$T$2:$T$12</c:f>
              <c:numCache>
                <c:formatCode>General</c:formatCode>
                <c:ptCount val="11"/>
                <c:pt idx="0">
                  <c:v>0</c:v>
                </c:pt>
                <c:pt idx="1">
                  <c:v>1.4771212547196619</c:v>
                </c:pt>
                <c:pt idx="2">
                  <c:v>2.2455126678141499</c:v>
                </c:pt>
                <c:pt idx="3">
                  <c:v>2.527629900871339</c:v>
                </c:pt>
                <c:pt idx="4">
                  <c:v>2.7442929831226759</c:v>
                </c:pt>
                <c:pt idx="5">
                  <c:v>2.8790958795000732</c:v>
                </c:pt>
                <c:pt idx="6">
                  <c:v>3.00560944536028</c:v>
                </c:pt>
                <c:pt idx="7">
                  <c:v>3.0979510709941498</c:v>
                </c:pt>
                <c:pt idx="8">
                  <c:v>3.1559430179718371</c:v>
                </c:pt>
                <c:pt idx="9">
                  <c:v>3.2224563366792469</c:v>
                </c:pt>
                <c:pt idx="10">
                  <c:v>3.641672373224687</c:v>
                </c:pt>
              </c:numCache>
            </c:numRef>
          </c:xVal>
          <c:yVal>
            <c:numRef>
              <c:f>'Gas-OC'!$Y$2:$Y$12</c:f>
              <c:numCache>
                <c:formatCode>General</c:formatCode>
                <c:ptCount val="11"/>
                <c:pt idx="0">
                  <c:v>228</c:v>
                </c:pt>
                <c:pt idx="1">
                  <c:v>228</c:v>
                </c:pt>
                <c:pt idx="2">
                  <c:v>228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C-491C-B00C-C480F511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29135"/>
        <c:axId val="1170534655"/>
      </c:scatterChart>
      <c:valAx>
        <c:axId val="12684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34655"/>
        <c:crosses val="autoZero"/>
        <c:crossBetween val="midCat"/>
      </c:valAx>
      <c:valAx>
        <c:axId val="11705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'Gas-CC'!$U$1</c:f>
              <c:strCache>
                <c:ptCount val="1"/>
                <c:pt idx="0">
                  <c:v>Unit 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'Gas-CC'!$T$2:$T$27</c:f>
              <c:numCache>
                <c:formatCode>General</c:formatCode>
                <c:ptCount val="26"/>
                <c:pt idx="0">
                  <c:v>0</c:v>
                </c:pt>
                <c:pt idx="1">
                  <c:v>2.1719249693236301E-2</c:v>
                </c:pt>
                <c:pt idx="2">
                  <c:v>4.7424649928138142E-2</c:v>
                </c:pt>
                <c:pt idx="3">
                  <c:v>9.9131473002014442E-2</c:v>
                </c:pt>
                <c:pt idx="4">
                  <c:v>0.1290946963794577</c:v>
                </c:pt>
                <c:pt idx="5">
                  <c:v>0.1571234199797012</c:v>
                </c:pt>
                <c:pt idx="6">
                  <c:v>0.2317570382766054</c:v>
                </c:pt>
                <c:pt idx="7">
                  <c:v>0.26626788940476931</c:v>
                </c:pt>
                <c:pt idx="8">
                  <c:v>0.29823709547981109</c:v>
                </c:pt>
                <c:pt idx="9">
                  <c:v>0.41325676675614342</c:v>
                </c:pt>
                <c:pt idx="10">
                  <c:v>0.49884050441289868</c:v>
                </c:pt>
                <c:pt idx="11">
                  <c:v>0.6020599913279624</c:v>
                </c:pt>
                <c:pt idx="12">
                  <c:v>0.67257146156160896</c:v>
                </c:pt>
                <c:pt idx="13">
                  <c:v>0.75234398677735814</c:v>
                </c:pt>
                <c:pt idx="14">
                  <c:v>0.82307275515797751</c:v>
                </c:pt>
                <c:pt idx="15">
                  <c:v>1.081033250909218</c:v>
                </c:pt>
                <c:pt idx="16">
                  <c:v>1.155958570425129</c:v>
                </c:pt>
                <c:pt idx="17">
                  <c:v>1.196041486010071</c:v>
                </c:pt>
                <c:pt idx="18">
                  <c:v>1.2369504571974781</c:v>
                </c:pt>
                <c:pt idx="19">
                  <c:v>1.269273399544494</c:v>
                </c:pt>
                <c:pt idx="20">
                  <c:v>1.297395711008887</c:v>
                </c:pt>
                <c:pt idx="21">
                  <c:v>1.3227492453572169</c:v>
                </c:pt>
                <c:pt idx="22">
                  <c:v>1.3509434459958141</c:v>
                </c:pt>
                <c:pt idx="23">
                  <c:v>1.3811382313525651</c:v>
                </c:pt>
                <c:pt idx="24">
                  <c:v>1.406758473719226</c:v>
                </c:pt>
                <c:pt idx="25">
                  <c:v>1.430331449715472</c:v>
                </c:pt>
              </c:numCache>
            </c:numRef>
          </c:xVal>
          <c:yVal>
            <c:numRef>
              <c:f>'Gas-CC'!$U$2:$U$27</c:f>
              <c:numCache>
                <c:formatCode>General</c:formatCode>
                <c:ptCount val="26"/>
                <c:pt idx="0">
                  <c:v>202.99473684210531</c:v>
                </c:pt>
                <c:pt idx="1">
                  <c:v>134.57777777777781</c:v>
                </c:pt>
                <c:pt idx="2">
                  <c:v>206.69444444444451</c:v>
                </c:pt>
                <c:pt idx="3">
                  <c:v>183.58139534883719</c:v>
                </c:pt>
                <c:pt idx="4">
                  <c:v>214.59375</c:v>
                </c:pt>
                <c:pt idx="5">
                  <c:v>204.76</c:v>
                </c:pt>
                <c:pt idx="6">
                  <c:v>213.75454545454551</c:v>
                </c:pt>
                <c:pt idx="7">
                  <c:v>212.31968749999999</c:v>
                </c:pt>
                <c:pt idx="8">
                  <c:v>208.6875</c:v>
                </c:pt>
                <c:pt idx="9">
                  <c:v>204.2553191489362</c:v>
                </c:pt>
                <c:pt idx="10">
                  <c:v>260.18181818181819</c:v>
                </c:pt>
                <c:pt idx="11">
                  <c:v>251.96098684210531</c:v>
                </c:pt>
                <c:pt idx="12">
                  <c:v>247.514224137931</c:v>
                </c:pt>
                <c:pt idx="13">
                  <c:v>259.16203896103889</c:v>
                </c:pt>
                <c:pt idx="14">
                  <c:v>282.32459523809518</c:v>
                </c:pt>
                <c:pt idx="15">
                  <c:v>460.32242424242418</c:v>
                </c:pt>
                <c:pt idx="16">
                  <c:v>439.30864130434787</c:v>
                </c:pt>
                <c:pt idx="17">
                  <c:v>436.11090909090899</c:v>
                </c:pt>
                <c:pt idx="18">
                  <c:v>348.52903225806449</c:v>
                </c:pt>
                <c:pt idx="19">
                  <c:v>395.52214953271022</c:v>
                </c:pt>
                <c:pt idx="20">
                  <c:v>392.26224489795908</c:v>
                </c:pt>
                <c:pt idx="21">
                  <c:v>428.21182795698928</c:v>
                </c:pt>
                <c:pt idx="22">
                  <c:v>401.54286363636368</c:v>
                </c:pt>
                <c:pt idx="23">
                  <c:v>414.62515624999997</c:v>
                </c:pt>
                <c:pt idx="24">
                  <c:v>401.39635593220339</c:v>
                </c:pt>
                <c:pt idx="25">
                  <c:v>412.7763157894737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6-459E-B3EE-31B74D86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35999"/>
        <c:axId val="999253663"/>
      </c:scatterChart>
      <c:valAx>
        <c:axId val="125973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3663"/>
        <c:crosses val="autoZero"/>
        <c:crossBetween val="midCat"/>
      </c:valAx>
      <c:valAx>
        <c:axId val="9992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3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7</xdr:row>
      <xdr:rowOff>163830</xdr:rowOff>
    </xdr:from>
    <xdr:to>
      <xdr:col>12</xdr:col>
      <xdr:colOff>312420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13359-69BB-4834-8A17-B4D4E8FB9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434340</xdr:colOff>
      <xdr:row>9</xdr:row>
      <xdr:rowOff>45720</xdr:rowOff>
    </xdr:from>
    <xdr:to>
      <xdr:col>20</xdr:col>
      <xdr:colOff>129540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25DEC-50C5-4D06-A4F4-554D332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3</xdr:row>
      <xdr:rowOff>102870</xdr:rowOff>
    </xdr:from>
    <xdr:to>
      <xdr:col>13</xdr:col>
      <xdr:colOff>7620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8930A-5108-4A29-861A-2879ACE4F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3</xdr:row>
      <xdr:rowOff>114300</xdr:rowOff>
    </xdr:from>
    <xdr:to>
      <xdr:col>20</xdr:col>
      <xdr:colOff>487680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7BA3F-E44F-4477-9005-3C6F68517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6</xdr:row>
      <xdr:rowOff>57150</xdr:rowOff>
    </xdr:from>
    <xdr:to>
      <xdr:col>13</xdr:col>
      <xdr:colOff>411480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84F90-B862-4CA0-B857-E91935FB4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6</xdr:row>
      <xdr:rowOff>83820</xdr:rowOff>
    </xdr:from>
    <xdr:to>
      <xdr:col>21</xdr:col>
      <xdr:colOff>297180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E35DC-BF5F-4F12-919F-6DDED82B9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13</xdr:row>
      <xdr:rowOff>3810</xdr:rowOff>
    </xdr:from>
    <xdr:to>
      <xdr:col>11</xdr:col>
      <xdr:colOff>487680</xdr:colOff>
      <xdr:row>28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E1A9B-FDAA-40AA-A388-9875B4B06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20</xdr:col>
      <xdr:colOff>304800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17932-6A55-4F53-8C90-5A20063EB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4</xdr:row>
      <xdr:rowOff>49530</xdr:rowOff>
    </xdr:from>
    <xdr:to>
      <xdr:col>13</xdr:col>
      <xdr:colOff>53340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4B9A0-BD10-405B-B935-02D68C816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30480</xdr:rowOff>
    </xdr:from>
    <xdr:to>
      <xdr:col>17</xdr:col>
      <xdr:colOff>304800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5979C-6943-41BD-A97B-646D7E664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6</xdr:row>
      <xdr:rowOff>179070</xdr:rowOff>
    </xdr:from>
    <xdr:to>
      <xdr:col>17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BE42-06A0-403A-9461-8BDF4782C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7</xdr:row>
      <xdr:rowOff>102870</xdr:rowOff>
    </xdr:from>
    <xdr:to>
      <xdr:col>19</xdr:col>
      <xdr:colOff>53340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69298-06C6-4BB9-83A6-66FA80C40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6</xdr:row>
      <xdr:rowOff>41910</xdr:rowOff>
    </xdr:from>
    <xdr:to>
      <xdr:col>18</xdr:col>
      <xdr:colOff>541020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B847D-274F-4569-9857-5A6D81E8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6</xdr:row>
      <xdr:rowOff>30480</xdr:rowOff>
    </xdr:from>
    <xdr:to>
      <xdr:col>11</xdr:col>
      <xdr:colOff>114300</xdr:colOff>
      <xdr:row>21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856E4-193C-48A6-9E02-5AA64C1F4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opLeftCell="C1" workbookViewId="0">
      <selection activeCell="E27" sqref="E27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 t="s">
        <v>7</v>
      </c>
      <c r="U1" s="1" t="s">
        <v>3</v>
      </c>
      <c r="V1" s="2" t="s">
        <v>18</v>
      </c>
      <c r="W1" s="2" t="s">
        <v>17</v>
      </c>
      <c r="X1" s="2" t="s">
        <v>18</v>
      </c>
      <c r="Y1" s="2" t="s">
        <v>19</v>
      </c>
    </row>
    <row r="2" spans="1:25" x14ac:dyDescent="0.3">
      <c r="A2" s="1">
        <v>1954</v>
      </c>
      <c r="B2">
        <v>60</v>
      </c>
      <c r="C2">
        <v>1</v>
      </c>
      <c r="D2">
        <v>1</v>
      </c>
      <c r="E2">
        <v>60</v>
      </c>
      <c r="F2">
        <v>1</v>
      </c>
      <c r="G2">
        <v>6814</v>
      </c>
      <c r="H2">
        <v>0</v>
      </c>
      <c r="I2">
        <v>0</v>
      </c>
      <c r="J2">
        <v>0</v>
      </c>
      <c r="K2">
        <v>0</v>
      </c>
      <c r="L2">
        <v>0</v>
      </c>
      <c r="M2">
        <v>1.7781512503836441</v>
      </c>
      <c r="N2">
        <v>0</v>
      </c>
      <c r="O2">
        <v>3.833402129231859</v>
      </c>
      <c r="T2">
        <f>I2</f>
        <v>0</v>
      </c>
      <c r="U2">
        <f>E2</f>
        <v>60</v>
      </c>
      <c r="V2">
        <v>3.5999999999999997E-2</v>
      </c>
      <c r="Y2">
        <f>MAX($U$2:U2)</f>
        <v>60</v>
      </c>
    </row>
    <row r="3" spans="1:25" x14ac:dyDescent="0.3">
      <c r="A3" s="1">
        <v>1956</v>
      </c>
      <c r="B3">
        <v>897</v>
      </c>
      <c r="C3">
        <v>9</v>
      </c>
      <c r="D3">
        <v>9</v>
      </c>
      <c r="E3">
        <v>115.4</v>
      </c>
      <c r="F3">
        <v>1</v>
      </c>
      <c r="G3">
        <v>2502</v>
      </c>
      <c r="H3">
        <v>1.174641192660449</v>
      </c>
      <c r="I3">
        <v>0.95424250943932487</v>
      </c>
      <c r="J3">
        <v>0.95424250943932487</v>
      </c>
      <c r="K3">
        <v>0.28405455843606903</v>
      </c>
      <c r="L3">
        <v>0</v>
      </c>
      <c r="M3">
        <v>2.062205808819713</v>
      </c>
      <c r="N3">
        <v>0</v>
      </c>
      <c r="O3">
        <v>3.398287305357401</v>
      </c>
      <c r="P3">
        <v>55.400000000000013</v>
      </c>
      <c r="Q3">
        <v>0</v>
      </c>
      <c r="T3">
        <f t="shared" ref="T3:T34" si="0">I3</f>
        <v>0.95424250943932487</v>
      </c>
      <c r="U3">
        <f t="shared" ref="U3:U34" si="1">E3</f>
        <v>115.4</v>
      </c>
      <c r="V3">
        <f>AVERAGE(U1:U5)</f>
        <v>102.2</v>
      </c>
      <c r="W3">
        <f>(V4-V2)/(T4-T2)</f>
        <v>81.646415518597948</v>
      </c>
      <c r="X3">
        <f>AVERAGE(W1:W5)</f>
        <v>84.39098411869395</v>
      </c>
      <c r="Y3">
        <f>MAX($U$2:U3)</f>
        <v>115.4</v>
      </c>
    </row>
    <row r="4" spans="1:25" x14ac:dyDescent="0.3">
      <c r="A4" s="1">
        <v>1957</v>
      </c>
      <c r="B4">
        <v>2733</v>
      </c>
      <c r="C4">
        <v>22</v>
      </c>
      <c r="D4">
        <v>22</v>
      </c>
      <c r="E4">
        <v>141.19999999999999</v>
      </c>
      <c r="F4">
        <v>1</v>
      </c>
      <c r="G4">
        <v>8512</v>
      </c>
      <c r="H4">
        <v>1.658488381309017</v>
      </c>
      <c r="I4">
        <v>1.3424226808222059</v>
      </c>
      <c r="J4">
        <v>1.3424226808222059</v>
      </c>
      <c r="K4">
        <v>0.37168344633214129</v>
      </c>
      <c r="L4">
        <v>0</v>
      </c>
      <c r="M4">
        <v>2.1498346967157849</v>
      </c>
      <c r="N4">
        <v>0</v>
      </c>
      <c r="O4">
        <v>3.9300316149509729</v>
      </c>
      <c r="P4">
        <v>25.799999999999979</v>
      </c>
      <c r="Q4">
        <v>0</v>
      </c>
      <c r="T4">
        <f t="shared" si="0"/>
        <v>1.3424226808222059</v>
      </c>
      <c r="U4">
        <f t="shared" si="1"/>
        <v>141.19999999999999</v>
      </c>
      <c r="V4">
        <f t="shared" ref="V4:V34" si="2">AVERAGE(U2:U6)</f>
        <v>109.64000000000001</v>
      </c>
      <c r="W4">
        <f t="shared" ref="W4:W34" si="3">(V5-V3)/(T5-T3)</f>
        <v>28.923465185193525</v>
      </c>
      <c r="X4">
        <f>AVERAGE(W2:W6)</f>
        <v>93.539070042563594</v>
      </c>
      <c r="Y4">
        <f>MAX($U$2:U4)</f>
        <v>141.19999999999999</v>
      </c>
    </row>
    <row r="5" spans="1:25" x14ac:dyDescent="0.3">
      <c r="A5" s="1">
        <v>1958</v>
      </c>
      <c r="B5">
        <v>3194</v>
      </c>
      <c r="C5">
        <v>27</v>
      </c>
      <c r="D5">
        <v>27</v>
      </c>
      <c r="E5">
        <v>92.2</v>
      </c>
      <c r="F5">
        <v>1</v>
      </c>
      <c r="G5">
        <v>6294</v>
      </c>
      <c r="H5">
        <v>1.72618366141882</v>
      </c>
      <c r="I5">
        <v>1.4313637641589869</v>
      </c>
      <c r="J5">
        <v>1.4313637641589869</v>
      </c>
      <c r="K5">
        <v>0.18657967066998571</v>
      </c>
      <c r="L5">
        <v>0</v>
      </c>
      <c r="M5">
        <v>1.964730921053629</v>
      </c>
      <c r="N5">
        <v>0</v>
      </c>
      <c r="O5">
        <v>3.798926738577201</v>
      </c>
      <c r="P5">
        <v>-48.999999999999993</v>
      </c>
      <c r="Q5">
        <v>0</v>
      </c>
      <c r="T5">
        <f t="shared" si="0"/>
        <v>1.4313637641589869</v>
      </c>
      <c r="U5">
        <f t="shared" si="1"/>
        <v>92.2</v>
      </c>
      <c r="V5">
        <f t="shared" si="2"/>
        <v>116</v>
      </c>
      <c r="W5">
        <f t="shared" si="3"/>
        <v>142.6030716522904</v>
      </c>
      <c r="X5">
        <f>AVERAGE(W3:W7)</f>
        <v>136.264857044672</v>
      </c>
      <c r="Y5">
        <f>MAX($U$2:U5)</f>
        <v>141.19999999999999</v>
      </c>
    </row>
    <row r="6" spans="1:25" x14ac:dyDescent="0.3">
      <c r="A6" s="1">
        <v>1959</v>
      </c>
      <c r="B6">
        <v>4170</v>
      </c>
      <c r="C6">
        <v>34</v>
      </c>
      <c r="D6">
        <v>31</v>
      </c>
      <c r="E6">
        <v>139.4</v>
      </c>
      <c r="F6">
        <v>1.666666666666667</v>
      </c>
      <c r="G6">
        <v>2889</v>
      </c>
      <c r="H6">
        <v>1.8419848045901139</v>
      </c>
      <c r="I6">
        <v>1.5314789170422549</v>
      </c>
      <c r="J6">
        <v>1.4913616938342731</v>
      </c>
      <c r="K6">
        <v>0.36611152337834701</v>
      </c>
      <c r="L6">
        <v>0.22184874961635631</v>
      </c>
      <c r="M6">
        <v>2.1442627737619908</v>
      </c>
      <c r="N6">
        <v>0.22184874961635631</v>
      </c>
      <c r="O6">
        <v>3.4607475418441971</v>
      </c>
      <c r="P6">
        <v>47.2</v>
      </c>
      <c r="Q6">
        <v>0.66666666666666652</v>
      </c>
      <c r="T6">
        <f t="shared" si="0"/>
        <v>1.5314789170422549</v>
      </c>
      <c r="U6">
        <f t="shared" si="1"/>
        <v>139.4</v>
      </c>
      <c r="V6">
        <f t="shared" si="2"/>
        <v>136.6</v>
      </c>
      <c r="W6">
        <f t="shared" si="3"/>
        <v>120.98332781417253</v>
      </c>
      <c r="X6">
        <f>AVERAGE(W4:W8)</f>
        <v>255.36194737264873</v>
      </c>
      <c r="Y6">
        <f>MAX($U$2:U6)</f>
        <v>141.19999999999999</v>
      </c>
    </row>
    <row r="7" spans="1:25" x14ac:dyDescent="0.3">
      <c r="A7" s="1">
        <v>1960</v>
      </c>
      <c r="B7">
        <v>5180</v>
      </c>
      <c r="C7">
        <v>45</v>
      </c>
      <c r="D7">
        <v>42</v>
      </c>
      <c r="E7">
        <v>91.8</v>
      </c>
      <c r="F7">
        <v>1</v>
      </c>
      <c r="G7">
        <v>4221</v>
      </c>
      <c r="H7">
        <v>1.9361785093615891</v>
      </c>
      <c r="I7">
        <v>1.653212513775344</v>
      </c>
      <c r="J7">
        <v>1.623249290397901</v>
      </c>
      <c r="K7">
        <v>0.18469143081759881</v>
      </c>
      <c r="L7">
        <v>0</v>
      </c>
      <c r="M7">
        <v>1.9628426812012429</v>
      </c>
      <c r="N7">
        <v>0</v>
      </c>
      <c r="O7">
        <v>3.6254153521544081</v>
      </c>
      <c r="P7">
        <v>-47.600000000000009</v>
      </c>
      <c r="Q7">
        <v>-0.66666666666666652</v>
      </c>
      <c r="T7">
        <f t="shared" si="0"/>
        <v>1.653212513775344</v>
      </c>
      <c r="U7">
        <f t="shared" si="1"/>
        <v>91.8</v>
      </c>
      <c r="V7">
        <f t="shared" si="2"/>
        <v>142.84</v>
      </c>
      <c r="W7">
        <f t="shared" si="3"/>
        <v>307.16800505310567</v>
      </c>
      <c r="X7">
        <f>AVERAGE(W5:W9)</f>
        <v>450.79485192667624</v>
      </c>
      <c r="Y7">
        <f>MAX($U$2:U7)</f>
        <v>141.19999999999999</v>
      </c>
    </row>
    <row r="8" spans="1:25" x14ac:dyDescent="0.3">
      <c r="A8" s="1">
        <v>1961</v>
      </c>
      <c r="B8">
        <v>6709</v>
      </c>
      <c r="C8">
        <v>52</v>
      </c>
      <c r="D8">
        <v>49</v>
      </c>
      <c r="E8">
        <v>218.4</v>
      </c>
      <c r="F8">
        <v>1</v>
      </c>
      <c r="G8">
        <v>3742</v>
      </c>
      <c r="H8">
        <v>2.048506541492225</v>
      </c>
      <c r="I8">
        <v>1.716003343634799</v>
      </c>
      <c r="J8">
        <v>1.6901960800285141</v>
      </c>
      <c r="K8">
        <v>0.56110138364905604</v>
      </c>
      <c r="L8">
        <v>0</v>
      </c>
      <c r="M8">
        <v>2.3392526340326998</v>
      </c>
      <c r="N8">
        <v>0</v>
      </c>
      <c r="O8">
        <v>3.5731037831639911</v>
      </c>
      <c r="P8">
        <v>126.6</v>
      </c>
      <c r="Q8">
        <v>0</v>
      </c>
      <c r="T8">
        <f t="shared" si="0"/>
        <v>1.716003343634799</v>
      </c>
      <c r="U8">
        <f t="shared" si="1"/>
        <v>218.4</v>
      </c>
      <c r="V8">
        <f t="shared" si="2"/>
        <v>193.28</v>
      </c>
      <c r="W8">
        <f t="shared" si="3"/>
        <v>677.13186715848155</v>
      </c>
      <c r="X8">
        <f>AVERAGE(W6:W10)</f>
        <v>683.53771340522883</v>
      </c>
      <c r="Y8">
        <f>MAX($U$2:U8)</f>
        <v>218.4</v>
      </c>
    </row>
    <row r="9" spans="1:25" x14ac:dyDescent="0.3">
      <c r="A9" s="1">
        <v>1962</v>
      </c>
      <c r="B9">
        <v>8087.9999999999991</v>
      </c>
      <c r="C9">
        <v>60</v>
      </c>
      <c r="D9">
        <v>55</v>
      </c>
      <c r="E9">
        <v>172.4</v>
      </c>
      <c r="F9">
        <v>1.285714285714286</v>
      </c>
      <c r="G9">
        <v>3594</v>
      </c>
      <c r="H9">
        <v>2.129689892199301</v>
      </c>
      <c r="I9">
        <v>1.7781512503836441</v>
      </c>
      <c r="J9">
        <v>1.7403626894942441</v>
      </c>
      <c r="K9">
        <v>0.45838601110505039</v>
      </c>
      <c r="L9">
        <v>0.109144469425068</v>
      </c>
      <c r="M9">
        <v>2.236537261488694</v>
      </c>
      <c r="N9">
        <v>0.109144469425068</v>
      </c>
      <c r="O9">
        <v>3.5555780727729549</v>
      </c>
      <c r="P9">
        <v>-46</v>
      </c>
      <c r="Q9">
        <v>0.28571428571428559</v>
      </c>
      <c r="T9">
        <f t="shared" si="0"/>
        <v>1.7781512503836441</v>
      </c>
      <c r="U9">
        <f t="shared" si="1"/>
        <v>172.4</v>
      </c>
      <c r="V9">
        <f t="shared" si="2"/>
        <v>227.44</v>
      </c>
      <c r="W9">
        <f t="shared" si="3"/>
        <v>1006.087987955331</v>
      </c>
      <c r="X9">
        <f>AVERAGE(W7:W11)</f>
        <v>855.86139052659564</v>
      </c>
      <c r="Y9">
        <f>MAX($U$2:U9)</f>
        <v>218.4</v>
      </c>
    </row>
    <row r="10" spans="1:25" x14ac:dyDescent="0.3">
      <c r="A10" s="1">
        <v>1963</v>
      </c>
      <c r="B10">
        <v>9810</v>
      </c>
      <c r="C10">
        <v>65</v>
      </c>
      <c r="D10">
        <v>60</v>
      </c>
      <c r="E10">
        <v>344.4</v>
      </c>
      <c r="F10">
        <v>1</v>
      </c>
      <c r="G10">
        <v>1959</v>
      </c>
      <c r="H10">
        <v>2.2135177569963052</v>
      </c>
      <c r="I10">
        <v>1.812913356642855</v>
      </c>
      <c r="J10">
        <v>1.7781512503836441</v>
      </c>
      <c r="K10">
        <v>0.75891189239797352</v>
      </c>
      <c r="L10">
        <v>0</v>
      </c>
      <c r="M10">
        <v>2.537063142781617</v>
      </c>
      <c r="N10">
        <v>0</v>
      </c>
      <c r="O10">
        <v>3.292034435994736</v>
      </c>
      <c r="P10">
        <v>172</v>
      </c>
      <c r="Q10">
        <v>-0.28571428571428559</v>
      </c>
      <c r="T10">
        <f t="shared" si="0"/>
        <v>1.812913356642855</v>
      </c>
      <c r="U10">
        <f t="shared" si="1"/>
        <v>344.4</v>
      </c>
      <c r="V10">
        <f t="shared" si="2"/>
        <v>290.78000000000003</v>
      </c>
      <c r="W10">
        <f t="shared" si="3"/>
        <v>1306.3173790450533</v>
      </c>
      <c r="X10">
        <f>AVERAGE(W8:W12)</f>
        <v>898.24989257087145</v>
      </c>
      <c r="Y10">
        <f>MAX($U$2:U10)</f>
        <v>344.4</v>
      </c>
    </row>
    <row r="11" spans="1:25" x14ac:dyDescent="0.3">
      <c r="A11" s="1">
        <v>1964</v>
      </c>
      <c r="B11">
        <v>12602</v>
      </c>
      <c r="C11">
        <v>74</v>
      </c>
      <c r="D11">
        <v>68</v>
      </c>
      <c r="E11">
        <v>310.2</v>
      </c>
      <c r="F11">
        <v>1.1111111111111109</v>
      </c>
      <c r="G11">
        <v>1822</v>
      </c>
      <c r="H11">
        <v>2.3222882248954639</v>
      </c>
      <c r="I11">
        <v>1.869231719730976</v>
      </c>
      <c r="J11">
        <v>1.8325089127062359</v>
      </c>
      <c r="K11">
        <v>0.71349054309394255</v>
      </c>
      <c r="L11">
        <v>4.575749056067506E-2</v>
      </c>
      <c r="M11">
        <v>2.4916417934775859</v>
      </c>
      <c r="N11">
        <v>4.575749056067506E-2</v>
      </c>
      <c r="O11">
        <v>3.2605483726369791</v>
      </c>
      <c r="P11">
        <v>-34.199999999999989</v>
      </c>
      <c r="Q11">
        <v>0.1111111111111109</v>
      </c>
      <c r="T11">
        <f t="shared" si="0"/>
        <v>1.869231719730976</v>
      </c>
      <c r="U11">
        <f t="shared" si="1"/>
        <v>310.2</v>
      </c>
      <c r="V11">
        <f t="shared" si="2"/>
        <v>346.41999999999996</v>
      </c>
      <c r="W11">
        <f t="shared" si="3"/>
        <v>982.60171342100693</v>
      </c>
      <c r="X11">
        <f>AVERAGE(W9:W13)</f>
        <v>803.5719962718216</v>
      </c>
      <c r="Y11">
        <f>MAX($U$2:U11)</f>
        <v>344.4</v>
      </c>
    </row>
    <row r="12" spans="1:25" x14ac:dyDescent="0.3">
      <c r="A12" s="1">
        <v>1965</v>
      </c>
      <c r="B12">
        <v>15870</v>
      </c>
      <c r="C12">
        <v>82</v>
      </c>
      <c r="D12">
        <v>74</v>
      </c>
      <c r="E12">
        <v>408.5</v>
      </c>
      <c r="F12">
        <v>1.333333333333333</v>
      </c>
      <c r="G12">
        <v>1696</v>
      </c>
      <c r="H12">
        <v>2.422425676371204</v>
      </c>
      <c r="I12">
        <v>1.9138138523837169</v>
      </c>
      <c r="J12">
        <v>1.869231719730976</v>
      </c>
      <c r="K12">
        <v>0.83304081048479073</v>
      </c>
      <c r="L12">
        <v>0.1249387366083</v>
      </c>
      <c r="M12">
        <v>2.6111920608684338</v>
      </c>
      <c r="N12">
        <v>0.1249387366083</v>
      </c>
      <c r="O12">
        <v>3.229425847920695</v>
      </c>
      <c r="P12">
        <v>98.300000000000011</v>
      </c>
      <c r="Q12">
        <v>0.22222222222222249</v>
      </c>
      <c r="T12">
        <f t="shared" si="0"/>
        <v>1.9138138523837169</v>
      </c>
      <c r="U12">
        <f t="shared" si="1"/>
        <v>408.5</v>
      </c>
      <c r="V12">
        <f t="shared" si="2"/>
        <v>389.92499999999995</v>
      </c>
      <c r="W12">
        <f t="shared" si="3"/>
        <v>519.11051527448444</v>
      </c>
      <c r="X12">
        <f>AVERAGE(W10:W14)</f>
        <v>752.94299835094432</v>
      </c>
      <c r="Y12">
        <f>MAX($U$2:U12)</f>
        <v>408.5</v>
      </c>
    </row>
    <row r="13" spans="1:25" x14ac:dyDescent="0.3">
      <c r="A13" s="1">
        <v>1966</v>
      </c>
      <c r="B13">
        <v>22822</v>
      </c>
      <c r="C13">
        <v>96</v>
      </c>
      <c r="D13">
        <v>87</v>
      </c>
      <c r="E13">
        <v>496.6</v>
      </c>
      <c r="F13">
        <v>1.142857142857143</v>
      </c>
      <c r="G13">
        <v>1608</v>
      </c>
      <c r="H13">
        <v>2.5802024506496219</v>
      </c>
      <c r="I13">
        <v>1.982271233039568</v>
      </c>
      <c r="J13">
        <v>1.939519252618618</v>
      </c>
      <c r="K13">
        <v>0.91785546483490188</v>
      </c>
      <c r="L13">
        <v>5.7991946977686733E-2</v>
      </c>
      <c r="M13">
        <v>2.696006715218545</v>
      </c>
      <c r="N13">
        <v>5.7991946977686733E-2</v>
      </c>
      <c r="O13">
        <v>3.2062860444124319</v>
      </c>
      <c r="P13">
        <v>88.100000000000023</v>
      </c>
      <c r="Q13">
        <v>-0.19047619047619069</v>
      </c>
      <c r="T13">
        <f t="shared" si="0"/>
        <v>1.982271233039568</v>
      </c>
      <c r="U13">
        <f t="shared" si="1"/>
        <v>496.6</v>
      </c>
      <c r="V13">
        <f t="shared" si="2"/>
        <v>405.10000000000008</v>
      </c>
      <c r="W13">
        <f t="shared" si="3"/>
        <v>203.74238566323248</v>
      </c>
      <c r="X13">
        <f>AVERAGE(W11:W15)</f>
        <v>568.4848714529079</v>
      </c>
      <c r="Y13">
        <f>MAX($U$2:U13)</f>
        <v>496.6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2"/>
  <sheetViews>
    <sheetView workbookViewId="0"/>
  </sheetViews>
  <sheetFormatPr defaultRowHeight="14.4" x14ac:dyDescent="0.3"/>
  <sheetData>
    <row r="1" spans="1:17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1985</v>
      </c>
      <c r="B2">
        <v>30</v>
      </c>
      <c r="C2">
        <v>1</v>
      </c>
      <c r="D2">
        <v>1</v>
      </c>
      <c r="E2">
        <v>30</v>
      </c>
      <c r="F2">
        <v>1</v>
      </c>
      <c r="G2">
        <v>19564</v>
      </c>
      <c r="H2">
        <v>0</v>
      </c>
      <c r="I2">
        <v>0</v>
      </c>
      <c r="J2">
        <v>0</v>
      </c>
      <c r="K2">
        <v>0</v>
      </c>
      <c r="L2">
        <v>0</v>
      </c>
      <c r="M2">
        <v>1.4771212547196619</v>
      </c>
      <c r="N2">
        <v>0</v>
      </c>
      <c r="O2">
        <v>4.2914576541492444</v>
      </c>
    </row>
    <row r="3" spans="1:17" x14ac:dyDescent="0.3">
      <c r="A3" s="1">
        <v>1986</v>
      </c>
      <c r="B3">
        <v>90</v>
      </c>
      <c r="C3">
        <v>3</v>
      </c>
      <c r="D3">
        <v>2</v>
      </c>
      <c r="E3">
        <v>30</v>
      </c>
      <c r="F3">
        <v>2</v>
      </c>
      <c r="G3">
        <v>13912</v>
      </c>
      <c r="H3">
        <v>0.47712125471966238</v>
      </c>
      <c r="I3">
        <v>0.47712125471966238</v>
      </c>
      <c r="J3">
        <v>0.3010299956639812</v>
      </c>
      <c r="K3">
        <v>0</v>
      </c>
      <c r="L3">
        <v>0.3010299956639812</v>
      </c>
      <c r="M3">
        <v>1.4771212547196619</v>
      </c>
      <c r="N3">
        <v>0.3010299956639812</v>
      </c>
      <c r="O3">
        <v>4.1433895689946558</v>
      </c>
      <c r="P3">
        <v>0</v>
      </c>
      <c r="Q3">
        <v>1</v>
      </c>
    </row>
    <row r="4" spans="1:17" x14ac:dyDescent="0.3">
      <c r="A4" s="1">
        <v>1987</v>
      </c>
      <c r="B4">
        <v>120</v>
      </c>
      <c r="C4">
        <v>4</v>
      </c>
      <c r="D4">
        <v>3</v>
      </c>
      <c r="E4">
        <v>30</v>
      </c>
      <c r="F4">
        <v>1</v>
      </c>
      <c r="G4">
        <v>13260</v>
      </c>
      <c r="H4">
        <v>0.6020599913279624</v>
      </c>
      <c r="I4">
        <v>0.6020599913279624</v>
      </c>
      <c r="J4">
        <v>0.47712125471966238</v>
      </c>
      <c r="K4">
        <v>0</v>
      </c>
      <c r="L4">
        <v>0</v>
      </c>
      <c r="M4">
        <v>1.4771212547196619</v>
      </c>
      <c r="N4">
        <v>0</v>
      </c>
      <c r="O4">
        <v>4.122543524068754</v>
      </c>
      <c r="P4">
        <v>0</v>
      </c>
      <c r="Q4">
        <v>-1</v>
      </c>
    </row>
    <row r="5" spans="1:17" x14ac:dyDescent="0.3">
      <c r="A5" s="1">
        <v>1988</v>
      </c>
      <c r="B5">
        <v>180</v>
      </c>
      <c r="C5">
        <v>6</v>
      </c>
      <c r="D5">
        <v>4</v>
      </c>
      <c r="E5">
        <v>30</v>
      </c>
      <c r="F5">
        <v>2</v>
      </c>
      <c r="G5">
        <v>14565</v>
      </c>
      <c r="H5">
        <v>0.77815125038364363</v>
      </c>
      <c r="I5">
        <v>0.77815125038364363</v>
      </c>
      <c r="J5">
        <v>0.6020599913279624</v>
      </c>
      <c r="K5">
        <v>0</v>
      </c>
      <c r="L5">
        <v>0.3010299956639812</v>
      </c>
      <c r="M5">
        <v>1.4771212547196619</v>
      </c>
      <c r="N5">
        <v>0.3010299956639812</v>
      </c>
      <c r="O5">
        <v>4.1633104889636856</v>
      </c>
      <c r="P5">
        <v>0</v>
      </c>
      <c r="Q5">
        <v>1</v>
      </c>
    </row>
    <row r="6" spans="1:17" x14ac:dyDescent="0.3">
      <c r="A6" s="1">
        <v>1989</v>
      </c>
      <c r="B6">
        <v>260</v>
      </c>
      <c r="C6">
        <v>7</v>
      </c>
      <c r="D6">
        <v>5</v>
      </c>
      <c r="E6">
        <v>80</v>
      </c>
      <c r="F6">
        <v>1</v>
      </c>
      <c r="G6">
        <v>16956</v>
      </c>
      <c r="H6">
        <v>0.93785209325115548</v>
      </c>
      <c r="I6">
        <v>0.84509804001425681</v>
      </c>
      <c r="J6">
        <v>0.69897000433601886</v>
      </c>
      <c r="K6">
        <v>0.4259687322722811</v>
      </c>
      <c r="L6">
        <v>0</v>
      </c>
      <c r="M6">
        <v>1.903089986991944</v>
      </c>
      <c r="N6">
        <v>0</v>
      </c>
      <c r="O6">
        <v>4.2293234078961834</v>
      </c>
      <c r="P6">
        <v>50</v>
      </c>
      <c r="Q6">
        <v>-1</v>
      </c>
    </row>
    <row r="7" spans="1:17" x14ac:dyDescent="0.3">
      <c r="A7" s="1">
        <v>1990</v>
      </c>
      <c r="B7">
        <v>340</v>
      </c>
      <c r="C7">
        <v>8</v>
      </c>
      <c r="D7">
        <v>6</v>
      </c>
      <c r="E7">
        <v>80</v>
      </c>
      <c r="F7">
        <v>1</v>
      </c>
      <c r="G7">
        <v>14565</v>
      </c>
      <c r="H7">
        <v>1.054357662322593</v>
      </c>
      <c r="I7">
        <v>0.90308998699194354</v>
      </c>
      <c r="J7">
        <v>0.77815125038364363</v>
      </c>
      <c r="K7">
        <v>0.4259687322722811</v>
      </c>
      <c r="L7">
        <v>0</v>
      </c>
      <c r="M7">
        <v>1.903089986991944</v>
      </c>
      <c r="N7">
        <v>0</v>
      </c>
      <c r="O7">
        <v>4.1633104889636856</v>
      </c>
      <c r="P7">
        <v>0</v>
      </c>
      <c r="Q7">
        <v>0</v>
      </c>
    </row>
    <row r="8" spans="1:17" x14ac:dyDescent="0.3">
      <c r="A8" s="1">
        <v>2007</v>
      </c>
      <c r="B8">
        <v>412</v>
      </c>
      <c r="C8">
        <v>9</v>
      </c>
      <c r="D8">
        <v>7</v>
      </c>
      <c r="E8">
        <v>72</v>
      </c>
      <c r="F8">
        <v>1</v>
      </c>
      <c r="G8">
        <v>14999</v>
      </c>
      <c r="H8">
        <v>1.1377759613134719</v>
      </c>
      <c r="I8">
        <v>0.95424250943932487</v>
      </c>
      <c r="J8">
        <v>0.84509804001425681</v>
      </c>
      <c r="K8">
        <v>0.38021124171160597</v>
      </c>
      <c r="L8">
        <v>0</v>
      </c>
      <c r="M8">
        <v>1.857332496431269</v>
      </c>
      <c r="N8">
        <v>0</v>
      </c>
      <c r="O8">
        <v>4.1760623051250789</v>
      </c>
      <c r="P8">
        <v>-8</v>
      </c>
      <c r="Q8">
        <v>0</v>
      </c>
    </row>
    <row r="9" spans="1:17" x14ac:dyDescent="0.3">
      <c r="A9" s="1">
        <v>2008</v>
      </c>
      <c r="B9">
        <v>462</v>
      </c>
      <c r="C9">
        <v>17</v>
      </c>
      <c r="D9">
        <v>15</v>
      </c>
      <c r="E9">
        <v>7</v>
      </c>
      <c r="F9">
        <v>1</v>
      </c>
      <c r="G9">
        <v>11739</v>
      </c>
      <c r="H9">
        <v>1.1875207208364631</v>
      </c>
      <c r="I9">
        <v>1.2304489213782741</v>
      </c>
      <c r="J9">
        <v>1.1760912590556809</v>
      </c>
      <c r="K9">
        <v>-0.63202321470540557</v>
      </c>
      <c r="L9">
        <v>0</v>
      </c>
      <c r="M9">
        <v>0.84509804001425681</v>
      </c>
      <c r="N9">
        <v>0</v>
      </c>
      <c r="O9">
        <v>4.0696311026203427</v>
      </c>
      <c r="P9">
        <v>-65</v>
      </c>
      <c r="Q9">
        <v>0</v>
      </c>
    </row>
    <row r="10" spans="1:17" x14ac:dyDescent="0.3">
      <c r="A10" s="1">
        <v>2009</v>
      </c>
      <c r="B10">
        <v>782</v>
      </c>
      <c r="C10">
        <v>24</v>
      </c>
      <c r="D10">
        <v>20</v>
      </c>
      <c r="E10">
        <v>46</v>
      </c>
      <c r="F10">
        <v>1.4</v>
      </c>
      <c r="G10">
        <v>10434</v>
      </c>
      <c r="H10">
        <v>1.416085498340186</v>
      </c>
      <c r="I10">
        <v>1.3802112417116059</v>
      </c>
      <c r="J10">
        <v>1.301029995663981</v>
      </c>
      <c r="K10">
        <v>0.18563657696191169</v>
      </c>
      <c r="L10">
        <v>0.14612803567823801</v>
      </c>
      <c r="M10">
        <v>1.6627578316815741</v>
      </c>
      <c r="N10">
        <v>0.14612803567823801</v>
      </c>
      <c r="O10">
        <v>4.0184508323863559</v>
      </c>
      <c r="P10">
        <v>39</v>
      </c>
      <c r="Q10">
        <v>0.39999999999999991</v>
      </c>
    </row>
    <row r="11" spans="1:17" x14ac:dyDescent="0.3">
      <c r="A11" s="1">
        <v>2010</v>
      </c>
      <c r="B11">
        <v>1282</v>
      </c>
      <c r="C11">
        <v>31</v>
      </c>
      <c r="D11">
        <v>26</v>
      </c>
      <c r="E11">
        <v>71</v>
      </c>
      <c r="F11">
        <v>1.166666666666667</v>
      </c>
      <c r="G11">
        <v>9130</v>
      </c>
      <c r="H11">
        <v>1.6307667704631359</v>
      </c>
      <c r="I11">
        <v>1.4913616938342731</v>
      </c>
      <c r="J11">
        <v>1.414973347970818</v>
      </c>
      <c r="K11">
        <v>0.37413709399941292</v>
      </c>
      <c r="L11">
        <v>6.6946789630613221E-2</v>
      </c>
      <c r="M11">
        <v>1.851258348719075</v>
      </c>
      <c r="N11">
        <v>6.6946789630613221E-2</v>
      </c>
      <c r="O11">
        <v>3.9604707775342991</v>
      </c>
      <c r="P11">
        <v>25</v>
      </c>
      <c r="Q11">
        <v>-0.2333333333333332</v>
      </c>
    </row>
    <row r="12" spans="1:17" x14ac:dyDescent="0.3">
      <c r="A12" s="1">
        <v>2011</v>
      </c>
      <c r="B12">
        <v>1682</v>
      </c>
      <c r="C12">
        <v>39</v>
      </c>
      <c r="D12">
        <v>33</v>
      </c>
      <c r="E12">
        <v>50</v>
      </c>
      <c r="F12">
        <v>1.0909090909090911</v>
      </c>
      <c r="G12">
        <v>10757</v>
      </c>
      <c r="H12">
        <v>1.748704736742231</v>
      </c>
      <c r="I12">
        <v>1.5910646070264991</v>
      </c>
      <c r="J12">
        <v>1.518513939877888</v>
      </c>
      <c r="K12">
        <v>0.22184874961635639</v>
      </c>
      <c r="L12">
        <v>3.7788560889399747E-2</v>
      </c>
      <c r="M12">
        <v>1.698970004336019</v>
      </c>
      <c r="N12">
        <v>3.7788560889399747E-2</v>
      </c>
      <c r="O12">
        <v>4.0316911686251462</v>
      </c>
      <c r="P12">
        <v>-21</v>
      </c>
      <c r="Q12">
        <v>-7.5757575757575912E-2</v>
      </c>
    </row>
    <row r="13" spans="1:17" x14ac:dyDescent="0.3">
      <c r="A13" s="1">
        <v>2012</v>
      </c>
      <c r="B13">
        <v>2582</v>
      </c>
      <c r="C13">
        <v>51</v>
      </c>
      <c r="D13">
        <v>44</v>
      </c>
      <c r="E13">
        <v>75</v>
      </c>
      <c r="F13">
        <v>1.0588235294117649</v>
      </c>
      <c r="G13">
        <v>8313</v>
      </c>
      <c r="H13">
        <v>1.934834983210739</v>
      </c>
      <c r="I13">
        <v>1.707570176097936</v>
      </c>
      <c r="J13">
        <v>1.643452676486187</v>
      </c>
      <c r="K13">
        <v>0.3979400086720376</v>
      </c>
      <c r="L13">
        <v>2.4823583725032149E-2</v>
      </c>
      <c r="M13">
        <v>1.8750612633917001</v>
      </c>
      <c r="N13">
        <v>2.4823583725032149E-2</v>
      </c>
      <c r="O13">
        <v>3.9197577805018939</v>
      </c>
      <c r="P13">
        <v>25</v>
      </c>
      <c r="Q13">
        <v>-3.2085561497326109E-2</v>
      </c>
    </row>
    <row r="14" spans="1:17" x14ac:dyDescent="0.3">
      <c r="A14" s="1">
        <v>2013</v>
      </c>
      <c r="B14">
        <v>3882</v>
      </c>
      <c r="C14">
        <v>61</v>
      </c>
      <c r="D14">
        <v>52</v>
      </c>
      <c r="E14">
        <v>130</v>
      </c>
      <c r="F14">
        <v>1.2727272727272729</v>
      </c>
      <c r="G14">
        <v>6522</v>
      </c>
      <c r="H14">
        <v>2.1119342763326809</v>
      </c>
      <c r="I14">
        <v>1.7853298350107669</v>
      </c>
      <c r="J14">
        <v>1.716003343634799</v>
      </c>
      <c r="K14">
        <v>0.63682209758717434</v>
      </c>
      <c r="L14">
        <v>0.104735350520013</v>
      </c>
      <c r="M14">
        <v>2.1139433523068369</v>
      </c>
      <c r="N14">
        <v>0.104735350520013</v>
      </c>
      <c r="O14">
        <v>3.8143807944699382</v>
      </c>
      <c r="P14">
        <v>55</v>
      </c>
      <c r="Q14">
        <v>0.21390374331550799</v>
      </c>
    </row>
    <row r="15" spans="1:17" x14ac:dyDescent="0.3">
      <c r="A15" s="1">
        <v>2014</v>
      </c>
      <c r="B15">
        <v>4482</v>
      </c>
      <c r="C15">
        <v>66</v>
      </c>
      <c r="D15">
        <v>56</v>
      </c>
      <c r="E15">
        <v>120</v>
      </c>
      <c r="F15">
        <v>1.25</v>
      </c>
      <c r="G15">
        <v>5598</v>
      </c>
      <c r="H15">
        <v>2.1743505974793802</v>
      </c>
      <c r="I15">
        <v>1.819543935541869</v>
      </c>
      <c r="J15">
        <v>1.7481880270062</v>
      </c>
      <c r="K15">
        <v>0.6020599913279624</v>
      </c>
      <c r="L15">
        <v>9.691001300805642E-2</v>
      </c>
      <c r="M15">
        <v>2.0791812460476251</v>
      </c>
      <c r="N15">
        <v>9.691001300805642E-2</v>
      </c>
      <c r="O15">
        <v>3.748032894130144</v>
      </c>
      <c r="P15">
        <v>-10</v>
      </c>
      <c r="Q15">
        <v>-2.2727272727272711E-2</v>
      </c>
    </row>
    <row r="16" spans="1:17" x14ac:dyDescent="0.3">
      <c r="A16" s="1">
        <v>2015</v>
      </c>
      <c r="B16">
        <v>4682</v>
      </c>
      <c r="C16">
        <v>68</v>
      </c>
      <c r="D16">
        <v>58</v>
      </c>
      <c r="E16">
        <v>100</v>
      </c>
      <c r="F16">
        <v>1</v>
      </c>
      <c r="G16">
        <v>7479</v>
      </c>
      <c r="H16">
        <v>2.193310154640943</v>
      </c>
      <c r="I16">
        <v>1.8325089127062359</v>
      </c>
      <c r="J16">
        <v>1.7634279935629369</v>
      </c>
      <c r="K16">
        <v>0.52287874528033762</v>
      </c>
      <c r="L16">
        <v>0</v>
      </c>
      <c r="M16">
        <v>2</v>
      </c>
      <c r="N16">
        <v>0</v>
      </c>
      <c r="O16">
        <v>3.873843533223436</v>
      </c>
      <c r="P16">
        <v>-20</v>
      </c>
      <c r="Q16">
        <v>-0.25</v>
      </c>
    </row>
    <row r="17" spans="1:17" x14ac:dyDescent="0.3">
      <c r="A17" s="1">
        <v>2016</v>
      </c>
      <c r="B17">
        <v>4982</v>
      </c>
      <c r="C17">
        <v>73</v>
      </c>
      <c r="D17">
        <v>63</v>
      </c>
      <c r="E17">
        <v>60</v>
      </c>
      <c r="F17">
        <v>1</v>
      </c>
      <c r="G17">
        <v>7861</v>
      </c>
      <c r="H17">
        <v>2.2202824684808249</v>
      </c>
      <c r="I17">
        <v>1.8633228601204559</v>
      </c>
      <c r="J17">
        <v>1.7993405494535819</v>
      </c>
      <c r="K17">
        <v>0.3010299956639812</v>
      </c>
      <c r="L17">
        <v>0</v>
      </c>
      <c r="M17">
        <v>1.7781512503836441</v>
      </c>
      <c r="N17">
        <v>0</v>
      </c>
      <c r="O17">
        <v>3.8954777962757152</v>
      </c>
      <c r="P17">
        <v>-40</v>
      </c>
      <c r="Q17">
        <v>0</v>
      </c>
    </row>
    <row r="18" spans="1:17" x14ac:dyDescent="0.3">
      <c r="A18" s="1">
        <v>2017</v>
      </c>
      <c r="B18">
        <v>5082</v>
      </c>
      <c r="C18">
        <v>74</v>
      </c>
      <c r="D18">
        <v>64</v>
      </c>
      <c r="E18">
        <v>100</v>
      </c>
      <c r="F18">
        <v>1</v>
      </c>
      <c r="G18">
        <v>7441</v>
      </c>
      <c r="H18">
        <v>2.228913405994688</v>
      </c>
      <c r="I18">
        <v>1.869231719730976</v>
      </c>
      <c r="J18">
        <v>1.8061799739838871</v>
      </c>
      <c r="K18">
        <v>0.52287874528033762</v>
      </c>
      <c r="L18">
        <v>0</v>
      </c>
      <c r="M18">
        <v>2</v>
      </c>
      <c r="N18">
        <v>0</v>
      </c>
      <c r="O18">
        <v>3.8716313045375541</v>
      </c>
      <c r="P18">
        <v>40</v>
      </c>
      <c r="Q18">
        <v>0</v>
      </c>
    </row>
    <row r="19" spans="1:17" x14ac:dyDescent="0.3">
      <c r="A19" s="1">
        <v>2018</v>
      </c>
      <c r="B19">
        <v>5782</v>
      </c>
      <c r="C19">
        <v>81</v>
      </c>
      <c r="D19">
        <v>70</v>
      </c>
      <c r="E19">
        <v>100</v>
      </c>
      <c r="F19">
        <v>1.125</v>
      </c>
      <c r="G19">
        <v>5337</v>
      </c>
      <c r="H19">
        <v>2.2849568326149772</v>
      </c>
      <c r="I19">
        <v>1.90848501887865</v>
      </c>
      <c r="J19">
        <v>1.8450980400142569</v>
      </c>
      <c r="K19">
        <v>0.52287874528033762</v>
      </c>
      <c r="L19">
        <v>5.1152522447381291E-2</v>
      </c>
      <c r="M19">
        <v>2</v>
      </c>
      <c r="N19">
        <v>5.1152522447381291E-2</v>
      </c>
      <c r="O19">
        <v>3.7272972028035869</v>
      </c>
      <c r="P19">
        <v>0</v>
      </c>
      <c r="Q19">
        <v>0.125</v>
      </c>
    </row>
    <row r="20" spans="1:17" x14ac:dyDescent="0.3">
      <c r="A20" s="1">
        <v>2019</v>
      </c>
      <c r="B20">
        <v>6382</v>
      </c>
      <c r="C20">
        <v>90</v>
      </c>
      <c r="D20">
        <v>79</v>
      </c>
      <c r="E20">
        <v>67</v>
      </c>
      <c r="F20">
        <v>1</v>
      </c>
      <c r="G20">
        <v>6686</v>
      </c>
      <c r="H20">
        <v>2.327835545137829</v>
      </c>
      <c r="I20">
        <v>1.954242509439325</v>
      </c>
      <c r="J20">
        <v>1.8976270912904409</v>
      </c>
      <c r="K20">
        <v>0.34895354798116401</v>
      </c>
      <c r="L20">
        <v>0</v>
      </c>
      <c r="M20">
        <v>1.826074802700826</v>
      </c>
      <c r="N20">
        <v>0</v>
      </c>
      <c r="O20">
        <v>3.8251663722565499</v>
      </c>
      <c r="P20">
        <v>-33</v>
      </c>
      <c r="Q20">
        <v>-0.125</v>
      </c>
    </row>
    <row r="21" spans="1:17" x14ac:dyDescent="0.3">
      <c r="A21" s="1">
        <v>2020</v>
      </c>
      <c r="B21">
        <v>6582</v>
      </c>
      <c r="C21">
        <v>92</v>
      </c>
      <c r="D21">
        <v>81</v>
      </c>
      <c r="E21">
        <v>100</v>
      </c>
      <c r="F21">
        <v>1</v>
      </c>
      <c r="G21">
        <v>4599</v>
      </c>
      <c r="H21">
        <v>2.341236623238693</v>
      </c>
      <c r="I21">
        <v>1.9637878273455549</v>
      </c>
      <c r="J21">
        <v>1.90848501887865</v>
      </c>
      <c r="K21">
        <v>0.52287874528033762</v>
      </c>
      <c r="L21">
        <v>0</v>
      </c>
      <c r="M21">
        <v>2</v>
      </c>
      <c r="N21">
        <v>0</v>
      </c>
      <c r="O21">
        <v>3.662663409574038</v>
      </c>
      <c r="P21">
        <v>33</v>
      </c>
      <c r="Q21">
        <v>0</v>
      </c>
    </row>
    <row r="22" spans="1:17" x14ac:dyDescent="0.3">
      <c r="A22" s="1">
        <v>2021</v>
      </c>
      <c r="B22">
        <v>6682</v>
      </c>
      <c r="C22">
        <v>93</v>
      </c>
      <c r="D22">
        <v>82</v>
      </c>
      <c r="E22">
        <v>100</v>
      </c>
      <c r="F22">
        <v>1</v>
      </c>
      <c r="G22">
        <v>8809</v>
      </c>
      <c r="H22">
        <v>2.3477852165824502</v>
      </c>
      <c r="I22">
        <v>1.968482948553935</v>
      </c>
      <c r="J22">
        <v>1.9138138523837169</v>
      </c>
      <c r="K22">
        <v>0.52287874528033762</v>
      </c>
      <c r="L22">
        <v>0</v>
      </c>
      <c r="M22">
        <v>2</v>
      </c>
      <c r="N22">
        <v>0</v>
      </c>
      <c r="O22">
        <v>3.944926609986215</v>
      </c>
      <c r="P22">
        <v>0</v>
      </c>
      <c r="Q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4"/>
  <sheetViews>
    <sheetView topLeftCell="C1" workbookViewId="0">
      <selection activeCell="T1" sqref="T1:Y34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 t="s">
        <v>7</v>
      </c>
      <c r="U1" s="1" t="s">
        <v>3</v>
      </c>
      <c r="V1" s="2" t="s">
        <v>18</v>
      </c>
      <c r="W1" s="2" t="s">
        <v>17</v>
      </c>
      <c r="X1" s="2" t="s">
        <v>18</v>
      </c>
      <c r="Y1" s="2" t="s">
        <v>19</v>
      </c>
    </row>
    <row r="2" spans="1:25" x14ac:dyDescent="0.3">
      <c r="A2" s="1">
        <v>1967</v>
      </c>
      <c r="B2">
        <v>39109</v>
      </c>
      <c r="C2">
        <v>61</v>
      </c>
      <c r="D2">
        <v>61</v>
      </c>
      <c r="E2">
        <v>651.5</v>
      </c>
      <c r="F2">
        <v>1</v>
      </c>
      <c r="G2">
        <v>1383</v>
      </c>
      <c r="H2">
        <v>0</v>
      </c>
      <c r="I2">
        <v>0</v>
      </c>
      <c r="J2">
        <v>0</v>
      </c>
      <c r="K2">
        <v>0</v>
      </c>
      <c r="L2">
        <v>0</v>
      </c>
      <c r="M2">
        <v>2.813914420048603</v>
      </c>
      <c r="N2">
        <v>0</v>
      </c>
      <c r="O2">
        <v>3.140822180109311</v>
      </c>
      <c r="T2">
        <f>I2</f>
        <v>0</v>
      </c>
      <c r="U2">
        <f>E2</f>
        <v>651.5</v>
      </c>
      <c r="V2">
        <v>3.5999999999999997E-2</v>
      </c>
      <c r="Y2">
        <f>MAX($U$2:U2)</f>
        <v>651.5</v>
      </c>
    </row>
    <row r="3" spans="1:25" x14ac:dyDescent="0.3">
      <c r="A3" s="1">
        <v>1968</v>
      </c>
      <c r="B3">
        <v>65943</v>
      </c>
      <c r="C3">
        <v>98</v>
      </c>
      <c r="D3">
        <v>98</v>
      </c>
      <c r="E3">
        <v>725.2</v>
      </c>
      <c r="F3">
        <v>1</v>
      </c>
      <c r="G3">
        <v>1517</v>
      </c>
      <c r="H3">
        <v>0.22689198960390911</v>
      </c>
      <c r="I3">
        <v>0.20589624068172779</v>
      </c>
      <c r="J3">
        <v>0.20589624068172779</v>
      </c>
      <c r="K3">
        <v>4.6543375374867621E-2</v>
      </c>
      <c r="L3">
        <v>0</v>
      </c>
      <c r="M3">
        <v>2.8604577954234709</v>
      </c>
      <c r="N3">
        <v>0</v>
      </c>
      <c r="O3">
        <v>3.18098558078673</v>
      </c>
      <c r="P3">
        <v>73.700000000000045</v>
      </c>
      <c r="Q3">
        <v>0</v>
      </c>
      <c r="T3">
        <f t="shared" ref="T3:T54" si="0">I3</f>
        <v>0.20589624068172779</v>
      </c>
      <c r="U3">
        <f t="shared" ref="U3:U54" si="1">E3</f>
        <v>725.2</v>
      </c>
      <c r="V3">
        <f>AVERAGE(U1:U5)</f>
        <v>697.55</v>
      </c>
      <c r="W3">
        <f>(V4-V2)/(T4-T2)</f>
        <v>2687.2400935396836</v>
      </c>
      <c r="X3">
        <f>AVERAGE(W1:W5)</f>
        <v>1019.9770839329841</v>
      </c>
      <c r="Y3">
        <f>MAX($U$2:U3)</f>
        <v>725.2</v>
      </c>
    </row>
    <row r="4" spans="1:25" x14ac:dyDescent="0.3">
      <c r="A4" s="1">
        <v>1969</v>
      </c>
      <c r="B4">
        <v>75341</v>
      </c>
      <c r="C4">
        <v>111</v>
      </c>
      <c r="D4">
        <v>111</v>
      </c>
      <c r="E4">
        <v>722.9</v>
      </c>
      <c r="F4">
        <v>1</v>
      </c>
      <c r="G4">
        <v>1622</v>
      </c>
      <c r="H4">
        <v>0.28475466891544099</v>
      </c>
      <c r="I4">
        <v>0.25999314377589039</v>
      </c>
      <c r="J4">
        <v>0.25999314377589039</v>
      </c>
      <c r="K4">
        <v>4.5163804698365839E-2</v>
      </c>
      <c r="L4">
        <v>0</v>
      </c>
      <c r="M4">
        <v>2.8590782247469688</v>
      </c>
      <c r="N4">
        <v>0</v>
      </c>
      <c r="O4">
        <v>3.2100508498751368</v>
      </c>
      <c r="P4">
        <v>-2.3000000000000682</v>
      </c>
      <c r="Q4">
        <v>0</v>
      </c>
      <c r="T4">
        <f t="shared" si="0"/>
        <v>0.25999314377589039</v>
      </c>
      <c r="U4">
        <f t="shared" si="1"/>
        <v>722.9</v>
      </c>
      <c r="V4">
        <f t="shared" ref="V4:V54" si="2">AVERAGE(U2:U6)</f>
        <v>698.7</v>
      </c>
      <c r="W4">
        <f t="shared" ref="W4:W54" si="3">(V5-V3)/(T5-T3)</f>
        <v>129.19215435786754</v>
      </c>
      <c r="X4">
        <f>AVERAGE(W2:W6)</f>
        <v>896.81025963897287</v>
      </c>
      <c r="Y4">
        <f>MAX($U$2:U4)</f>
        <v>725.2</v>
      </c>
    </row>
    <row r="5" spans="1:25" x14ac:dyDescent="0.3">
      <c r="A5" s="1">
        <v>1970</v>
      </c>
      <c r="B5">
        <v>100893</v>
      </c>
      <c r="C5">
        <v>148</v>
      </c>
      <c r="D5">
        <v>148</v>
      </c>
      <c r="E5">
        <v>690.6</v>
      </c>
      <c r="F5">
        <v>1</v>
      </c>
      <c r="G5">
        <v>1755</v>
      </c>
      <c r="H5">
        <v>0.41158432436862141</v>
      </c>
      <c r="I5">
        <v>0.38493188038419041</v>
      </c>
      <c r="J5">
        <v>0.38493188038419041</v>
      </c>
      <c r="K5">
        <v>2.531215396483193E-2</v>
      </c>
      <c r="L5">
        <v>0</v>
      </c>
      <c r="M5">
        <v>2.839226574013435</v>
      </c>
      <c r="N5">
        <v>0</v>
      </c>
      <c r="O5">
        <v>3.2442771208018431</v>
      </c>
      <c r="P5">
        <v>-32.299999999999947</v>
      </c>
      <c r="Q5">
        <v>0</v>
      </c>
      <c r="T5">
        <f t="shared" si="0"/>
        <v>0.38493188038419041</v>
      </c>
      <c r="U5">
        <f t="shared" si="1"/>
        <v>690.6</v>
      </c>
      <c r="V5">
        <f t="shared" si="2"/>
        <v>720.68000000000006</v>
      </c>
      <c r="W5">
        <f t="shared" si="3"/>
        <v>243.49900390140135</v>
      </c>
      <c r="X5">
        <f>AVERAGE(W3:W7)</f>
        <v>865.31980988977011</v>
      </c>
      <c r="Y5">
        <f>MAX($U$2:U5)</f>
        <v>725.2</v>
      </c>
    </row>
    <row r="6" spans="1:25" x14ac:dyDescent="0.3">
      <c r="A6" s="1">
        <v>1971</v>
      </c>
      <c r="B6">
        <v>113552</v>
      </c>
      <c r="C6">
        <v>166</v>
      </c>
      <c r="D6">
        <v>164</v>
      </c>
      <c r="E6">
        <v>703.3</v>
      </c>
      <c r="F6">
        <v>1.1000000000000001</v>
      </c>
      <c r="G6">
        <v>2061</v>
      </c>
      <c r="H6">
        <v>0.46291807651039041</v>
      </c>
      <c r="I6">
        <v>0.43477825302928808</v>
      </c>
      <c r="J6">
        <v>0.42951401303693082</v>
      </c>
      <c r="K6">
        <v>3.3226197364802673E-2</v>
      </c>
      <c r="L6">
        <v>4.1392685158225077E-2</v>
      </c>
      <c r="M6">
        <v>2.8471406174134062</v>
      </c>
      <c r="N6">
        <v>4.1392685158225077E-2</v>
      </c>
      <c r="O6">
        <v>3.3140779917792131</v>
      </c>
      <c r="P6">
        <v>12.69999999999993</v>
      </c>
      <c r="Q6">
        <v>0.1000000000000001</v>
      </c>
      <c r="T6">
        <f t="shared" si="0"/>
        <v>0.43477825302928808</v>
      </c>
      <c r="U6">
        <f t="shared" si="1"/>
        <v>703.3</v>
      </c>
      <c r="V6">
        <f t="shared" si="2"/>
        <v>741.26</v>
      </c>
      <c r="W6">
        <f t="shared" si="3"/>
        <v>527.30978675693927</v>
      </c>
      <c r="X6">
        <f>AVERAGE(W4:W8)</f>
        <v>494.86085817918928</v>
      </c>
      <c r="Y6">
        <f>MAX($U$2:U6)</f>
        <v>725.2</v>
      </c>
    </row>
    <row r="7" spans="1:25" x14ac:dyDescent="0.3">
      <c r="A7" s="1">
        <v>1972</v>
      </c>
      <c r="B7">
        <v>134872</v>
      </c>
      <c r="C7">
        <v>194</v>
      </c>
      <c r="D7">
        <v>192</v>
      </c>
      <c r="E7">
        <v>761.4</v>
      </c>
      <c r="F7">
        <v>1</v>
      </c>
      <c r="G7">
        <v>1663</v>
      </c>
      <c r="H7">
        <v>0.53764508627624319</v>
      </c>
      <c r="I7">
        <v>0.50247189491945898</v>
      </c>
      <c r="J7">
        <v>0.49797139369278259</v>
      </c>
      <c r="K7">
        <v>6.7698452429744899E-2</v>
      </c>
      <c r="L7">
        <v>0</v>
      </c>
      <c r="M7">
        <v>2.8816128724783479</v>
      </c>
      <c r="N7">
        <v>0</v>
      </c>
      <c r="O7">
        <v>3.2208922492195189</v>
      </c>
      <c r="P7">
        <v>58.100000000000023</v>
      </c>
      <c r="Q7">
        <v>-0.1000000000000001</v>
      </c>
      <c r="T7">
        <f t="shared" si="0"/>
        <v>0.50247189491945898</v>
      </c>
      <c r="U7">
        <f t="shared" si="1"/>
        <v>761.4</v>
      </c>
      <c r="V7">
        <f t="shared" si="2"/>
        <v>782.66000000000008</v>
      </c>
      <c r="W7">
        <f t="shared" si="3"/>
        <v>739.35801089295956</v>
      </c>
      <c r="X7">
        <f>AVERAGE(W5:W9)</f>
        <v>613.8283810564219</v>
      </c>
      <c r="Y7">
        <f>MAX($U$2:U7)</f>
        <v>761.4</v>
      </c>
    </row>
    <row r="8" spans="1:25" x14ac:dyDescent="0.3">
      <c r="A8" s="1">
        <v>1973</v>
      </c>
      <c r="B8">
        <v>159714</v>
      </c>
      <c r="C8">
        <v>224</v>
      </c>
      <c r="D8">
        <v>220</v>
      </c>
      <c r="E8">
        <v>828.1</v>
      </c>
      <c r="F8">
        <v>1.0769230769230771</v>
      </c>
      <c r="G8">
        <v>3641</v>
      </c>
      <c r="H8">
        <v>0.61106627524782597</v>
      </c>
      <c r="I8">
        <v>0.56491818332339583</v>
      </c>
      <c r="J8">
        <v>0.55709284581143925</v>
      </c>
      <c r="K8">
        <v>0.1041683645935837</v>
      </c>
      <c r="L8">
        <v>3.2184683371401228E-2</v>
      </c>
      <c r="M8">
        <v>2.9180827846421868</v>
      </c>
      <c r="N8">
        <v>3.2184683371401228E-2</v>
      </c>
      <c r="O8">
        <v>3.5612206789339438</v>
      </c>
      <c r="P8">
        <v>66.700000000000045</v>
      </c>
      <c r="Q8">
        <v>7.6923076923076872E-2</v>
      </c>
      <c r="T8">
        <f t="shared" si="0"/>
        <v>0.56491818332339583</v>
      </c>
      <c r="U8">
        <f t="shared" si="1"/>
        <v>828.1</v>
      </c>
      <c r="V8">
        <f t="shared" si="2"/>
        <v>837.4799999999999</v>
      </c>
      <c r="W8">
        <f t="shared" si="3"/>
        <v>834.9453349867789</v>
      </c>
      <c r="X8">
        <f>AVERAGE(W6:W10)</f>
        <v>670.26322941877982</v>
      </c>
      <c r="Y8">
        <f>MAX($U$2:U8)</f>
        <v>828.1</v>
      </c>
    </row>
    <row r="9" spans="1:25" x14ac:dyDescent="0.3">
      <c r="A9" s="1">
        <v>1974</v>
      </c>
      <c r="B9">
        <v>195051</v>
      </c>
      <c r="C9">
        <v>262</v>
      </c>
      <c r="D9">
        <v>254</v>
      </c>
      <c r="E9">
        <v>929.9</v>
      </c>
      <c r="F9">
        <v>1.1052631578947369</v>
      </c>
      <c r="G9">
        <v>3678</v>
      </c>
      <c r="H9">
        <v>0.69787146984795245</v>
      </c>
      <c r="I9">
        <v>0.63297145630897844</v>
      </c>
      <c r="J9">
        <v>0.61950388160917103</v>
      </c>
      <c r="K9">
        <v>0.15452182766310121</v>
      </c>
      <c r="L9">
        <v>4.3465693781090262E-2</v>
      </c>
      <c r="M9">
        <v>2.968436247711705</v>
      </c>
      <c r="N9">
        <v>4.3465693781090262E-2</v>
      </c>
      <c r="O9">
        <v>3.565611724902058</v>
      </c>
      <c r="P9">
        <v>101.8</v>
      </c>
      <c r="Q9">
        <v>2.834008097165985E-2</v>
      </c>
      <c r="T9">
        <f t="shared" si="0"/>
        <v>0.63297145630897844</v>
      </c>
      <c r="U9">
        <f t="shared" si="1"/>
        <v>929.9</v>
      </c>
      <c r="V9">
        <f t="shared" si="2"/>
        <v>891.62000000000012</v>
      </c>
      <c r="W9">
        <f t="shared" si="3"/>
        <v>724.02976874403043</v>
      </c>
      <c r="X9">
        <f>AVERAGE(W7:W11)</f>
        <v>585.5053423050241</v>
      </c>
      <c r="Y9">
        <f>MAX($U$2:U9)</f>
        <v>929.9</v>
      </c>
    </row>
    <row r="10" spans="1:25" x14ac:dyDescent="0.3">
      <c r="A10" s="1">
        <v>1975</v>
      </c>
      <c r="B10">
        <v>231710</v>
      </c>
      <c r="C10">
        <v>300</v>
      </c>
      <c r="D10">
        <v>290</v>
      </c>
      <c r="E10">
        <v>964.7</v>
      </c>
      <c r="F10">
        <v>1.045454545454545</v>
      </c>
      <c r="G10">
        <v>3257</v>
      </c>
      <c r="H10">
        <v>0.77266806583852621</v>
      </c>
      <c r="I10">
        <v>0.69179141970889546</v>
      </c>
      <c r="J10">
        <v>0.67706816288818905</v>
      </c>
      <c r="K10">
        <v>0.1704778584756621</v>
      </c>
      <c r="L10">
        <v>1.9305155195386621E-2</v>
      </c>
      <c r="M10">
        <v>2.984392278524266</v>
      </c>
      <c r="N10">
        <v>1.9305155195386621E-2</v>
      </c>
      <c r="O10">
        <v>3.5128177585648732</v>
      </c>
      <c r="P10">
        <v>34.800000000000068</v>
      </c>
      <c r="Q10">
        <v>-5.9808612440191311E-2</v>
      </c>
      <c r="T10">
        <f t="shared" si="0"/>
        <v>0.69179141970889546</v>
      </c>
      <c r="U10">
        <f t="shared" si="1"/>
        <v>964.7</v>
      </c>
      <c r="V10">
        <f t="shared" si="2"/>
        <v>929.33999999999992</v>
      </c>
      <c r="W10">
        <f t="shared" si="3"/>
        <v>525.67324571319068</v>
      </c>
      <c r="X10">
        <f>AVERAGE(W8:W12)</f>
        <v>379.74384645555165</v>
      </c>
      <c r="Y10">
        <f>MAX($U$2:U10)</f>
        <v>964.7</v>
      </c>
    </row>
    <row r="11" spans="1:25" x14ac:dyDescent="0.3">
      <c r="A11" s="1">
        <v>1976</v>
      </c>
      <c r="B11">
        <v>273592</v>
      </c>
      <c r="C11">
        <v>343</v>
      </c>
      <c r="D11">
        <v>333</v>
      </c>
      <c r="E11">
        <v>974</v>
      </c>
      <c r="F11">
        <v>1</v>
      </c>
      <c r="G11">
        <v>4041</v>
      </c>
      <c r="H11">
        <v>0.84482668281893913</v>
      </c>
      <c r="I11">
        <v>0.74996428503200352</v>
      </c>
      <c r="J11">
        <v>0.73711439849555282</v>
      </c>
      <c r="K11">
        <v>0.17464453683001199</v>
      </c>
      <c r="L11">
        <v>0</v>
      </c>
      <c r="M11">
        <v>2.9885589568786162</v>
      </c>
      <c r="N11">
        <v>0</v>
      </c>
      <c r="O11">
        <v>3.606488850442648</v>
      </c>
      <c r="P11">
        <v>9.2999999999999545</v>
      </c>
      <c r="Q11">
        <v>-4.5454545454545407E-2</v>
      </c>
      <c r="T11">
        <f t="shared" si="0"/>
        <v>0.74996428503200352</v>
      </c>
      <c r="U11">
        <f t="shared" si="1"/>
        <v>974</v>
      </c>
      <c r="V11">
        <f t="shared" si="2"/>
        <v>953.12000000000012</v>
      </c>
      <c r="W11">
        <f t="shared" si="3"/>
        <v>103.52035118816106</v>
      </c>
      <c r="X11">
        <f>AVERAGE(W9:W13)</f>
        <v>186.86120163223154</v>
      </c>
      <c r="Y11">
        <f>MAX($U$2:U11)</f>
        <v>974</v>
      </c>
    </row>
    <row r="12" spans="1:25" x14ac:dyDescent="0.3">
      <c r="A12" s="1">
        <v>1977</v>
      </c>
      <c r="B12">
        <v>295441</v>
      </c>
      <c r="C12">
        <v>366</v>
      </c>
      <c r="D12">
        <v>355</v>
      </c>
      <c r="E12">
        <v>950</v>
      </c>
      <c r="F12">
        <v>1.0625</v>
      </c>
      <c r="G12">
        <v>3652</v>
      </c>
      <c r="H12">
        <v>0.87819405325816702</v>
      </c>
      <c r="I12">
        <v>0.77815125038364363</v>
      </c>
      <c r="J12">
        <v>0.76489851804432707</v>
      </c>
      <c r="K12">
        <v>0.16380918524024421</v>
      </c>
      <c r="L12">
        <v>2.6328938722349149E-2</v>
      </c>
      <c r="M12">
        <v>2.9777236052888481</v>
      </c>
      <c r="N12">
        <v>2.6328938722349149E-2</v>
      </c>
      <c r="O12">
        <v>3.5625307688622612</v>
      </c>
      <c r="P12">
        <v>-24</v>
      </c>
      <c r="Q12">
        <v>6.25E-2</v>
      </c>
      <c r="T12">
        <f t="shared" si="0"/>
        <v>0.77815125038364363</v>
      </c>
      <c r="U12">
        <f t="shared" si="1"/>
        <v>950</v>
      </c>
      <c r="V12">
        <f t="shared" si="2"/>
        <v>938.28</v>
      </c>
      <c r="W12">
        <f t="shared" si="3"/>
        <v>-289.44946835440248</v>
      </c>
      <c r="X12">
        <f>AVERAGE(W10:W14)</f>
        <v>109.56049778640777</v>
      </c>
      <c r="Y12">
        <f>MAX($U$2:U12)</f>
        <v>974</v>
      </c>
    </row>
    <row r="13" spans="1:25" x14ac:dyDescent="0.3">
      <c r="A13" s="1">
        <v>1978</v>
      </c>
      <c r="B13">
        <v>317222</v>
      </c>
      <c r="C13">
        <v>389</v>
      </c>
      <c r="D13">
        <v>375</v>
      </c>
      <c r="E13">
        <v>947</v>
      </c>
      <c r="F13">
        <v>1.153846153846154</v>
      </c>
      <c r="G13">
        <v>2899</v>
      </c>
      <c r="H13">
        <v>0.90908658753370108</v>
      </c>
      <c r="I13">
        <v>0.8046197663149407</v>
      </c>
      <c r="J13">
        <v>0.78870143271695181</v>
      </c>
      <c r="K13">
        <v>0.16243555895466991</v>
      </c>
      <c r="L13">
        <v>6.2147906748844427E-2</v>
      </c>
      <c r="M13">
        <v>2.976349979003273</v>
      </c>
      <c r="N13">
        <v>6.2147906748844427E-2</v>
      </c>
      <c r="O13">
        <v>3.462248215354998</v>
      </c>
      <c r="P13">
        <v>-3</v>
      </c>
      <c r="Q13">
        <v>9.1346153846153744E-2</v>
      </c>
      <c r="T13">
        <f t="shared" si="0"/>
        <v>0.8046197663149407</v>
      </c>
      <c r="U13">
        <f t="shared" si="1"/>
        <v>947</v>
      </c>
      <c r="V13">
        <f t="shared" si="2"/>
        <v>937.3</v>
      </c>
      <c r="W13">
        <f t="shared" si="3"/>
        <v>-129.46788912982203</v>
      </c>
      <c r="X13">
        <f>AVERAGE(W11:W15)</f>
        <v>-30.488473487495803</v>
      </c>
      <c r="Y13">
        <f>MAX($U$2:U13)</f>
        <v>974</v>
      </c>
    </row>
    <row r="14" spans="1:25" x14ac:dyDescent="0.3">
      <c r="A14" s="1">
        <v>1979</v>
      </c>
      <c r="B14">
        <v>340325</v>
      </c>
      <c r="C14">
        <v>416</v>
      </c>
      <c r="D14">
        <v>398</v>
      </c>
      <c r="E14">
        <v>855.7</v>
      </c>
      <c r="F14">
        <v>1.1875</v>
      </c>
      <c r="G14">
        <v>2108</v>
      </c>
      <c r="H14">
        <v>0.93961714181557354</v>
      </c>
      <c r="I14">
        <v>0.83376349561597574</v>
      </c>
      <c r="J14">
        <v>0.81455323706292082</v>
      </c>
      <c r="K14">
        <v>0.1184071119406897</v>
      </c>
      <c r="L14">
        <v>7.4633618296904181E-2</v>
      </c>
      <c r="M14">
        <v>2.932321531989293</v>
      </c>
      <c r="N14">
        <v>7.4633618296904181E-2</v>
      </c>
      <c r="O14">
        <v>3.3238706065405088</v>
      </c>
      <c r="P14">
        <v>-91.299999999999955</v>
      </c>
      <c r="Q14">
        <v>3.3653846153846263E-2</v>
      </c>
      <c r="T14">
        <f t="shared" si="0"/>
        <v>0.83376349561597574</v>
      </c>
      <c r="U14">
        <f t="shared" si="1"/>
        <v>855.7</v>
      </c>
      <c r="V14">
        <f t="shared" si="2"/>
        <v>931.07999999999993</v>
      </c>
      <c r="W14">
        <f t="shared" si="3"/>
        <v>337.52624951491163</v>
      </c>
      <c r="X14">
        <f>AVERAGE(W12:W16)</f>
        <v>-207.44991553422261</v>
      </c>
      <c r="Y14">
        <f>MAX($U$2:U14)</f>
        <v>974</v>
      </c>
    </row>
    <row r="15" spans="1:25" x14ac:dyDescent="0.3">
      <c r="A15" s="1">
        <v>1980</v>
      </c>
      <c r="B15">
        <v>359520</v>
      </c>
      <c r="C15">
        <v>436</v>
      </c>
      <c r="D15">
        <v>415</v>
      </c>
      <c r="E15">
        <v>959.8</v>
      </c>
      <c r="F15">
        <v>1.1818181818181821</v>
      </c>
      <c r="G15">
        <v>2620</v>
      </c>
      <c r="H15">
        <v>0.96344634370063242</v>
      </c>
      <c r="I15">
        <v>0.85415665425781895</v>
      </c>
      <c r="J15">
        <v>0.83271826170132568</v>
      </c>
      <c r="K15">
        <v>0.16826632554779911</v>
      </c>
      <c r="L15">
        <v>7.2550667148611747E-2</v>
      </c>
      <c r="M15">
        <v>2.982180745596402</v>
      </c>
      <c r="N15">
        <v>7.2550667148611747E-2</v>
      </c>
      <c r="O15">
        <v>3.4183012913197448</v>
      </c>
      <c r="P15">
        <v>104.09999999999989</v>
      </c>
      <c r="Q15">
        <v>-5.6818181818181213E-3</v>
      </c>
      <c r="T15">
        <f t="shared" si="0"/>
        <v>0.85415665425781895</v>
      </c>
      <c r="U15">
        <f t="shared" si="1"/>
        <v>959.8</v>
      </c>
      <c r="V15">
        <f t="shared" si="2"/>
        <v>954.0200000000001</v>
      </c>
      <c r="W15">
        <f t="shared" si="3"/>
        <v>-174.57161065632718</v>
      </c>
      <c r="X15">
        <f>AVERAGE(W13:W17)</f>
        <v>-327.17440576301954</v>
      </c>
      <c r="Y15">
        <f>MAX($U$2:U15)</f>
        <v>974</v>
      </c>
    </row>
    <row r="16" spans="1:25" x14ac:dyDescent="0.3">
      <c r="A16" s="1">
        <v>1981</v>
      </c>
      <c r="B16">
        <v>375549</v>
      </c>
      <c r="C16">
        <v>453</v>
      </c>
      <c r="D16">
        <v>429</v>
      </c>
      <c r="E16">
        <v>942.9</v>
      </c>
      <c r="F16">
        <v>1.19047619047619</v>
      </c>
      <c r="G16">
        <v>2632</v>
      </c>
      <c r="H16">
        <v>0.98238989851773373</v>
      </c>
      <c r="I16">
        <v>0.87076836700206484</v>
      </c>
      <c r="J16">
        <v>0.84712745717395721</v>
      </c>
      <c r="K16">
        <v>0.16055121568863889</v>
      </c>
      <c r="L16">
        <v>7.5720713938118342E-2</v>
      </c>
      <c r="M16">
        <v>2.9744656357372419</v>
      </c>
      <c r="N16">
        <v>7.5720713938118342E-2</v>
      </c>
      <c r="O16">
        <v>3.4202858849419182</v>
      </c>
      <c r="P16">
        <v>-16.899999999999981</v>
      </c>
      <c r="Q16">
        <v>8.6580086580085869E-3</v>
      </c>
      <c r="T16">
        <f t="shared" si="0"/>
        <v>0.87076836700206484</v>
      </c>
      <c r="U16">
        <f t="shared" si="1"/>
        <v>942.9</v>
      </c>
      <c r="V16">
        <f t="shared" si="2"/>
        <v>924.62000000000012</v>
      </c>
      <c r="W16">
        <f t="shared" si="3"/>
        <v>-781.28685904547285</v>
      </c>
      <c r="X16">
        <f>AVERAGE(W14:W18)</f>
        <v>-594.26750721527662</v>
      </c>
      <c r="Y16">
        <f>MAX($U$2:U16)</f>
        <v>974</v>
      </c>
    </row>
    <row r="17" spans="1:25" x14ac:dyDescent="0.3">
      <c r="A17" s="1">
        <v>1982</v>
      </c>
      <c r="B17">
        <v>394714</v>
      </c>
      <c r="C17">
        <v>471</v>
      </c>
      <c r="D17">
        <v>447</v>
      </c>
      <c r="E17">
        <v>1064.7</v>
      </c>
      <c r="F17">
        <v>1</v>
      </c>
      <c r="G17">
        <v>2676</v>
      </c>
      <c r="H17">
        <v>1.0040058191632739</v>
      </c>
      <c r="I17">
        <v>0.88769107211812914</v>
      </c>
      <c r="J17">
        <v>0.86497768812116949</v>
      </c>
      <c r="K17">
        <v>0.21331283401865181</v>
      </c>
      <c r="L17">
        <v>0</v>
      </c>
      <c r="M17">
        <v>3.0272272540672551</v>
      </c>
      <c r="N17">
        <v>0</v>
      </c>
      <c r="O17">
        <v>3.4274861090957849</v>
      </c>
      <c r="P17">
        <v>121.8000000000001</v>
      </c>
      <c r="Q17">
        <v>-0.19047619047619049</v>
      </c>
      <c r="T17">
        <f t="shared" si="0"/>
        <v>0.88769107211812914</v>
      </c>
      <c r="U17">
        <f t="shared" si="1"/>
        <v>1064.7</v>
      </c>
      <c r="V17">
        <f t="shared" si="2"/>
        <v>927.81999999999994</v>
      </c>
      <c r="W17">
        <f t="shared" si="3"/>
        <v>-888.07191949838727</v>
      </c>
      <c r="X17">
        <f>AVERAGE(W15:W19)</f>
        <v>-652.67314577980301</v>
      </c>
      <c r="Y17">
        <f>MAX($U$2:U17)</f>
        <v>1064.7</v>
      </c>
    </row>
    <row r="18" spans="1:25" x14ac:dyDescent="0.3">
      <c r="A18" s="1">
        <v>1983</v>
      </c>
      <c r="B18">
        <v>406714</v>
      </c>
      <c r="C18">
        <v>486</v>
      </c>
      <c r="D18">
        <v>460</v>
      </c>
      <c r="E18">
        <v>800</v>
      </c>
      <c r="F18">
        <v>1.166666666666667</v>
      </c>
      <c r="G18">
        <v>3037</v>
      </c>
      <c r="H18">
        <v>1.017012410668966</v>
      </c>
      <c r="I18">
        <v>0.90130643425152634</v>
      </c>
      <c r="J18">
        <v>0.87742799667080706</v>
      </c>
      <c r="K18">
        <v>8.9175566943340057E-2</v>
      </c>
      <c r="L18">
        <v>6.6946789630613138E-2</v>
      </c>
      <c r="M18">
        <v>2.9030899869919442</v>
      </c>
      <c r="N18">
        <v>6.6946789630613138E-2</v>
      </c>
      <c r="O18">
        <v>3.4824447919182648</v>
      </c>
      <c r="P18">
        <v>-264.7</v>
      </c>
      <c r="Q18">
        <v>0.16666666666666649</v>
      </c>
      <c r="T18">
        <f t="shared" si="0"/>
        <v>0.90130643425152634</v>
      </c>
      <c r="U18">
        <f t="shared" si="1"/>
        <v>800</v>
      </c>
      <c r="V18">
        <f t="shared" si="2"/>
        <v>897.5</v>
      </c>
      <c r="W18">
        <f t="shared" si="3"/>
        <v>-1464.933396391107</v>
      </c>
      <c r="X18">
        <f>AVERAGE(W16:W20)</f>
        <v>-778.38666330328624</v>
      </c>
      <c r="Y18">
        <f>MAX($U$2:U18)</f>
        <v>1064.7</v>
      </c>
    </row>
    <row r="19" spans="1:25" x14ac:dyDescent="0.3">
      <c r="A19" s="1">
        <v>1984</v>
      </c>
      <c r="B19">
        <v>418046</v>
      </c>
      <c r="C19">
        <v>499</v>
      </c>
      <c r="D19">
        <v>471</v>
      </c>
      <c r="E19">
        <v>871.7</v>
      </c>
      <c r="F19">
        <v>1.1200000000000001</v>
      </c>
      <c r="G19">
        <v>2241</v>
      </c>
      <c r="H19">
        <v>1.028947360943689</v>
      </c>
      <c r="I19">
        <v>0.91277071061262283</v>
      </c>
      <c r="J19">
        <v>0.88769107211812914</v>
      </c>
      <c r="K19">
        <v>0.12645262593706169</v>
      </c>
      <c r="L19">
        <v>4.921802267018157E-2</v>
      </c>
      <c r="M19">
        <v>2.9403670459856648</v>
      </c>
      <c r="N19">
        <v>4.921802267018157E-2</v>
      </c>
      <c r="O19">
        <v>3.3504418565350611</v>
      </c>
      <c r="P19">
        <v>71.700000000000045</v>
      </c>
      <c r="Q19">
        <v>-4.6666666666666627E-2</v>
      </c>
      <c r="T19">
        <f t="shared" si="0"/>
        <v>0.91277071061262283</v>
      </c>
      <c r="U19">
        <f t="shared" si="1"/>
        <v>871.7</v>
      </c>
      <c r="V19">
        <f t="shared" si="2"/>
        <v>891.08000000000015</v>
      </c>
      <c r="W19">
        <f t="shared" si="3"/>
        <v>45.498056692279143</v>
      </c>
      <c r="X19">
        <f>AVERAGE(W17:W21)</f>
        <v>-1303.3189555514477</v>
      </c>
      <c r="Y19">
        <f>MAX($U$2:U19)</f>
        <v>1064.7</v>
      </c>
    </row>
    <row r="20" spans="1:25" x14ac:dyDescent="0.3">
      <c r="A20" s="1">
        <v>1985</v>
      </c>
      <c r="B20">
        <v>433402</v>
      </c>
      <c r="C20">
        <v>518</v>
      </c>
      <c r="D20">
        <v>489</v>
      </c>
      <c r="E20">
        <v>808.2</v>
      </c>
      <c r="F20">
        <v>1.1111111111111109</v>
      </c>
      <c r="G20">
        <v>3274</v>
      </c>
      <c r="H20">
        <v>1.0446141997324969</v>
      </c>
      <c r="I20">
        <v>0.92899992473446591</v>
      </c>
      <c r="J20">
        <v>0.90397902411285325</v>
      </c>
      <c r="K20">
        <v>9.3604426058025755E-2</v>
      </c>
      <c r="L20">
        <v>4.5757490560675143E-2</v>
      </c>
      <c r="M20">
        <v>2.9075188461066288</v>
      </c>
      <c r="N20">
        <v>4.5757490560675143E-2</v>
      </c>
      <c r="O20">
        <v>3.5150786750759231</v>
      </c>
      <c r="P20">
        <v>-63.5</v>
      </c>
      <c r="Q20">
        <v>-8.8888888888887241E-3</v>
      </c>
      <c r="T20">
        <f t="shared" si="0"/>
        <v>0.92899992473446591</v>
      </c>
      <c r="U20">
        <f t="shared" si="1"/>
        <v>808.2</v>
      </c>
      <c r="V20">
        <f t="shared" si="2"/>
        <v>898.75999999999988</v>
      </c>
      <c r="W20">
        <f t="shared" si="3"/>
        <v>-803.13919827374332</v>
      </c>
      <c r="X20">
        <f>AVERAGE(W18:W22)</f>
        <v>-918.02807684075196</v>
      </c>
      <c r="Y20">
        <f>MAX($U$2:U20)</f>
        <v>1064.7</v>
      </c>
    </row>
    <row r="21" spans="1:25" x14ac:dyDescent="0.3">
      <c r="A21" s="1">
        <v>1986</v>
      </c>
      <c r="B21">
        <v>440688</v>
      </c>
      <c r="C21">
        <v>526</v>
      </c>
      <c r="D21">
        <v>496</v>
      </c>
      <c r="E21">
        <v>910.8</v>
      </c>
      <c r="F21">
        <v>1.125</v>
      </c>
      <c r="G21">
        <v>2997</v>
      </c>
      <c r="H21">
        <v>1.0518545133929571</v>
      </c>
      <c r="I21">
        <v>0.93565590914297203</v>
      </c>
      <c r="J21">
        <v>0.9101518414794304</v>
      </c>
      <c r="K21">
        <v>0.14550860189450171</v>
      </c>
      <c r="L21">
        <v>5.1152522447381291E-2</v>
      </c>
      <c r="M21">
        <v>2.9594230219431048</v>
      </c>
      <c r="N21">
        <v>5.1152522447381291E-2</v>
      </c>
      <c r="O21">
        <v>3.4766867429456449</v>
      </c>
      <c r="P21">
        <v>102.59999999999989</v>
      </c>
      <c r="Q21">
        <v>1.388888888888884E-2</v>
      </c>
      <c r="T21">
        <f t="shared" si="0"/>
        <v>0.93565590914297203</v>
      </c>
      <c r="U21">
        <f t="shared" si="1"/>
        <v>910.8</v>
      </c>
      <c r="V21">
        <f t="shared" si="2"/>
        <v>872.7</v>
      </c>
      <c r="W21">
        <f t="shared" si="3"/>
        <v>-3405.9483202862803</v>
      </c>
      <c r="X21">
        <f>AVERAGE(W19:W23)</f>
        <v>727.43710098162569</v>
      </c>
      <c r="Y21">
        <f>MAX($U$2:U21)</f>
        <v>1064.7</v>
      </c>
    </row>
    <row r="22" spans="1:25" x14ac:dyDescent="0.3">
      <c r="A22" s="1">
        <v>1988</v>
      </c>
      <c r="B22">
        <v>459844</v>
      </c>
      <c r="C22">
        <v>543</v>
      </c>
      <c r="D22">
        <v>512</v>
      </c>
      <c r="E22">
        <v>1103.0999999999999</v>
      </c>
      <c r="F22">
        <v>1.0526315789473679</v>
      </c>
      <c r="G22">
        <v>3313</v>
      </c>
      <c r="H22">
        <v>1.070333812851048</v>
      </c>
      <c r="I22">
        <v>0.9494699945780799</v>
      </c>
      <c r="J22">
        <v>0.9239401259650637</v>
      </c>
      <c r="K22">
        <v>0.22870046453992129</v>
      </c>
      <c r="L22">
        <v>2.2276394711152211E-2</v>
      </c>
      <c r="M22">
        <v>3.042614884588525</v>
      </c>
      <c r="N22">
        <v>2.2276394711152211E-2</v>
      </c>
      <c r="O22">
        <v>3.5202214358819601</v>
      </c>
      <c r="P22">
        <v>192.3</v>
      </c>
      <c r="Q22">
        <v>-7.2368421052631637E-2</v>
      </c>
      <c r="T22">
        <f t="shared" si="0"/>
        <v>0.9494699945780799</v>
      </c>
      <c r="U22">
        <f t="shared" si="1"/>
        <v>1103.0999999999999</v>
      </c>
      <c r="V22">
        <f t="shared" si="2"/>
        <v>829.04</v>
      </c>
      <c r="W22">
        <f t="shared" si="3"/>
        <v>1038.3824740550913</v>
      </c>
      <c r="X22">
        <f>AVERAGE(W20:W24)</f>
        <v>-2599.4590401853011</v>
      </c>
      <c r="Y22">
        <f>MAX($U$2:U22)</f>
        <v>1103.0999999999999</v>
      </c>
    </row>
    <row r="23" spans="1:25" x14ac:dyDescent="0.3">
      <c r="A23" s="1">
        <v>1989</v>
      </c>
      <c r="B23">
        <v>463862</v>
      </c>
      <c r="C23">
        <v>549</v>
      </c>
      <c r="D23">
        <v>517</v>
      </c>
      <c r="E23">
        <v>669.7</v>
      </c>
      <c r="F23">
        <v>1.285714285714286</v>
      </c>
      <c r="G23">
        <v>2452</v>
      </c>
      <c r="H23">
        <v>1.0741120847997121</v>
      </c>
      <c r="I23">
        <v>0.95424250943932487</v>
      </c>
      <c r="J23">
        <v>0.92816070808317541</v>
      </c>
      <c r="K23">
        <v>1.1965878887576E-2</v>
      </c>
      <c r="L23">
        <v>0.109144469425068</v>
      </c>
      <c r="M23">
        <v>2.82588029893618</v>
      </c>
      <c r="N23">
        <v>0.109144469425068</v>
      </c>
      <c r="O23">
        <v>3.389520465846378</v>
      </c>
      <c r="P23">
        <v>-433.39999999999992</v>
      </c>
      <c r="Q23">
        <v>0.2330827067669172</v>
      </c>
      <c r="T23">
        <f t="shared" si="0"/>
        <v>0.95424250943932487</v>
      </c>
      <c r="U23">
        <f t="shared" si="1"/>
        <v>669.7</v>
      </c>
      <c r="V23">
        <f t="shared" si="2"/>
        <v>892</v>
      </c>
      <c r="W23">
        <f t="shared" si="3"/>
        <v>6762.3924927207818</v>
      </c>
      <c r="X23">
        <f>AVERAGE(W21:W25)</f>
        <v>-4662.6949748193056</v>
      </c>
      <c r="Y23">
        <f>MAX($U$2:U23)</f>
        <v>1103.0999999999999</v>
      </c>
    </row>
    <row r="24" spans="1:25" x14ac:dyDescent="0.3">
      <c r="A24" s="1">
        <v>1990</v>
      </c>
      <c r="B24">
        <v>467129</v>
      </c>
      <c r="C24">
        <v>554</v>
      </c>
      <c r="D24">
        <v>522</v>
      </c>
      <c r="E24">
        <v>653.4</v>
      </c>
      <c r="F24">
        <v>1</v>
      </c>
      <c r="G24">
        <v>3074</v>
      </c>
      <c r="H24">
        <v>1.077160118339018</v>
      </c>
      <c r="I24">
        <v>0.95817992971766275</v>
      </c>
      <c r="J24">
        <v>0.93234066799149518</v>
      </c>
      <c r="K24">
        <v>1.2647100908150591E-3</v>
      </c>
      <c r="L24">
        <v>0</v>
      </c>
      <c r="M24">
        <v>2.815179130139418</v>
      </c>
      <c r="N24">
        <v>0</v>
      </c>
      <c r="O24">
        <v>3.487703863163726</v>
      </c>
      <c r="P24">
        <v>-16.300000000000072</v>
      </c>
      <c r="Q24">
        <v>-0.28571428571428559</v>
      </c>
      <c r="T24">
        <f t="shared" si="0"/>
        <v>0.95817992971766275</v>
      </c>
      <c r="U24">
        <f t="shared" si="1"/>
        <v>653.4</v>
      </c>
      <c r="V24">
        <f t="shared" si="2"/>
        <v>887.93999999999994</v>
      </c>
      <c r="W24">
        <f t="shared" si="3"/>
        <v>-16588.982649142356</v>
      </c>
      <c r="X24">
        <f>AVERAGE(W22:W26)</f>
        <v>-3071.2224141127126</v>
      </c>
      <c r="Y24">
        <f>MAX($U$2:U24)</f>
        <v>1103.0999999999999</v>
      </c>
    </row>
    <row r="25" spans="1:25" x14ac:dyDescent="0.3">
      <c r="A25" s="1">
        <v>1991</v>
      </c>
      <c r="B25">
        <v>469375</v>
      </c>
      <c r="C25">
        <v>556</v>
      </c>
      <c r="D25">
        <v>524</v>
      </c>
      <c r="E25">
        <v>1123</v>
      </c>
      <c r="F25">
        <v>1</v>
      </c>
      <c r="G25">
        <v>2761</v>
      </c>
      <c r="H25">
        <v>1.0792432429738219</v>
      </c>
      <c r="I25">
        <v>0.95974495657129044</v>
      </c>
      <c r="J25">
        <v>0.93400145197295958</v>
      </c>
      <c r="K25">
        <v>0.23646533621285429</v>
      </c>
      <c r="L25">
        <v>0</v>
      </c>
      <c r="M25">
        <v>3.0503797562614579</v>
      </c>
      <c r="N25">
        <v>0</v>
      </c>
      <c r="O25">
        <v>3.4410664066392629</v>
      </c>
      <c r="P25">
        <v>469.6</v>
      </c>
      <c r="Q25">
        <v>0</v>
      </c>
      <c r="T25">
        <f t="shared" si="0"/>
        <v>0.95974495657129044</v>
      </c>
      <c r="U25">
        <f t="shared" si="1"/>
        <v>1123</v>
      </c>
      <c r="V25">
        <f t="shared" si="2"/>
        <v>800.72</v>
      </c>
      <c r="W25">
        <f t="shared" si="3"/>
        <v>-11119.318871443769</v>
      </c>
      <c r="X25">
        <f>AVERAGE(W23:W27)</f>
        <v>-2856.6028029029667</v>
      </c>
      <c r="Y25">
        <f>MAX($U$2:U25)</f>
        <v>1123</v>
      </c>
    </row>
    <row r="26" spans="1:25" x14ac:dyDescent="0.3">
      <c r="A26" s="1">
        <v>1993</v>
      </c>
      <c r="B26">
        <v>476031</v>
      </c>
      <c r="C26">
        <v>563</v>
      </c>
      <c r="D26">
        <v>530</v>
      </c>
      <c r="E26">
        <v>890.5</v>
      </c>
      <c r="F26">
        <v>1.166666666666667</v>
      </c>
      <c r="G26">
        <v>2933</v>
      </c>
      <c r="H26">
        <v>1.085358524309429</v>
      </c>
      <c r="I26">
        <v>0.96517855984057921</v>
      </c>
      <c r="J26">
        <v>0.93894603459002202</v>
      </c>
      <c r="K26">
        <v>0.1357195037506588</v>
      </c>
      <c r="L26">
        <v>6.6946789630613138E-2</v>
      </c>
      <c r="M26">
        <v>2.9496339237992619</v>
      </c>
      <c r="N26">
        <v>6.6946789630613138E-2</v>
      </c>
      <c r="O26">
        <v>3.4673120629805521</v>
      </c>
      <c r="P26">
        <v>-232.5</v>
      </c>
      <c r="Q26">
        <v>0.16666666666666649</v>
      </c>
      <c r="T26">
        <f t="shared" si="0"/>
        <v>0.96517855984057921</v>
      </c>
      <c r="U26">
        <f t="shared" si="1"/>
        <v>890.5</v>
      </c>
      <c r="V26">
        <f t="shared" si="2"/>
        <v>810.12000000000012</v>
      </c>
      <c r="W26">
        <f t="shared" si="3"/>
        <v>4551.4144832466918</v>
      </c>
      <c r="X26">
        <f>AVERAGE(W24:W28)</f>
        <v>-4975.893775004808</v>
      </c>
      <c r="Y26">
        <f>MAX($U$2:U26)</f>
        <v>1123</v>
      </c>
    </row>
    <row r="27" spans="1:25" x14ac:dyDescent="0.3">
      <c r="A27" s="1">
        <v>1994</v>
      </c>
      <c r="B27">
        <v>477365</v>
      </c>
      <c r="C27">
        <v>565</v>
      </c>
      <c r="D27">
        <v>532</v>
      </c>
      <c r="E27">
        <v>667</v>
      </c>
      <c r="F27">
        <v>1.2</v>
      </c>
      <c r="G27">
        <v>2516</v>
      </c>
      <c r="H27">
        <v>1.0865738623577099</v>
      </c>
      <c r="I27">
        <v>0.96671861280867155</v>
      </c>
      <c r="J27">
        <v>0.94058179728428115</v>
      </c>
      <c r="K27">
        <v>1.021141386794544E-2</v>
      </c>
      <c r="L27">
        <v>7.9181246047624887E-2</v>
      </c>
      <c r="M27">
        <v>2.8241258339165491</v>
      </c>
      <c r="N27">
        <v>7.9181246047624887E-2</v>
      </c>
      <c r="O27">
        <v>3.4007106367732312</v>
      </c>
      <c r="P27">
        <v>-223.5</v>
      </c>
      <c r="Q27">
        <v>3.3333333333333659E-2</v>
      </c>
      <c r="T27">
        <f t="shared" si="0"/>
        <v>0.96671861280867155</v>
      </c>
      <c r="U27">
        <f t="shared" si="1"/>
        <v>667</v>
      </c>
      <c r="V27">
        <f t="shared" si="2"/>
        <v>832.46</v>
      </c>
      <c r="W27">
        <f t="shared" si="3"/>
        <v>2111.4805301038209</v>
      </c>
      <c r="X27">
        <f>AVERAGE(W25:W29)</f>
        <v>-4652.8949908552513</v>
      </c>
      <c r="Y27">
        <f>MAX($U$2:U27)</f>
        <v>1123</v>
      </c>
    </row>
    <row r="28" spans="1:25" x14ac:dyDescent="0.3">
      <c r="A28" s="1">
        <v>1998</v>
      </c>
      <c r="B28">
        <v>484620</v>
      </c>
      <c r="C28">
        <v>575</v>
      </c>
      <c r="D28">
        <v>542</v>
      </c>
      <c r="E28">
        <v>716.7</v>
      </c>
      <c r="F28">
        <v>1</v>
      </c>
      <c r="G28">
        <v>3236</v>
      </c>
      <c r="H28">
        <v>1.093124621890551</v>
      </c>
      <c r="I28">
        <v>0.97433800967886341</v>
      </c>
      <c r="J28">
        <v>0.94866945152761983</v>
      </c>
      <c r="K28">
        <v>4.1422984420936899E-2</v>
      </c>
      <c r="L28">
        <v>0</v>
      </c>
      <c r="M28">
        <v>2.855337404469541</v>
      </c>
      <c r="N28">
        <v>0</v>
      </c>
      <c r="O28">
        <v>3.5100085129402352</v>
      </c>
      <c r="P28">
        <v>49.700000000000053</v>
      </c>
      <c r="Q28">
        <v>-0.20000000000000021</v>
      </c>
      <c r="T28">
        <f t="shared" si="0"/>
        <v>0.97433800967886341</v>
      </c>
      <c r="U28">
        <f t="shared" si="1"/>
        <v>716.7</v>
      </c>
      <c r="V28">
        <f t="shared" si="2"/>
        <v>829.45999999999981</v>
      </c>
      <c r="W28">
        <f t="shared" si="3"/>
        <v>-3834.0623677884291</v>
      </c>
      <c r="X28">
        <f>AVERAGE(W26:W30)</f>
        <v>-4084.4001870367697</v>
      </c>
      <c r="Y28">
        <f>MAX($U$2:U28)</f>
        <v>1123</v>
      </c>
    </row>
    <row r="29" spans="1:25" x14ac:dyDescent="0.3">
      <c r="A29" s="1">
        <v>2000</v>
      </c>
      <c r="B29">
        <v>494516</v>
      </c>
      <c r="C29">
        <v>588</v>
      </c>
      <c r="D29">
        <v>550</v>
      </c>
      <c r="E29">
        <v>765.1</v>
      </c>
      <c r="F29">
        <v>1.6</v>
      </c>
      <c r="G29">
        <v>1899</v>
      </c>
      <c r="H29">
        <v>1.1019036363268191</v>
      </c>
      <c r="I29">
        <v>0.98404749106537137</v>
      </c>
      <c r="J29">
        <v>0.95503285448347686</v>
      </c>
      <c r="K29">
        <v>6.9803781915356147E-2</v>
      </c>
      <c r="L29">
        <v>0.20411998265592479</v>
      </c>
      <c r="M29">
        <v>2.8837182019639598</v>
      </c>
      <c r="N29">
        <v>0.20411998265592479</v>
      </c>
      <c r="O29">
        <v>3.2785249647370169</v>
      </c>
      <c r="P29">
        <v>48.399999999999977</v>
      </c>
      <c r="Q29">
        <v>0.60000000000000009</v>
      </c>
      <c r="T29">
        <f t="shared" si="0"/>
        <v>0.98404749106537137</v>
      </c>
      <c r="U29">
        <f t="shared" si="1"/>
        <v>765.1</v>
      </c>
      <c r="V29">
        <f t="shared" si="2"/>
        <v>766.0200000000001</v>
      </c>
      <c r="W29">
        <f t="shared" si="3"/>
        <v>-14973.988728394574</v>
      </c>
      <c r="X29">
        <f>AVERAGE(W27:W31)</f>
        <v>-1556.7332709080947</v>
      </c>
      <c r="Y29">
        <f>MAX($U$2:U29)</f>
        <v>1123</v>
      </c>
    </row>
    <row r="30" spans="1:25" x14ac:dyDescent="0.3">
      <c r="A30" s="1">
        <v>2001</v>
      </c>
      <c r="B30">
        <v>495624</v>
      </c>
      <c r="C30">
        <v>589</v>
      </c>
      <c r="D30">
        <v>551</v>
      </c>
      <c r="E30">
        <v>1108</v>
      </c>
      <c r="F30">
        <v>1</v>
      </c>
      <c r="G30">
        <v>3071</v>
      </c>
      <c r="H30">
        <v>1.1028756170301679</v>
      </c>
      <c r="I30">
        <v>0.98478545977633469</v>
      </c>
      <c r="J30">
        <v>0.95582176384101802</v>
      </c>
      <c r="K30">
        <v>0.23062534034380741</v>
      </c>
      <c r="L30">
        <v>0</v>
      </c>
      <c r="M30">
        <v>3.0445397603924111</v>
      </c>
      <c r="N30">
        <v>0</v>
      </c>
      <c r="O30">
        <v>3.4872798164430692</v>
      </c>
      <c r="P30">
        <v>342.9</v>
      </c>
      <c r="Q30">
        <v>-0.60000000000000009</v>
      </c>
      <c r="T30">
        <f t="shared" si="0"/>
        <v>0.98478545977633469</v>
      </c>
      <c r="U30">
        <f t="shared" si="1"/>
        <v>1108</v>
      </c>
      <c r="V30">
        <f t="shared" si="2"/>
        <v>673.0200000000001</v>
      </c>
      <c r="W30">
        <f t="shared" si="3"/>
        <v>-8276.8448523513598</v>
      </c>
      <c r="X30">
        <f>AVERAGE(W28:W32)</f>
        <v>-4225.9567211287449</v>
      </c>
      <c r="Y30">
        <f>MAX($U$2:U30)</f>
        <v>1123</v>
      </c>
    </row>
    <row r="31" spans="1:25" x14ac:dyDescent="0.3">
      <c r="A31" s="1">
        <v>2002</v>
      </c>
      <c r="B31">
        <v>499064</v>
      </c>
      <c r="C31">
        <v>595</v>
      </c>
      <c r="D31">
        <v>555</v>
      </c>
      <c r="E31">
        <v>573.29999999999995</v>
      </c>
      <c r="F31">
        <v>1.6</v>
      </c>
      <c r="G31">
        <v>2324</v>
      </c>
      <c r="H31">
        <v>1.1058795317731349</v>
      </c>
      <c r="I31">
        <v>0.98918713071778253</v>
      </c>
      <c r="J31">
        <v>0.95896314811190919</v>
      </c>
      <c r="K31">
        <v>-5.553247827392823E-2</v>
      </c>
      <c r="L31">
        <v>0.20411998265592479</v>
      </c>
      <c r="M31">
        <v>2.7583819417746751</v>
      </c>
      <c r="N31">
        <v>0.20411998265592479</v>
      </c>
      <c r="O31">
        <v>3.3662361237182932</v>
      </c>
      <c r="P31">
        <v>-534.70000000000005</v>
      </c>
      <c r="Q31">
        <v>0.60000000000000009</v>
      </c>
      <c r="T31">
        <f t="shared" si="0"/>
        <v>0.98918713071778253</v>
      </c>
      <c r="U31">
        <f t="shared" si="1"/>
        <v>573.29999999999995</v>
      </c>
      <c r="V31">
        <f t="shared" si="2"/>
        <v>723.4799999999999</v>
      </c>
      <c r="W31">
        <f t="shared" si="3"/>
        <v>17189.749063890071</v>
      </c>
      <c r="X31">
        <f>AVERAGE(W29:W33)</f>
        <v>-4924.7036965920706</v>
      </c>
      <c r="Y31">
        <f>MAX($U$2:U31)</f>
        <v>1123</v>
      </c>
    </row>
    <row r="32" spans="1:25" x14ac:dyDescent="0.3">
      <c r="A32" s="1">
        <v>2003</v>
      </c>
      <c r="B32">
        <v>499266</v>
      </c>
      <c r="C32">
        <v>596</v>
      </c>
      <c r="D32">
        <v>556</v>
      </c>
      <c r="E32">
        <v>202</v>
      </c>
      <c r="F32">
        <v>1</v>
      </c>
      <c r="G32">
        <v>1897</v>
      </c>
      <c r="H32">
        <v>1.1060552802461689</v>
      </c>
      <c r="I32">
        <v>0.98991642472946939</v>
      </c>
      <c r="J32">
        <v>0.95974495657129044</v>
      </c>
      <c r="K32">
        <v>-0.50856305060197982</v>
      </c>
      <c r="L32">
        <v>0</v>
      </c>
      <c r="M32">
        <v>2.3053513694466239</v>
      </c>
      <c r="N32">
        <v>0</v>
      </c>
      <c r="O32">
        <v>3.2780673308886632</v>
      </c>
      <c r="P32">
        <v>-371.3</v>
      </c>
      <c r="Q32">
        <v>-0.60000000000000009</v>
      </c>
      <c r="T32">
        <f t="shared" si="0"/>
        <v>0.98991642472946939</v>
      </c>
      <c r="U32">
        <f t="shared" si="1"/>
        <v>202</v>
      </c>
      <c r="V32">
        <f t="shared" si="2"/>
        <v>761.22</v>
      </c>
      <c r="W32">
        <f t="shared" si="3"/>
        <v>-11234.63672099943</v>
      </c>
      <c r="X32">
        <f>AVERAGE(W30:W34)</f>
        <v>-1794.1244319182617</v>
      </c>
      <c r="Y32">
        <f>MAX($U$2:U32)</f>
        <v>1123</v>
      </c>
    </row>
    <row r="33" spans="1:25" x14ac:dyDescent="0.3">
      <c r="A33" s="1">
        <v>2005</v>
      </c>
      <c r="B33">
        <v>503509</v>
      </c>
      <c r="C33">
        <v>601</v>
      </c>
      <c r="D33">
        <v>560</v>
      </c>
      <c r="E33">
        <v>969</v>
      </c>
      <c r="F33">
        <v>1</v>
      </c>
      <c r="G33">
        <v>3823</v>
      </c>
      <c r="H33">
        <v>1.10973052640579</v>
      </c>
      <c r="I33">
        <v>0.99354463699197249</v>
      </c>
      <c r="J33">
        <v>0.96285819199543332</v>
      </c>
      <c r="K33">
        <v>0.17240935700216181</v>
      </c>
      <c r="L33">
        <v>0</v>
      </c>
      <c r="M33">
        <v>2.9863237770507651</v>
      </c>
      <c r="N33">
        <v>0</v>
      </c>
      <c r="O33">
        <v>3.582404298019028</v>
      </c>
      <c r="P33">
        <v>767</v>
      </c>
      <c r="Q33">
        <v>0</v>
      </c>
      <c r="T33">
        <f t="shared" si="0"/>
        <v>0.99354463699197249</v>
      </c>
      <c r="U33">
        <f t="shared" si="1"/>
        <v>969</v>
      </c>
      <c r="V33">
        <f t="shared" si="2"/>
        <v>674.52499999999998</v>
      </c>
      <c r="W33">
        <f t="shared" si="3"/>
        <v>-7327.7972451050573</v>
      </c>
      <c r="X33">
        <f>AVERAGE(W31:W35)</f>
        <v>-173.44432680998725</v>
      </c>
      <c r="Y33">
        <f>MAX($U$2:U33)</f>
        <v>1123</v>
      </c>
    </row>
    <row r="34" spans="1:25" x14ac:dyDescent="0.3">
      <c r="A34" s="1">
        <v>2006</v>
      </c>
      <c r="B34">
        <v>508278</v>
      </c>
      <c r="C34">
        <v>606</v>
      </c>
      <c r="D34">
        <v>565</v>
      </c>
      <c r="E34">
        <v>953.8</v>
      </c>
      <c r="F34">
        <v>1</v>
      </c>
      <c r="G34">
        <v>1979</v>
      </c>
      <c r="H34">
        <v>1.1138246009932951</v>
      </c>
      <c r="I34">
        <v>0.99714278915551924</v>
      </c>
      <c r="J34">
        <v>0.96671861280867155</v>
      </c>
      <c r="K34">
        <v>0.1655428980492448</v>
      </c>
      <c r="L34">
        <v>0</v>
      </c>
      <c r="M34">
        <v>2.9794573180978481</v>
      </c>
      <c r="N34">
        <v>0</v>
      </c>
      <c r="O34">
        <v>3.2964457942063961</v>
      </c>
      <c r="P34">
        <v>-15.200000000000051</v>
      </c>
      <c r="Q34">
        <v>0</v>
      </c>
      <c r="T34">
        <f t="shared" si="0"/>
        <v>0.99714278915551924</v>
      </c>
      <c r="U34">
        <f t="shared" si="1"/>
        <v>953.8</v>
      </c>
      <c r="V34">
        <f t="shared" si="2"/>
        <v>708.26666666666677</v>
      </c>
      <c r="W34">
        <f t="shared" si="3"/>
        <v>678.90759497446709</v>
      </c>
      <c r="X34">
        <f>AVERAGE(W32:W36)</f>
        <v>-5961.1754570433404</v>
      </c>
      <c r="Y34">
        <f>MAX($U$2:U34)</f>
        <v>1123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4"/>
  <sheetViews>
    <sheetView tabSelected="1" topLeftCell="C1" workbookViewId="0">
      <selection activeCell="T1" sqref="T1:Y54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 t="s">
        <v>7</v>
      </c>
      <c r="U1" s="1" t="s">
        <v>3</v>
      </c>
      <c r="V1" s="2" t="s">
        <v>18</v>
      </c>
      <c r="W1" s="2" t="s">
        <v>17</v>
      </c>
      <c r="X1" s="2" t="s">
        <v>18</v>
      </c>
      <c r="Y1" s="2" t="s">
        <v>19</v>
      </c>
    </row>
    <row r="2" spans="1:25" x14ac:dyDescent="0.3">
      <c r="A2" s="1">
        <v>1927</v>
      </c>
      <c r="B2">
        <v>13163</v>
      </c>
      <c r="C2">
        <v>1266</v>
      </c>
      <c r="D2">
        <v>1266</v>
      </c>
      <c r="E2">
        <v>10.4</v>
      </c>
      <c r="F2">
        <v>1</v>
      </c>
      <c r="G2">
        <v>2068</v>
      </c>
      <c r="H2">
        <v>0</v>
      </c>
      <c r="I2">
        <v>0</v>
      </c>
      <c r="J2">
        <v>0</v>
      </c>
      <c r="K2">
        <v>0</v>
      </c>
      <c r="L2">
        <v>0</v>
      </c>
      <c r="M2">
        <v>1.01703333929878</v>
      </c>
      <c r="N2">
        <v>0</v>
      </c>
      <c r="O2">
        <v>3.3155505344219049</v>
      </c>
      <c r="T2">
        <f>I2</f>
        <v>0</v>
      </c>
      <c r="U2">
        <f>E2</f>
        <v>10.4</v>
      </c>
      <c r="V2">
        <v>3.5999999999999997E-2</v>
      </c>
      <c r="Y2">
        <f>MAX($U$2:U2)</f>
        <v>10.4</v>
      </c>
    </row>
    <row r="3" spans="1:25" x14ac:dyDescent="0.3">
      <c r="A3" s="1">
        <v>1935</v>
      </c>
      <c r="B3">
        <v>16740</v>
      </c>
      <c r="C3">
        <v>1853</v>
      </c>
      <c r="D3">
        <v>1853</v>
      </c>
      <c r="E3">
        <v>6.1</v>
      </c>
      <c r="F3">
        <v>1</v>
      </c>
      <c r="G3">
        <v>4108</v>
      </c>
      <c r="H3">
        <v>0.1044005723608149</v>
      </c>
      <c r="I3">
        <v>0.1654417136375613</v>
      </c>
      <c r="J3">
        <v>0.1654417136375613</v>
      </c>
      <c r="K3">
        <v>-0.2317035042880134</v>
      </c>
      <c r="L3">
        <v>0</v>
      </c>
      <c r="M3">
        <v>0.78532983501076703</v>
      </c>
      <c r="N3">
        <v>0</v>
      </c>
      <c r="O3">
        <v>3.6136304349252399</v>
      </c>
      <c r="P3">
        <v>-4.3000000000000007</v>
      </c>
      <c r="Q3">
        <v>0</v>
      </c>
      <c r="T3">
        <f t="shared" ref="T3:T54" si="0">I3</f>
        <v>0.1654417136375613</v>
      </c>
      <c r="U3">
        <f t="shared" ref="U3:U54" si="1">E3</f>
        <v>6.1</v>
      </c>
      <c r="V3">
        <f>AVERAGE(U1:U5)</f>
        <v>8.75</v>
      </c>
      <c r="W3">
        <f>(V4-V2)/(T4-T2)</f>
        <v>60.704852176633075</v>
      </c>
      <c r="X3">
        <f>AVERAGE(W1:W5)</f>
        <v>187.39623924258066</v>
      </c>
      <c r="Y3">
        <f>MAX($U$2:U3)</f>
        <v>10.4</v>
      </c>
    </row>
    <row r="4" spans="1:25" x14ac:dyDescent="0.3">
      <c r="A4" s="1">
        <v>1939</v>
      </c>
      <c r="B4">
        <v>18182</v>
      </c>
      <c r="C4">
        <v>1984</v>
      </c>
      <c r="D4">
        <v>1984</v>
      </c>
      <c r="E4">
        <v>11</v>
      </c>
      <c r="F4">
        <v>1</v>
      </c>
      <c r="G4">
        <v>2195</v>
      </c>
      <c r="H4">
        <v>0.14028677213243429</v>
      </c>
      <c r="I4">
        <v>0.1951079621368236</v>
      </c>
      <c r="J4">
        <v>0.1951079621368236</v>
      </c>
      <c r="K4">
        <v>2.435934585944469E-2</v>
      </c>
      <c r="L4">
        <v>0</v>
      </c>
      <c r="M4">
        <v>1.0413926851582249</v>
      </c>
      <c r="N4">
        <v>0</v>
      </c>
      <c r="O4">
        <v>3.3414345245781401</v>
      </c>
      <c r="P4">
        <v>4.9000000000000004</v>
      </c>
      <c r="Q4">
        <v>0</v>
      </c>
      <c r="T4">
        <f t="shared" si="0"/>
        <v>0.1951079621368236</v>
      </c>
      <c r="U4">
        <f t="shared" si="1"/>
        <v>11</v>
      </c>
      <c r="V4">
        <f t="shared" ref="V4:V54" si="2">AVERAGE(U2:U6)</f>
        <v>11.879999999999999</v>
      </c>
      <c r="W4">
        <f t="shared" ref="W4:W38" si="3">(V5-V3)/(T5-T3)</f>
        <v>190.24914700474693</v>
      </c>
      <c r="X4">
        <f>AVERAGE(W2:W6)</f>
        <v>173.4454089728886</v>
      </c>
      <c r="Y4">
        <f>MAX($U$2:U4)</f>
        <v>11</v>
      </c>
    </row>
    <row r="5" spans="1:25" x14ac:dyDescent="0.3">
      <c r="A5" s="1">
        <v>1940</v>
      </c>
      <c r="B5">
        <v>18763</v>
      </c>
      <c r="C5">
        <v>2061</v>
      </c>
      <c r="D5">
        <v>2035</v>
      </c>
      <c r="E5">
        <v>7.5</v>
      </c>
      <c r="F5">
        <v>1.5</v>
      </c>
      <c r="G5">
        <v>1914</v>
      </c>
      <c r="H5">
        <v>0.15394739727123019</v>
      </c>
      <c r="I5">
        <v>0.21164428609787661</v>
      </c>
      <c r="J5">
        <v>0.20613070787990259</v>
      </c>
      <c r="K5">
        <v>-0.1419720759070803</v>
      </c>
      <c r="L5">
        <v>0.17609125905568121</v>
      </c>
      <c r="M5">
        <v>0.87506126339170009</v>
      </c>
      <c r="N5">
        <v>0.17609125905568121</v>
      </c>
      <c r="O5">
        <v>3.2819419334408249</v>
      </c>
      <c r="P5">
        <v>-3.5</v>
      </c>
      <c r="Q5">
        <v>0.5</v>
      </c>
      <c r="T5">
        <f t="shared" si="0"/>
        <v>0.21164428609787661</v>
      </c>
      <c r="U5">
        <f t="shared" si="1"/>
        <v>7.5</v>
      </c>
      <c r="V5">
        <f t="shared" si="2"/>
        <v>17.54</v>
      </c>
      <c r="W5">
        <f t="shared" si="3"/>
        <v>311.23471854636199</v>
      </c>
      <c r="X5">
        <f>AVERAGE(W3:W7)</f>
        <v>176.91523945084629</v>
      </c>
      <c r="Y5">
        <f>MAX($U$2:U5)</f>
        <v>11</v>
      </c>
    </row>
    <row r="6" spans="1:25" x14ac:dyDescent="0.3">
      <c r="A6" s="1">
        <v>1942</v>
      </c>
      <c r="B6">
        <v>19504</v>
      </c>
      <c r="C6">
        <v>2091</v>
      </c>
      <c r="D6">
        <v>2058</v>
      </c>
      <c r="E6">
        <v>24.4</v>
      </c>
      <c r="F6">
        <v>1.333333333333333</v>
      </c>
      <c r="G6">
        <v>2831</v>
      </c>
      <c r="H6">
        <v>0.17076880697788041</v>
      </c>
      <c r="I6">
        <v>0.21792032713633561</v>
      </c>
      <c r="J6">
        <v>0.21101166474507779</v>
      </c>
      <c r="K6">
        <v>0.370356487039949</v>
      </c>
      <c r="L6">
        <v>0.12493873660829991</v>
      </c>
      <c r="M6">
        <v>1.387389826338729</v>
      </c>
      <c r="N6">
        <v>0.12493873660829991</v>
      </c>
      <c r="O6">
        <v>3.4519398693651029</v>
      </c>
      <c r="P6">
        <v>16.899999999999999</v>
      </c>
      <c r="Q6">
        <v>-0.16666666666666671</v>
      </c>
      <c r="T6">
        <f t="shared" si="0"/>
        <v>0.21792032713633561</v>
      </c>
      <c r="U6">
        <f t="shared" si="1"/>
        <v>24.4</v>
      </c>
      <c r="V6">
        <f t="shared" si="2"/>
        <v>18.979999999999997</v>
      </c>
      <c r="W6">
        <f t="shared" si="3"/>
        <v>131.59291816381244</v>
      </c>
      <c r="X6">
        <f>AVERAGE(W4:W8)</f>
        <v>176.98513753505719</v>
      </c>
      <c r="Y6">
        <f>MAX($U$2:U6)</f>
        <v>24.4</v>
      </c>
    </row>
    <row r="7" spans="1:25" x14ac:dyDescent="0.3">
      <c r="A7" s="1">
        <v>1944</v>
      </c>
      <c r="B7">
        <v>20630</v>
      </c>
      <c r="C7">
        <v>2121</v>
      </c>
      <c r="D7">
        <v>2087</v>
      </c>
      <c r="E7">
        <v>38.700000000000003</v>
      </c>
      <c r="F7">
        <v>1</v>
      </c>
      <c r="G7">
        <v>2389</v>
      </c>
      <c r="H7">
        <v>0.19514434667672531</v>
      </c>
      <c r="I7">
        <v>0.22410696283522549</v>
      </c>
      <c r="J7">
        <v>0.21708874338411771</v>
      </c>
      <c r="K7">
        <v>0.57067762572013103</v>
      </c>
      <c r="L7">
        <v>0</v>
      </c>
      <c r="M7">
        <v>1.587710965018911</v>
      </c>
      <c r="N7">
        <v>0</v>
      </c>
      <c r="O7">
        <v>3.3782161497498779</v>
      </c>
      <c r="P7">
        <v>14.3</v>
      </c>
      <c r="Q7">
        <v>-0.33333333333333331</v>
      </c>
      <c r="T7">
        <f t="shared" si="0"/>
        <v>0.22410696283522549</v>
      </c>
      <c r="U7">
        <f t="shared" si="1"/>
        <v>38.700000000000003</v>
      </c>
      <c r="V7">
        <f t="shared" si="2"/>
        <v>19.18</v>
      </c>
      <c r="W7">
        <f t="shared" si="3"/>
        <v>190.79456136267709</v>
      </c>
      <c r="X7">
        <f>AVERAGE(W5:W9)</f>
        <v>127.88768907334202</v>
      </c>
      <c r="Y7">
        <f>MAX($U$2:U7)</f>
        <v>38.700000000000003</v>
      </c>
    </row>
    <row r="8" spans="1:25" x14ac:dyDescent="0.3">
      <c r="A8" s="1">
        <v>1945</v>
      </c>
      <c r="B8">
        <v>21238</v>
      </c>
      <c r="C8">
        <v>2166</v>
      </c>
      <c r="D8">
        <v>2133</v>
      </c>
      <c r="E8">
        <v>13.3</v>
      </c>
      <c r="F8">
        <v>1</v>
      </c>
      <c r="G8">
        <v>1767</v>
      </c>
      <c r="H8">
        <v>0.20775873516854221</v>
      </c>
      <c r="I8">
        <v>0.2332247466079653</v>
      </c>
      <c r="J8">
        <v>0.22655714976809241</v>
      </c>
      <c r="K8">
        <v>0.1068183016683055</v>
      </c>
      <c r="L8">
        <v>0</v>
      </c>
      <c r="M8">
        <v>1.123851640967086</v>
      </c>
      <c r="N8">
        <v>0</v>
      </c>
      <c r="O8">
        <v>3.2472365495067641</v>
      </c>
      <c r="P8">
        <v>-25.4</v>
      </c>
      <c r="Q8">
        <v>0</v>
      </c>
      <c r="T8">
        <f t="shared" si="0"/>
        <v>0.2332247466079653</v>
      </c>
      <c r="U8">
        <f t="shared" si="1"/>
        <v>13.3</v>
      </c>
      <c r="V8">
        <f t="shared" si="2"/>
        <v>21.9</v>
      </c>
      <c r="W8">
        <f t="shared" si="3"/>
        <v>61.05434259768753</v>
      </c>
      <c r="X8">
        <f>AVERAGE(W6:W10)</f>
        <v>87.286076854540667</v>
      </c>
      <c r="Y8">
        <f>MAX($U$2:U8)</f>
        <v>38.700000000000003</v>
      </c>
    </row>
    <row r="9" spans="1:25" x14ac:dyDescent="0.3">
      <c r="A9" s="1">
        <v>1948</v>
      </c>
      <c r="B9">
        <v>22628</v>
      </c>
      <c r="C9">
        <v>2282</v>
      </c>
      <c r="D9">
        <v>2236</v>
      </c>
      <c r="E9">
        <v>12</v>
      </c>
      <c r="F9">
        <v>1.125</v>
      </c>
      <c r="G9">
        <v>1366</v>
      </c>
      <c r="H9">
        <v>0.2352912887719453</v>
      </c>
      <c r="I9">
        <v>0.25588193440085949</v>
      </c>
      <c r="J9">
        <v>0.2470380935330494</v>
      </c>
      <c r="K9">
        <v>6.2147906748844427E-2</v>
      </c>
      <c r="L9">
        <v>5.1152522447381291E-2</v>
      </c>
      <c r="M9">
        <v>1.0791812460476251</v>
      </c>
      <c r="N9">
        <v>5.1152522447381291E-2</v>
      </c>
      <c r="O9">
        <v>3.135450699345514</v>
      </c>
      <c r="P9">
        <v>-1.3000000000000009</v>
      </c>
      <c r="Q9">
        <v>0.125</v>
      </c>
      <c r="T9">
        <f t="shared" si="0"/>
        <v>0.25588193440085949</v>
      </c>
      <c r="U9">
        <f t="shared" si="1"/>
        <v>12</v>
      </c>
      <c r="V9">
        <f t="shared" si="2"/>
        <v>21.119999999999997</v>
      </c>
      <c r="W9">
        <f t="shared" si="3"/>
        <v>-55.238095303828878</v>
      </c>
      <c r="X9">
        <f>AVERAGE(W7:W11)</f>
        <v>116.95490016614883</v>
      </c>
      <c r="Y9">
        <f>MAX($U$2:U9)</f>
        <v>38.700000000000003</v>
      </c>
    </row>
    <row r="10" spans="1:25" x14ac:dyDescent="0.3">
      <c r="A10" s="1">
        <v>1949</v>
      </c>
      <c r="B10">
        <v>23582</v>
      </c>
      <c r="C10">
        <v>2327</v>
      </c>
      <c r="D10">
        <v>2273</v>
      </c>
      <c r="E10">
        <v>21.1</v>
      </c>
      <c r="F10">
        <v>1.2222222222222221</v>
      </c>
      <c r="G10">
        <v>1650</v>
      </c>
      <c r="H10">
        <v>0.25322575373448691</v>
      </c>
      <c r="I10">
        <v>0.26436267760539373</v>
      </c>
      <c r="J10">
        <v>0.25416573004363452</v>
      </c>
      <c r="K10">
        <v>0.3072491159989123</v>
      </c>
      <c r="L10">
        <v>8.71501757189002E-2</v>
      </c>
      <c r="M10">
        <v>1.3242824552976931</v>
      </c>
      <c r="N10">
        <v>8.71501757189002E-2</v>
      </c>
      <c r="O10">
        <v>3.2174839442139058</v>
      </c>
      <c r="P10">
        <v>9.1000000000000014</v>
      </c>
      <c r="Q10">
        <v>9.7222222222222321E-2</v>
      </c>
      <c r="T10">
        <f t="shared" si="0"/>
        <v>0.26436267760539373</v>
      </c>
      <c r="U10">
        <f t="shared" si="1"/>
        <v>21.1</v>
      </c>
      <c r="V10">
        <f t="shared" si="2"/>
        <v>20.18</v>
      </c>
      <c r="W10">
        <f t="shared" si="3"/>
        <v>108.22665745235516</v>
      </c>
      <c r="X10">
        <f>AVERAGE(W8:W12)</f>
        <v>223.82841881915368</v>
      </c>
      <c r="Y10">
        <f>MAX($U$2:U10)</f>
        <v>38.700000000000003</v>
      </c>
    </row>
    <row r="11" spans="1:25" x14ac:dyDescent="0.3">
      <c r="A11" s="1">
        <v>1950</v>
      </c>
      <c r="B11">
        <v>26534</v>
      </c>
      <c r="C11">
        <v>2471</v>
      </c>
      <c r="D11">
        <v>2391</v>
      </c>
      <c r="E11">
        <v>20.5</v>
      </c>
      <c r="F11">
        <v>1.2222222222222221</v>
      </c>
      <c r="G11">
        <v>1647</v>
      </c>
      <c r="H11">
        <v>0.30444784350615411</v>
      </c>
      <c r="I11">
        <v>0.29043903972074309</v>
      </c>
      <c r="J11">
        <v>0.2761458704344385</v>
      </c>
      <c r="K11">
        <v>0.29472052175697389</v>
      </c>
      <c r="L11">
        <v>8.7150175718900116E-2</v>
      </c>
      <c r="M11">
        <v>1.311753861055754</v>
      </c>
      <c r="N11">
        <v>8.7150175718900116E-2</v>
      </c>
      <c r="O11">
        <v>3.2166935991697549</v>
      </c>
      <c r="P11">
        <v>-0.60000000000000142</v>
      </c>
      <c r="Q11">
        <v>-2.2204460492503131E-16</v>
      </c>
      <c r="T11">
        <f t="shared" si="0"/>
        <v>0.29043903972074309</v>
      </c>
      <c r="U11">
        <f t="shared" si="1"/>
        <v>20.5</v>
      </c>
      <c r="V11">
        <f t="shared" si="2"/>
        <v>24.86</v>
      </c>
      <c r="W11">
        <f t="shared" si="3"/>
        <v>279.93703472185325</v>
      </c>
      <c r="X11">
        <f>AVERAGE(W9:W13)</f>
        <v>544.82872062521346</v>
      </c>
      <c r="Y11">
        <f>MAX($U$2:U11)</f>
        <v>38.700000000000003</v>
      </c>
    </row>
    <row r="12" spans="1:25" x14ac:dyDescent="0.3">
      <c r="A12" s="1">
        <v>1951</v>
      </c>
      <c r="B12">
        <v>30976</v>
      </c>
      <c r="C12">
        <v>2602</v>
      </c>
      <c r="D12">
        <v>2489</v>
      </c>
      <c r="E12">
        <v>34</v>
      </c>
      <c r="F12">
        <v>1.333333333333333</v>
      </c>
      <c r="G12">
        <v>1339</v>
      </c>
      <c r="H12">
        <v>0.37167045433187329</v>
      </c>
      <c r="I12">
        <v>0.3128735865442312</v>
      </c>
      <c r="J12">
        <v>0.29359119092725688</v>
      </c>
      <c r="K12">
        <v>0.51444557774347477</v>
      </c>
      <c r="L12">
        <v>0.12493873660829991</v>
      </c>
      <c r="M12">
        <v>1.5314789170422549</v>
      </c>
      <c r="N12">
        <v>0.12493873660829991</v>
      </c>
      <c r="O12">
        <v>3.126780577012009</v>
      </c>
      <c r="P12">
        <v>13.5</v>
      </c>
      <c r="Q12">
        <v>0.1111111111111112</v>
      </c>
      <c r="T12">
        <f t="shared" si="0"/>
        <v>0.3128735865442312</v>
      </c>
      <c r="U12">
        <f t="shared" si="1"/>
        <v>34</v>
      </c>
      <c r="V12">
        <f t="shared" si="2"/>
        <v>33.760000000000005</v>
      </c>
      <c r="W12">
        <f t="shared" si="3"/>
        <v>725.1621546277014</v>
      </c>
      <c r="X12">
        <f>AVERAGE(W10:W14)</f>
        <v>770.61640218245952</v>
      </c>
      <c r="Y12">
        <f>MAX($U$2:U12)</f>
        <v>38.700000000000003</v>
      </c>
    </row>
    <row r="13" spans="1:25" x14ac:dyDescent="0.3">
      <c r="A13" s="1">
        <v>1952</v>
      </c>
      <c r="B13">
        <v>31661</v>
      </c>
      <c r="C13">
        <v>2621</v>
      </c>
      <c r="D13">
        <v>2501</v>
      </c>
      <c r="E13">
        <v>36.700000000000003</v>
      </c>
      <c r="F13">
        <v>1.535714285714286</v>
      </c>
      <c r="G13">
        <v>1308</v>
      </c>
      <c r="H13">
        <v>0.38116974646374918</v>
      </c>
      <c r="I13">
        <v>0.31603331526526418</v>
      </c>
      <c r="J13">
        <v>0.29567998604916618</v>
      </c>
      <c r="K13">
        <v>0.54763272495330906</v>
      </c>
      <c r="L13">
        <v>0.18631042423736729</v>
      </c>
      <c r="M13">
        <v>1.5646660642520891</v>
      </c>
      <c r="N13">
        <v>0.18631042423736729</v>
      </c>
      <c r="O13">
        <v>3.116607743988248</v>
      </c>
      <c r="P13">
        <v>2.7000000000000028</v>
      </c>
      <c r="Q13">
        <v>0.2023809523809523</v>
      </c>
      <c r="T13">
        <f t="shared" si="0"/>
        <v>0.31603331526526418</v>
      </c>
      <c r="U13">
        <f t="shared" si="1"/>
        <v>36.700000000000003</v>
      </c>
      <c r="V13">
        <f t="shared" si="2"/>
        <v>43.42</v>
      </c>
      <c r="W13">
        <f t="shared" si="3"/>
        <v>1666.0558516279866</v>
      </c>
      <c r="X13">
        <f>AVERAGE(W11:W15)</f>
        <v>830.5081406403981</v>
      </c>
      <c r="Y13">
        <f>MAX($U$2:U13)</f>
        <v>38.700000000000003</v>
      </c>
    </row>
    <row r="14" spans="1:25" x14ac:dyDescent="0.3">
      <c r="A14" s="1">
        <v>1953</v>
      </c>
      <c r="B14">
        <v>35315</v>
      </c>
      <c r="C14">
        <v>2685</v>
      </c>
      <c r="D14">
        <v>2549</v>
      </c>
      <c r="E14">
        <v>56.5</v>
      </c>
      <c r="F14">
        <v>1.333333333333333</v>
      </c>
      <c r="G14">
        <v>1300</v>
      </c>
      <c r="H14">
        <v>0.42860432929075992</v>
      </c>
      <c r="I14">
        <v>0.32651058435423808</v>
      </c>
      <c r="J14">
        <v>0.30393612978793122</v>
      </c>
      <c r="K14">
        <v>0.73501510852065821</v>
      </c>
      <c r="L14">
        <v>0.12493873660829991</v>
      </c>
      <c r="M14">
        <v>1.752048447819438</v>
      </c>
      <c r="N14">
        <v>0.12493873660829991</v>
      </c>
      <c r="O14">
        <v>3.1139433523068369</v>
      </c>
      <c r="P14">
        <v>19.8</v>
      </c>
      <c r="Q14">
        <v>-0.2023809523809523</v>
      </c>
      <c r="T14">
        <f t="shared" si="0"/>
        <v>0.32651058435423808</v>
      </c>
      <c r="U14">
        <f t="shared" si="1"/>
        <v>56.5</v>
      </c>
      <c r="V14">
        <f t="shared" si="2"/>
        <v>56.480000000000004</v>
      </c>
      <c r="W14">
        <f t="shared" si="3"/>
        <v>1073.7003124824014</v>
      </c>
      <c r="X14">
        <f>AVERAGE(W12:W16)</f>
        <v>874.48478406815286</v>
      </c>
      <c r="Y14">
        <f>MAX($U$2:U14)</f>
        <v>56.5</v>
      </c>
    </row>
    <row r="15" spans="1:25" x14ac:dyDescent="0.3">
      <c r="A15" s="1">
        <v>1954</v>
      </c>
      <c r="B15">
        <v>37820</v>
      </c>
      <c r="C15">
        <v>2721</v>
      </c>
      <c r="D15">
        <v>2576</v>
      </c>
      <c r="E15">
        <v>69.400000000000006</v>
      </c>
      <c r="F15">
        <v>1.3555555555555561</v>
      </c>
      <c r="G15">
        <v>1089</v>
      </c>
      <c r="H15">
        <v>0.45836664321259463</v>
      </c>
      <c r="I15">
        <v>0.33229483609842142</v>
      </c>
      <c r="J15">
        <v>0.30851215300643808</v>
      </c>
      <c r="K15">
        <v>0.82432613115607456</v>
      </c>
      <c r="L15">
        <v>0.13211732123542341</v>
      </c>
      <c r="M15">
        <v>1.841359470454855</v>
      </c>
      <c r="N15">
        <v>0.13211732123542341</v>
      </c>
      <c r="O15">
        <v>3.037027879755775</v>
      </c>
      <c r="P15">
        <v>12.900000000000009</v>
      </c>
      <c r="Q15">
        <v>2.2222222222222369E-2</v>
      </c>
      <c r="T15">
        <f t="shared" si="0"/>
        <v>0.33229483609842142</v>
      </c>
      <c r="U15">
        <f t="shared" si="1"/>
        <v>69.400000000000006</v>
      </c>
      <c r="V15">
        <f t="shared" si="2"/>
        <v>60.88000000000001</v>
      </c>
      <c r="W15">
        <f t="shared" si="3"/>
        <v>407.68534974204744</v>
      </c>
      <c r="X15">
        <f>AVERAGE(W13:W17)</f>
        <v>972.15580722099605</v>
      </c>
      <c r="Y15">
        <f>MAX($U$2:U15)</f>
        <v>69.400000000000006</v>
      </c>
    </row>
    <row r="16" spans="1:25" x14ac:dyDescent="0.3">
      <c r="A16" s="1">
        <v>1955</v>
      </c>
      <c r="B16">
        <v>47364</v>
      </c>
      <c r="C16">
        <v>2833</v>
      </c>
      <c r="D16">
        <v>2641</v>
      </c>
      <c r="E16">
        <v>85.8</v>
      </c>
      <c r="F16">
        <v>1.7179487179487181</v>
      </c>
      <c r="G16">
        <v>1311</v>
      </c>
      <c r="H16">
        <v>0.55609349114671391</v>
      </c>
      <c r="I16">
        <v>0.3498128688391009</v>
      </c>
      <c r="J16">
        <v>0.31933469552558769</v>
      </c>
      <c r="K16">
        <v>0.91645394854992512</v>
      </c>
      <c r="L16">
        <v>0.23501019567432729</v>
      </c>
      <c r="M16">
        <v>1.933487287848705</v>
      </c>
      <c r="N16">
        <v>0.23501019567432729</v>
      </c>
      <c r="O16">
        <v>3.1176026916900841</v>
      </c>
      <c r="P16">
        <v>16.399999999999991</v>
      </c>
      <c r="Q16">
        <v>0.36239316239316238</v>
      </c>
      <c r="T16">
        <f t="shared" si="0"/>
        <v>0.3498128688391009</v>
      </c>
      <c r="U16">
        <f t="shared" si="1"/>
        <v>85.8</v>
      </c>
      <c r="V16">
        <f t="shared" si="2"/>
        <v>65.97999999999999</v>
      </c>
      <c r="W16">
        <f t="shared" si="3"/>
        <v>499.82025186062685</v>
      </c>
      <c r="X16">
        <f>AVERAGE(W14:W18)</f>
        <v>1187.9423883549869</v>
      </c>
      <c r="Y16">
        <f>MAX($U$2:U16)</f>
        <v>85.8</v>
      </c>
    </row>
    <row r="17" spans="1:25" x14ac:dyDescent="0.3">
      <c r="A17" s="1">
        <v>1956</v>
      </c>
      <c r="B17">
        <v>51001</v>
      </c>
      <c r="C17">
        <v>2898</v>
      </c>
      <c r="D17">
        <v>2703</v>
      </c>
      <c r="E17">
        <v>56</v>
      </c>
      <c r="F17">
        <v>1.04</v>
      </c>
      <c r="G17">
        <v>1195</v>
      </c>
      <c r="H17">
        <v>0.58822381029610171</v>
      </c>
      <c r="I17">
        <v>0.35966467545381953</v>
      </c>
      <c r="J17">
        <v>0.32941234001738912</v>
      </c>
      <c r="K17">
        <v>0.73115468770741998</v>
      </c>
      <c r="L17">
        <v>1.703333929878037E-2</v>
      </c>
      <c r="M17">
        <v>1.7481880270062</v>
      </c>
      <c r="N17">
        <v>1.703333929878037E-2</v>
      </c>
      <c r="O17">
        <v>3.0773679052841558</v>
      </c>
      <c r="P17">
        <v>-29.8</v>
      </c>
      <c r="Q17">
        <v>-0.67794871794871803</v>
      </c>
      <c r="T17">
        <f t="shared" si="0"/>
        <v>0.35966467545381953</v>
      </c>
      <c r="U17">
        <f t="shared" si="1"/>
        <v>56</v>
      </c>
      <c r="V17">
        <f t="shared" si="2"/>
        <v>74.559999999999988</v>
      </c>
      <c r="W17">
        <f t="shared" si="3"/>
        <v>1213.5172703919177</v>
      </c>
      <c r="X17">
        <f>AVERAGE(W15:W19)</f>
        <v>1171.0458749963254</v>
      </c>
      <c r="Y17">
        <f>MAX($U$2:U17)</f>
        <v>85.8</v>
      </c>
    </row>
    <row r="18" spans="1:25" x14ac:dyDescent="0.3">
      <c r="A18" s="1">
        <v>1957</v>
      </c>
      <c r="B18">
        <v>52242</v>
      </c>
      <c r="C18">
        <v>2918</v>
      </c>
      <c r="D18">
        <v>2719</v>
      </c>
      <c r="E18">
        <v>62.2</v>
      </c>
      <c r="F18">
        <v>1.288888888888889</v>
      </c>
      <c r="G18">
        <v>1100</v>
      </c>
      <c r="H18">
        <v>0.59866491354672702</v>
      </c>
      <c r="I18">
        <v>0.36265158187609647</v>
      </c>
      <c r="J18">
        <v>0.33197550190616382</v>
      </c>
      <c r="K18">
        <v>0.77675704539203838</v>
      </c>
      <c r="L18">
        <v>0.11021547978759361</v>
      </c>
      <c r="M18">
        <v>1.793790384690819</v>
      </c>
      <c r="N18">
        <v>0.11021547978759361</v>
      </c>
      <c r="O18">
        <v>3.0413926851582249</v>
      </c>
      <c r="P18">
        <v>6.2000000000000028</v>
      </c>
      <c r="Q18">
        <v>0.24888888888888891</v>
      </c>
      <c r="T18">
        <f t="shared" si="0"/>
        <v>0.36265158187609647</v>
      </c>
      <c r="U18">
        <f t="shared" si="1"/>
        <v>62.2</v>
      </c>
      <c r="V18">
        <f t="shared" si="2"/>
        <v>81.559999999999988</v>
      </c>
      <c r="W18">
        <f t="shared" si="3"/>
        <v>2744.9887572979419</v>
      </c>
      <c r="X18">
        <f>AVERAGE(W16:W20)</f>
        <v>1223.2224787931552</v>
      </c>
      <c r="Y18">
        <f>MAX($U$2:U18)</f>
        <v>85.8</v>
      </c>
    </row>
    <row r="19" spans="1:25" x14ac:dyDescent="0.3">
      <c r="A19" s="1">
        <v>1958</v>
      </c>
      <c r="B19">
        <v>52734</v>
      </c>
      <c r="C19">
        <v>2923</v>
      </c>
      <c r="D19">
        <v>2723</v>
      </c>
      <c r="E19">
        <v>99.4</v>
      </c>
      <c r="F19">
        <v>1.2121212121212119</v>
      </c>
      <c r="G19">
        <v>1454</v>
      </c>
      <c r="H19">
        <v>0.60273583355943383</v>
      </c>
      <c r="I19">
        <v>0.36339510967610023</v>
      </c>
      <c r="J19">
        <v>0.33261393565862829</v>
      </c>
      <c r="K19">
        <v>0.98035304509853294</v>
      </c>
      <c r="L19">
        <v>8.3546051450074918E-2</v>
      </c>
      <c r="M19">
        <v>1.997386384397313</v>
      </c>
      <c r="N19">
        <v>8.3546051450074918E-2</v>
      </c>
      <c r="O19">
        <v>3.162564406523019</v>
      </c>
      <c r="P19">
        <v>37.200000000000003</v>
      </c>
      <c r="Q19">
        <v>-7.6767676767676818E-2</v>
      </c>
      <c r="T19">
        <f t="shared" si="0"/>
        <v>0.36339510967610023</v>
      </c>
      <c r="U19">
        <f t="shared" si="1"/>
        <v>99.4</v>
      </c>
      <c r="V19">
        <f t="shared" si="2"/>
        <v>84.8</v>
      </c>
      <c r="W19">
        <f t="shared" si="3"/>
        <v>989.21774568909302</v>
      </c>
      <c r="X19">
        <f>AVERAGE(W17:W21)</f>
        <v>1245.5847660364802</v>
      </c>
      <c r="Y19">
        <f>MAX($U$2:U19)</f>
        <v>99.4</v>
      </c>
    </row>
    <row r="20" spans="1:25" x14ac:dyDescent="0.3">
      <c r="A20" s="1">
        <v>1959</v>
      </c>
      <c r="B20">
        <v>55524</v>
      </c>
      <c r="C20">
        <v>2949</v>
      </c>
      <c r="D20">
        <v>2745</v>
      </c>
      <c r="E20">
        <v>104.4</v>
      </c>
      <c r="F20">
        <v>1.188405797101449</v>
      </c>
      <c r="G20">
        <v>1073</v>
      </c>
      <c r="H20">
        <v>0.62512586425109562</v>
      </c>
      <c r="I20">
        <v>0.36724106687046182</v>
      </c>
      <c r="J20">
        <v>0.3361086431047744</v>
      </c>
      <c r="K20">
        <v>1.0016671593674631</v>
      </c>
      <c r="L20">
        <v>7.4964761646461278E-2</v>
      </c>
      <c r="M20">
        <v>2.0187004986662429</v>
      </c>
      <c r="N20">
        <v>7.4964761646461278E-2</v>
      </c>
      <c r="O20">
        <v>3.0305997219659511</v>
      </c>
      <c r="P20">
        <v>5</v>
      </c>
      <c r="Q20">
        <v>-2.371541501976315E-2</v>
      </c>
      <c r="T20">
        <f t="shared" si="0"/>
        <v>0.36724106687046182</v>
      </c>
      <c r="U20">
        <f t="shared" si="1"/>
        <v>104.4</v>
      </c>
      <c r="V20">
        <f t="shared" si="2"/>
        <v>86.1</v>
      </c>
      <c r="W20">
        <f t="shared" si="3"/>
        <v>668.56836872619647</v>
      </c>
      <c r="X20">
        <f>AVERAGE(W18:W22)</f>
        <v>924.38004770987141</v>
      </c>
      <c r="Y20">
        <f>MAX($U$2:U20)</f>
        <v>104.4</v>
      </c>
    </row>
    <row r="21" spans="1:25" x14ac:dyDescent="0.3">
      <c r="A21" s="1">
        <v>1960</v>
      </c>
      <c r="B21">
        <v>58148</v>
      </c>
      <c r="C21">
        <v>2975</v>
      </c>
      <c r="D21">
        <v>2764</v>
      </c>
      <c r="E21">
        <v>102</v>
      </c>
      <c r="F21">
        <v>1.397435897435898</v>
      </c>
      <c r="G21">
        <v>1347</v>
      </c>
      <c r="H21">
        <v>0.64517990046965423</v>
      </c>
      <c r="I21">
        <v>0.37105326438323211</v>
      </c>
      <c r="J21">
        <v>0.33910433302082449</v>
      </c>
      <c r="K21">
        <v>0.99156683246313715</v>
      </c>
      <c r="L21">
        <v>0.14533189525014331</v>
      </c>
      <c r="M21">
        <v>2.008600171761918</v>
      </c>
      <c r="N21">
        <v>0.14533189525014331</v>
      </c>
      <c r="O21">
        <v>3.129367595722985</v>
      </c>
      <c r="P21">
        <v>-2.4000000000000061</v>
      </c>
      <c r="Q21">
        <v>0.2090301003344486</v>
      </c>
      <c r="T21">
        <f t="shared" si="0"/>
        <v>0.37105326438323211</v>
      </c>
      <c r="U21">
        <f t="shared" si="1"/>
        <v>102</v>
      </c>
      <c r="V21">
        <f t="shared" si="2"/>
        <v>89.92</v>
      </c>
      <c r="W21">
        <f t="shared" si="3"/>
        <v>611.63168807725276</v>
      </c>
      <c r="X21">
        <f>AVERAGE(W19:W23)</f>
        <v>321.99770340423152</v>
      </c>
      <c r="Y21">
        <f>MAX($U$2:U21)</f>
        <v>104.4</v>
      </c>
    </row>
    <row r="22" spans="1:25" x14ac:dyDescent="0.3">
      <c r="A22" s="1">
        <v>1961</v>
      </c>
      <c r="B22">
        <v>59889</v>
      </c>
      <c r="C22">
        <v>3003</v>
      </c>
      <c r="D22">
        <v>2786</v>
      </c>
      <c r="E22">
        <v>62.5</v>
      </c>
      <c r="F22">
        <v>1.25</v>
      </c>
      <c r="G22">
        <v>1163</v>
      </c>
      <c r="H22">
        <v>0.65799218019139394</v>
      </c>
      <c r="I22">
        <v>0.3751216265176448</v>
      </c>
      <c r="J22">
        <v>0.34254740640660841</v>
      </c>
      <c r="K22">
        <v>0.77884667804529484</v>
      </c>
      <c r="L22">
        <v>9.691001300805642E-2</v>
      </c>
      <c r="M22">
        <v>1.795880017344075</v>
      </c>
      <c r="N22">
        <v>9.691001300805642E-2</v>
      </c>
      <c r="O22">
        <v>3.065579714728448</v>
      </c>
      <c r="P22">
        <v>-39.5</v>
      </c>
      <c r="Q22">
        <v>-0.14743589743589761</v>
      </c>
      <c r="T22">
        <f t="shared" si="0"/>
        <v>0.3751216265176448</v>
      </c>
      <c r="U22">
        <f t="shared" si="1"/>
        <v>62.5</v>
      </c>
      <c r="V22">
        <f t="shared" si="2"/>
        <v>90.92</v>
      </c>
      <c r="W22">
        <f t="shared" si="3"/>
        <v>-392.50632124112764</v>
      </c>
      <c r="X22">
        <f>AVERAGE(W20:W24)</f>
        <v>272.00968028569349</v>
      </c>
      <c r="Y22">
        <f>MAX($U$2:U22)</f>
        <v>104.4</v>
      </c>
    </row>
    <row r="23" spans="1:25" x14ac:dyDescent="0.3">
      <c r="A23" s="1">
        <v>1962</v>
      </c>
      <c r="B23">
        <v>63846</v>
      </c>
      <c r="C23">
        <v>3051</v>
      </c>
      <c r="D23">
        <v>2828</v>
      </c>
      <c r="E23">
        <v>81.3</v>
      </c>
      <c r="F23">
        <v>1.1587301587301591</v>
      </c>
      <c r="G23">
        <v>2387</v>
      </c>
      <c r="H23">
        <v>0.68577881227882254</v>
      </c>
      <c r="I23">
        <v>0.38200850196107072</v>
      </c>
      <c r="J23">
        <v>0.34904569944352548</v>
      </c>
      <c r="K23">
        <v>0.89305720629528773</v>
      </c>
      <c r="L23">
        <v>6.3982310666874237E-2</v>
      </c>
      <c r="M23">
        <v>1.910090545594068</v>
      </c>
      <c r="N23">
        <v>6.3982310666874237E-2</v>
      </c>
      <c r="O23">
        <v>3.377852419006754</v>
      </c>
      <c r="P23">
        <v>18.8</v>
      </c>
      <c r="Q23">
        <v>-9.1269841269841168E-2</v>
      </c>
      <c r="T23">
        <f t="shared" si="0"/>
        <v>0.38200850196107072</v>
      </c>
      <c r="U23">
        <f t="shared" si="1"/>
        <v>81.3</v>
      </c>
      <c r="V23">
        <f t="shared" si="2"/>
        <v>85.62</v>
      </c>
      <c r="W23">
        <f t="shared" si="3"/>
        <v>-266.92296423025709</v>
      </c>
      <c r="X23">
        <f>AVERAGE(W21:W25)</f>
        <v>349.67906077785204</v>
      </c>
      <c r="Y23">
        <f>MAX($U$2:U23)</f>
        <v>104.4</v>
      </c>
    </row>
    <row r="24" spans="1:25" x14ac:dyDescent="0.3">
      <c r="A24" s="1">
        <v>1963</v>
      </c>
      <c r="B24">
        <v>69099</v>
      </c>
      <c r="C24">
        <v>3102</v>
      </c>
      <c r="D24">
        <v>2863</v>
      </c>
      <c r="E24">
        <v>104.4</v>
      </c>
      <c r="F24">
        <v>1.413793103448276</v>
      </c>
      <c r="G24">
        <v>1130</v>
      </c>
      <c r="H24">
        <v>0.72011688101808413</v>
      </c>
      <c r="I24">
        <v>0.38920808779624988</v>
      </c>
      <c r="J24">
        <v>0.35438764234026232</v>
      </c>
      <c r="K24">
        <v>1.0016671593674631</v>
      </c>
      <c r="L24">
        <v>0.15038585882077951</v>
      </c>
      <c r="M24">
        <v>2.0187004986662429</v>
      </c>
      <c r="N24">
        <v>0.15038585882077951</v>
      </c>
      <c r="O24">
        <v>3.0530784434834199</v>
      </c>
      <c r="P24">
        <v>23.100000000000009</v>
      </c>
      <c r="Q24">
        <v>0.25506294471811719</v>
      </c>
      <c r="T24">
        <f t="shared" si="0"/>
        <v>0.38920808779624988</v>
      </c>
      <c r="U24">
        <f t="shared" si="1"/>
        <v>104.4</v>
      </c>
      <c r="V24">
        <f t="shared" si="2"/>
        <v>87.16</v>
      </c>
      <c r="W24">
        <f t="shared" si="3"/>
        <v>739.27763009640319</v>
      </c>
      <c r="X24">
        <f>AVERAGE(W22:W26)</f>
        <v>362.30203076003261</v>
      </c>
      <c r="Y24">
        <f>MAX($U$2:U24)</f>
        <v>104.4</v>
      </c>
    </row>
    <row r="25" spans="1:25" x14ac:dyDescent="0.3">
      <c r="A25" s="1">
        <v>1964</v>
      </c>
      <c r="B25">
        <v>73161</v>
      </c>
      <c r="C25">
        <v>3154</v>
      </c>
      <c r="D25">
        <v>2906</v>
      </c>
      <c r="E25">
        <v>77.900000000000006</v>
      </c>
      <c r="F25">
        <v>1.2222222222222221</v>
      </c>
      <c r="G25">
        <v>1186</v>
      </c>
      <c r="H25">
        <v>0.74492475169594941</v>
      </c>
      <c r="I25">
        <v>0.39642798331154783</v>
      </c>
      <c r="J25">
        <v>0.36086190428066639</v>
      </c>
      <c r="K25">
        <v>0.87450411837378417</v>
      </c>
      <c r="L25">
        <v>8.7150175718900116E-2</v>
      </c>
      <c r="M25">
        <v>1.891537457672565</v>
      </c>
      <c r="N25">
        <v>8.7150175718900116E-2</v>
      </c>
      <c r="O25">
        <v>3.0740846890282438</v>
      </c>
      <c r="P25">
        <v>-26.5</v>
      </c>
      <c r="Q25">
        <v>-0.1915708812260539</v>
      </c>
      <c r="T25">
        <f t="shared" si="0"/>
        <v>0.39642798331154783</v>
      </c>
      <c r="U25">
        <f t="shared" si="1"/>
        <v>77.900000000000006</v>
      </c>
      <c r="V25">
        <f t="shared" si="2"/>
        <v>96.28</v>
      </c>
      <c r="W25">
        <f t="shared" si="3"/>
        <v>1056.915271186989</v>
      </c>
      <c r="X25">
        <f>AVERAGE(W23:W27)</f>
        <v>902.43584705054309</v>
      </c>
      <c r="Y25">
        <f>MAX($U$2:U25)</f>
        <v>104.4</v>
      </c>
    </row>
    <row r="26" spans="1:25" x14ac:dyDescent="0.3">
      <c r="A26" s="1">
        <v>1965</v>
      </c>
      <c r="B26">
        <v>79017</v>
      </c>
      <c r="C26">
        <v>3207</v>
      </c>
      <c r="D26">
        <v>2949</v>
      </c>
      <c r="E26">
        <v>109.7</v>
      </c>
      <c r="F26">
        <v>1.2465753424657531</v>
      </c>
      <c r="G26">
        <v>906</v>
      </c>
      <c r="H26">
        <v>0.77836565571467609</v>
      </c>
      <c r="I26">
        <v>0.40366525424710409</v>
      </c>
      <c r="J26">
        <v>0.36724106687046182</v>
      </c>
      <c r="K26">
        <v>1.023173288275931</v>
      </c>
      <c r="L26">
        <v>9.5718532200637654E-2</v>
      </c>
      <c r="M26">
        <v>2.0402066275747108</v>
      </c>
      <c r="N26">
        <v>9.5718532200637654E-2</v>
      </c>
      <c r="O26">
        <v>2.9571281976768131</v>
      </c>
      <c r="P26">
        <v>31.8</v>
      </c>
      <c r="Q26">
        <v>2.4353120243531201E-2</v>
      </c>
      <c r="T26">
        <f t="shared" si="0"/>
        <v>0.40366525424710409</v>
      </c>
      <c r="U26">
        <f t="shared" si="1"/>
        <v>109.7</v>
      </c>
      <c r="V26">
        <f t="shared" si="2"/>
        <v>102.44000000000001</v>
      </c>
      <c r="W26">
        <f t="shared" si="3"/>
        <v>674.74653798815552</v>
      </c>
      <c r="X26">
        <f>AVERAGE(W24:W28)</f>
        <v>1730.6005724420672</v>
      </c>
      <c r="Y26">
        <f>MAX($U$2:U26)</f>
        <v>109.7</v>
      </c>
    </row>
    <row r="27" spans="1:25" x14ac:dyDescent="0.3">
      <c r="A27" s="1">
        <v>1966</v>
      </c>
      <c r="B27">
        <v>88072</v>
      </c>
      <c r="C27">
        <v>3291</v>
      </c>
      <c r="D27">
        <v>3013</v>
      </c>
      <c r="E27">
        <v>108.1</v>
      </c>
      <c r="F27">
        <v>1.3076923076923079</v>
      </c>
      <c r="G27">
        <v>1302</v>
      </c>
      <c r="H27">
        <v>0.82548297741878351</v>
      </c>
      <c r="I27">
        <v>0.41489417661303718</v>
      </c>
      <c r="J27">
        <v>0.37656542599202081</v>
      </c>
      <c r="K27">
        <v>1.0167923546545301</v>
      </c>
      <c r="L27">
        <v>0.11650556907143721</v>
      </c>
      <c r="M27">
        <v>2.0338256939533101</v>
      </c>
      <c r="N27">
        <v>0.11650556907143721</v>
      </c>
      <c r="O27">
        <v>3.114610984232173</v>
      </c>
      <c r="P27">
        <v>-1.600000000000009</v>
      </c>
      <c r="Q27">
        <v>6.1116965226554409E-2</v>
      </c>
      <c r="T27">
        <f t="shared" si="0"/>
        <v>0.41489417661303718</v>
      </c>
      <c r="U27">
        <f t="shared" si="1"/>
        <v>108.1</v>
      </c>
      <c r="V27">
        <f t="shared" si="2"/>
        <v>108.74000000000001</v>
      </c>
      <c r="W27">
        <f t="shared" si="3"/>
        <v>2308.1627602114245</v>
      </c>
      <c r="X27">
        <f>AVERAGE(W25:W29)</f>
        <v>2454.4752635524333</v>
      </c>
      <c r="Y27">
        <f>MAX($U$2:U27)</f>
        <v>109.7</v>
      </c>
    </row>
    <row r="28" spans="1:25" x14ac:dyDescent="0.3">
      <c r="A28" s="1">
        <v>1967</v>
      </c>
      <c r="B28">
        <v>88628</v>
      </c>
      <c r="C28">
        <v>3296</v>
      </c>
      <c r="D28">
        <v>3017</v>
      </c>
      <c r="E28">
        <v>112.1</v>
      </c>
      <c r="F28">
        <v>1.3139534883720929</v>
      </c>
      <c r="G28">
        <v>945</v>
      </c>
      <c r="H28">
        <v>0.82821606772848599</v>
      </c>
      <c r="I28">
        <v>0.41555349734374192</v>
      </c>
      <c r="J28">
        <v>0.37714160449365208</v>
      </c>
      <c r="K28">
        <v>1.0325722732961931</v>
      </c>
      <c r="L28">
        <v>0.11857999223985199</v>
      </c>
      <c r="M28">
        <v>2.0496056125949731</v>
      </c>
      <c r="N28">
        <v>0.11857999223985199</v>
      </c>
      <c r="O28">
        <v>2.975431808509263</v>
      </c>
      <c r="P28">
        <v>4</v>
      </c>
      <c r="Q28">
        <v>6.2611806797852054E-3</v>
      </c>
      <c r="T28">
        <f t="shared" si="0"/>
        <v>0.41555349734374192</v>
      </c>
      <c r="U28">
        <f t="shared" si="1"/>
        <v>112.1</v>
      </c>
      <c r="V28">
        <f t="shared" si="2"/>
        <v>129.88</v>
      </c>
      <c r="W28">
        <f t="shared" si="3"/>
        <v>3873.9006627273643</v>
      </c>
      <c r="X28">
        <f>AVERAGE(W26:W30)</f>
        <v>3729.463554827505</v>
      </c>
      <c r="Y28">
        <f>MAX($U$2:U28)</f>
        <v>112.1</v>
      </c>
    </row>
    <row r="29" spans="1:25" x14ac:dyDescent="0.3">
      <c r="A29" s="1">
        <v>1968</v>
      </c>
      <c r="B29">
        <v>99680</v>
      </c>
      <c r="C29">
        <v>3377</v>
      </c>
      <c r="D29">
        <v>3077</v>
      </c>
      <c r="E29">
        <v>135.9</v>
      </c>
      <c r="F29">
        <v>1.35</v>
      </c>
      <c r="G29">
        <v>692</v>
      </c>
      <c r="H29">
        <v>0.87925314801866805</v>
      </c>
      <c r="I29">
        <v>0.42609735495407519</v>
      </c>
      <c r="J29">
        <v>0.38569379056612207</v>
      </c>
      <c r="K29">
        <v>1.116186117433714</v>
      </c>
      <c r="L29">
        <v>0.13033376849500611</v>
      </c>
      <c r="M29">
        <v>2.133219456732494</v>
      </c>
      <c r="N29">
        <v>0.13033376849500611</v>
      </c>
      <c r="O29">
        <v>2.840106094456758</v>
      </c>
      <c r="P29">
        <v>23.800000000000011</v>
      </c>
      <c r="Q29">
        <v>3.6046511627907167E-2</v>
      </c>
      <c r="T29">
        <f t="shared" si="0"/>
        <v>0.42609735495407519</v>
      </c>
      <c r="U29">
        <f t="shared" si="1"/>
        <v>135.9</v>
      </c>
      <c r="V29">
        <f t="shared" si="2"/>
        <v>152.14000000000001</v>
      </c>
      <c r="W29">
        <f t="shared" si="3"/>
        <v>4358.6510856482337</v>
      </c>
      <c r="X29">
        <f>AVERAGE(W27:W31)</f>
        <v>4973.3295188590282</v>
      </c>
      <c r="Y29">
        <f>MAX($U$2:U29)</f>
        <v>135.9</v>
      </c>
    </row>
    <row r="30" spans="1:25" x14ac:dyDescent="0.3">
      <c r="A30" s="1">
        <v>1969</v>
      </c>
      <c r="B30">
        <v>105917</v>
      </c>
      <c r="C30">
        <v>3411</v>
      </c>
      <c r="D30">
        <v>3105</v>
      </c>
      <c r="E30">
        <v>183.6</v>
      </c>
      <c r="F30">
        <v>1.211111111111111</v>
      </c>
      <c r="G30">
        <v>818</v>
      </c>
      <c r="H30">
        <v>0.90561078998823719</v>
      </c>
      <c r="I30">
        <v>0.4304480137260609</v>
      </c>
      <c r="J30">
        <v>0.38962789883126281</v>
      </c>
      <c r="K30">
        <v>1.2468393375664431</v>
      </c>
      <c r="L30">
        <v>8.3183988501298725E-2</v>
      </c>
      <c r="M30">
        <v>2.263872676865224</v>
      </c>
      <c r="N30">
        <v>8.3183988501298725E-2</v>
      </c>
      <c r="O30">
        <v>2.9127533036713231</v>
      </c>
      <c r="P30">
        <v>47.699999999999989</v>
      </c>
      <c r="Q30">
        <v>-0.13888888888888909</v>
      </c>
      <c r="T30">
        <f t="shared" si="0"/>
        <v>0.4304480137260609</v>
      </c>
      <c r="U30">
        <f t="shared" si="1"/>
        <v>183.6</v>
      </c>
      <c r="V30">
        <f t="shared" si="2"/>
        <v>194.8</v>
      </c>
      <c r="W30">
        <f t="shared" si="3"/>
        <v>7431.8567275623454</v>
      </c>
      <c r="X30">
        <f>AVERAGE(W28:W32)</f>
        <v>6375.2291448329952</v>
      </c>
      <c r="Y30">
        <f>MAX($U$2:U30)</f>
        <v>183.6</v>
      </c>
    </row>
    <row r="31" spans="1:25" x14ac:dyDescent="0.3">
      <c r="A31" s="1">
        <v>1970</v>
      </c>
      <c r="B31">
        <v>121976</v>
      </c>
      <c r="C31">
        <v>3484</v>
      </c>
      <c r="D31">
        <v>3158</v>
      </c>
      <c r="E31">
        <v>221</v>
      </c>
      <c r="F31">
        <v>1.362745098039216</v>
      </c>
      <c r="G31">
        <v>759</v>
      </c>
      <c r="H31">
        <v>0.96691950599373255</v>
      </c>
      <c r="I31">
        <v>0.43964444065428931</v>
      </c>
      <c r="J31">
        <v>0.39697841999093908</v>
      </c>
      <c r="K31">
        <v>1.3273589343863299</v>
      </c>
      <c r="L31">
        <v>0.1344146284921775</v>
      </c>
      <c r="M31">
        <v>2.344392273685111</v>
      </c>
      <c r="N31">
        <v>0.1344146284921775</v>
      </c>
      <c r="O31">
        <v>2.8802417758954801</v>
      </c>
      <c r="P31">
        <v>37.400000000000013</v>
      </c>
      <c r="Q31">
        <v>0.1516339869281047</v>
      </c>
      <c r="T31">
        <f t="shared" si="0"/>
        <v>0.43964444065428931</v>
      </c>
      <c r="U31">
        <f t="shared" si="1"/>
        <v>221</v>
      </c>
      <c r="V31">
        <f t="shared" si="2"/>
        <v>252.82</v>
      </c>
      <c r="W31">
        <f t="shared" si="3"/>
        <v>6894.0763581457732</v>
      </c>
      <c r="X31">
        <f>AVERAGE(W29:W33)</f>
        <v>6412.4553079544685</v>
      </c>
      <c r="Y31">
        <f>MAX($U$2:U31)</f>
        <v>221</v>
      </c>
    </row>
    <row r="32" spans="1:25" x14ac:dyDescent="0.3">
      <c r="A32" s="1">
        <v>1971</v>
      </c>
      <c r="B32">
        <v>134729</v>
      </c>
      <c r="C32">
        <v>3524</v>
      </c>
      <c r="D32">
        <v>3191</v>
      </c>
      <c r="E32">
        <v>321.39999999999998</v>
      </c>
      <c r="F32">
        <v>1.22972972972973</v>
      </c>
      <c r="G32">
        <v>895</v>
      </c>
      <c r="H32">
        <v>1.01010620503094</v>
      </c>
      <c r="I32">
        <v>0.44460219405867402</v>
      </c>
      <c r="J32">
        <v>0.40149309851217407</v>
      </c>
      <c r="K32">
        <v>1.490012533128545</v>
      </c>
      <c r="L32">
        <v>8.9809672590117365E-2</v>
      </c>
      <c r="M32">
        <v>2.5070458724273261</v>
      </c>
      <c r="N32">
        <v>8.9809672590117365E-2</v>
      </c>
      <c r="O32">
        <v>2.9518230353159121</v>
      </c>
      <c r="P32">
        <v>100.4</v>
      </c>
      <c r="Q32">
        <v>-0.1330153683094861</v>
      </c>
      <c r="T32">
        <f t="shared" si="0"/>
        <v>0.44460219405867402</v>
      </c>
      <c r="U32">
        <f t="shared" si="1"/>
        <v>321.39999999999998</v>
      </c>
      <c r="V32">
        <f t="shared" si="2"/>
        <v>292.38</v>
      </c>
      <c r="W32">
        <f t="shared" si="3"/>
        <v>9317.6608900812626</v>
      </c>
      <c r="X32">
        <f>AVERAGE(W30:W34)</f>
        <v>5178.463002507744</v>
      </c>
      <c r="Y32">
        <f>MAX($U$2:U32)</f>
        <v>321.39999999999998</v>
      </c>
    </row>
    <row r="33" spans="1:25" x14ac:dyDescent="0.3">
      <c r="A33" s="1">
        <v>1972</v>
      </c>
      <c r="B33">
        <v>146027</v>
      </c>
      <c r="C33">
        <v>3552</v>
      </c>
      <c r="D33">
        <v>3213</v>
      </c>
      <c r="E33">
        <v>402.2</v>
      </c>
      <c r="F33">
        <v>1.256756756756757</v>
      </c>
      <c r="G33">
        <v>943</v>
      </c>
      <c r="H33">
        <v>1.0450782817955191</v>
      </c>
      <c r="I33">
        <v>0.4480392514252271</v>
      </c>
      <c r="J33">
        <v>0.40447701987018181</v>
      </c>
      <c r="K33">
        <v>1.587408726961943</v>
      </c>
      <c r="L33">
        <v>9.9251228822958934E-2</v>
      </c>
      <c r="M33">
        <v>2.6044420662607228</v>
      </c>
      <c r="N33">
        <v>9.9251228822958934E-2</v>
      </c>
      <c r="O33">
        <v>2.974511692737329</v>
      </c>
      <c r="P33">
        <v>80.800000000000011</v>
      </c>
      <c r="Q33">
        <v>2.7027027027027199E-2</v>
      </c>
      <c r="T33">
        <f t="shared" si="0"/>
        <v>0.4480392514252271</v>
      </c>
      <c r="U33">
        <f t="shared" si="1"/>
        <v>402.2</v>
      </c>
      <c r="V33">
        <f t="shared" si="2"/>
        <v>331.03999999999996</v>
      </c>
      <c r="W33">
        <f t="shared" si="3"/>
        <v>4060.0314783347289</v>
      </c>
      <c r="X33">
        <f>AVERAGE(W31:W35)</f>
        <v>3482.1815197737437</v>
      </c>
      <c r="Y33">
        <f>MAX($U$2:U33)</f>
        <v>402.2</v>
      </c>
    </row>
    <row r="34" spans="1:25" x14ac:dyDescent="0.3">
      <c r="A34" s="1">
        <v>1973</v>
      </c>
      <c r="B34">
        <v>159609</v>
      </c>
      <c r="C34">
        <v>3592</v>
      </c>
      <c r="D34">
        <v>3248</v>
      </c>
      <c r="E34">
        <v>333.7</v>
      </c>
      <c r="F34">
        <v>1.158536585365854</v>
      </c>
      <c r="G34">
        <v>1421</v>
      </c>
      <c r="H34">
        <v>1.083702495318128</v>
      </c>
      <c r="I34">
        <v>0.45290262231393041</v>
      </c>
      <c r="J34">
        <v>0.40918231488780138</v>
      </c>
      <c r="K34">
        <v>1.5063228673560121</v>
      </c>
      <c r="L34">
        <v>6.3909752905131123E-2</v>
      </c>
      <c r="M34">
        <v>2.523356206654793</v>
      </c>
      <c r="N34">
        <v>6.3909752905131123E-2</v>
      </c>
      <c r="O34">
        <v>3.1525940779274699</v>
      </c>
      <c r="P34">
        <v>-68.5</v>
      </c>
      <c r="Q34">
        <v>-9.8220171390902999E-2</v>
      </c>
      <c r="T34">
        <f t="shared" si="0"/>
        <v>0.45290262231393041</v>
      </c>
      <c r="U34">
        <f t="shared" si="1"/>
        <v>333.7</v>
      </c>
      <c r="V34">
        <f t="shared" si="2"/>
        <v>326.08</v>
      </c>
      <c r="W34">
        <f t="shared" si="3"/>
        <v>-1811.3104415853866</v>
      </c>
      <c r="X34">
        <f>AVERAGE(W32:W36)</f>
        <v>1806.9699304284386</v>
      </c>
      <c r="Y34">
        <f>MAX($U$2:U34)</f>
        <v>402.2</v>
      </c>
    </row>
    <row r="35" spans="1:25" x14ac:dyDescent="0.3">
      <c r="A35" s="1">
        <v>1974</v>
      </c>
      <c r="B35">
        <v>172232</v>
      </c>
      <c r="C35">
        <v>3626</v>
      </c>
      <c r="D35">
        <v>3274</v>
      </c>
      <c r="E35">
        <v>376.9</v>
      </c>
      <c r="F35">
        <v>1.2727272727272729</v>
      </c>
      <c r="G35">
        <v>933</v>
      </c>
      <c r="H35">
        <v>1.116758963453607</v>
      </c>
      <c r="I35">
        <v>0.45699409407815361</v>
      </c>
      <c r="J35">
        <v>0.41264496939458628</v>
      </c>
      <c r="K35">
        <v>1.5591927981508249</v>
      </c>
      <c r="L35">
        <v>0.104735350520013</v>
      </c>
      <c r="M35">
        <v>2.5762261374496052</v>
      </c>
      <c r="N35">
        <v>0.104735350520013</v>
      </c>
      <c r="O35">
        <v>2.9698816437465001</v>
      </c>
      <c r="P35">
        <v>43.199999999999989</v>
      </c>
      <c r="Q35">
        <v>0.11419068736141889</v>
      </c>
      <c r="T35">
        <f t="shared" si="0"/>
        <v>0.45699409407815361</v>
      </c>
      <c r="U35">
        <f t="shared" si="1"/>
        <v>376.9</v>
      </c>
      <c r="V35">
        <f t="shared" si="2"/>
        <v>314.82</v>
      </c>
      <c r="W35">
        <f t="shared" si="3"/>
        <v>-1049.5506861076624</v>
      </c>
      <c r="X35">
        <f>AVERAGE(W33:W37)</f>
        <v>-882.85957464272269</v>
      </c>
      <c r="Y35">
        <f>MAX($U$2:U35)</f>
        <v>402.2</v>
      </c>
    </row>
    <row r="36" spans="1:25" x14ac:dyDescent="0.3">
      <c r="A36" s="1">
        <v>1975</v>
      </c>
      <c r="B36">
        <v>183127</v>
      </c>
      <c r="C36">
        <v>3682</v>
      </c>
      <c r="D36">
        <v>3321</v>
      </c>
      <c r="E36">
        <v>196.2</v>
      </c>
      <c r="F36">
        <v>1.197183098591549</v>
      </c>
      <c r="G36">
        <v>856</v>
      </c>
      <c r="H36">
        <v>1.143397499523783</v>
      </c>
      <c r="I36">
        <v>0.46365007848665962</v>
      </c>
      <c r="J36">
        <v>0.418835169917049</v>
      </c>
      <c r="K36">
        <v>1.2756656637451489</v>
      </c>
      <c r="L36">
        <v>7.8160576995217515E-2</v>
      </c>
      <c r="M36">
        <v>2.2926990030439298</v>
      </c>
      <c r="N36">
        <v>7.8160576995217515E-2</v>
      </c>
      <c r="O36">
        <v>2.932473764677153</v>
      </c>
      <c r="P36">
        <v>-180.7</v>
      </c>
      <c r="Q36">
        <v>-7.554417413572323E-2</v>
      </c>
      <c r="T36">
        <f t="shared" si="0"/>
        <v>0.46365007848665962</v>
      </c>
      <c r="U36">
        <f t="shared" si="1"/>
        <v>196.2</v>
      </c>
      <c r="V36">
        <f t="shared" si="2"/>
        <v>314.8</v>
      </c>
      <c r="W36">
        <f t="shared" si="3"/>
        <v>-1481.98158858075</v>
      </c>
      <c r="X36">
        <f>AVERAGE(W34:W38)</f>
        <v>-1190.8552457804221</v>
      </c>
      <c r="Y36">
        <f>MAX($U$2:U36)</f>
        <v>402.2</v>
      </c>
    </row>
    <row r="37" spans="1:25" x14ac:dyDescent="0.3">
      <c r="A37" s="1">
        <v>1976</v>
      </c>
      <c r="B37">
        <v>192150</v>
      </c>
      <c r="C37">
        <v>3716</v>
      </c>
      <c r="D37">
        <v>3349</v>
      </c>
      <c r="E37">
        <v>265.10000000000002</v>
      </c>
      <c r="F37">
        <v>1.188405797101449</v>
      </c>
      <c r="G37">
        <v>1140</v>
      </c>
      <c r="H37">
        <v>1.1642855075039411</v>
      </c>
      <c r="I37">
        <v>0.46764199964026792</v>
      </c>
      <c r="J37">
        <v>0.42248144185853048</v>
      </c>
      <c r="K37">
        <v>1.406376388434313</v>
      </c>
      <c r="L37">
        <v>7.4964761646461361E-2</v>
      </c>
      <c r="M37">
        <v>2.4234097277330928</v>
      </c>
      <c r="N37">
        <v>7.4964761646461361E-2</v>
      </c>
      <c r="O37">
        <v>3.0569048513364732</v>
      </c>
      <c r="P37">
        <v>68.900000000000034</v>
      </c>
      <c r="Q37">
        <v>-8.7773014901002533E-3</v>
      </c>
      <c r="T37">
        <f t="shared" si="0"/>
        <v>0.46764199964026792</v>
      </c>
      <c r="U37">
        <f t="shared" si="1"/>
        <v>265.10000000000002</v>
      </c>
      <c r="V37">
        <f t="shared" si="2"/>
        <v>299.04000000000002</v>
      </c>
      <c r="W37">
        <f t="shared" si="3"/>
        <v>-4131.4866352745439</v>
      </c>
      <c r="X37">
        <f>AVERAGE(V35:V39)</f>
        <v>305.88</v>
      </c>
      <c r="Y37">
        <f>MAX($U$2:U37)</f>
        <v>402.2</v>
      </c>
    </row>
    <row r="38" spans="1:25" x14ac:dyDescent="0.3">
      <c r="A38" s="1">
        <v>1977</v>
      </c>
      <c r="B38">
        <v>204288</v>
      </c>
      <c r="C38">
        <v>3746</v>
      </c>
      <c r="D38">
        <v>3375</v>
      </c>
      <c r="E38">
        <v>402.1</v>
      </c>
      <c r="F38">
        <v>1.1756756756756761</v>
      </c>
      <c r="G38">
        <v>872</v>
      </c>
      <c r="H38">
        <v>1.190887975366153</v>
      </c>
      <c r="I38">
        <v>0.47113406735788232</v>
      </c>
      <c r="J38">
        <v>0.42584007148570741</v>
      </c>
      <c r="K38">
        <v>1.5873007338041309</v>
      </c>
      <c r="L38">
        <v>7.0287532887642321E-2</v>
      </c>
      <c r="M38">
        <v>2.604334073102911</v>
      </c>
      <c r="N38">
        <v>7.0287532887642321E-2</v>
      </c>
      <c r="O38">
        <v>2.9405164849325671</v>
      </c>
      <c r="P38">
        <v>137</v>
      </c>
      <c r="Q38">
        <v>-1.273012142577357E-2</v>
      </c>
      <c r="T38">
        <f t="shared" si="0"/>
        <v>0.47113406735788232</v>
      </c>
      <c r="U38">
        <f t="shared" si="1"/>
        <v>402.1</v>
      </c>
      <c r="V38">
        <f t="shared" si="2"/>
        <v>283.88</v>
      </c>
      <c r="W38">
        <f t="shared" ref="W38:W41" si="4">(V39-V37)/(T39-T37)</f>
        <v>2520.0531226462317</v>
      </c>
      <c r="X38">
        <f t="shared" ref="X38:X39" si="5">AVERAGE(V36:V40)</f>
        <v>304.12799999999999</v>
      </c>
      <c r="Y38">
        <f>MAX($U$2:U38)</f>
        <v>402.2</v>
      </c>
    </row>
    <row r="39" spans="1:25" x14ac:dyDescent="0.3">
      <c r="A39" s="1">
        <v>1978</v>
      </c>
      <c r="B39">
        <v>212279</v>
      </c>
      <c r="C39">
        <v>3777</v>
      </c>
      <c r="D39">
        <v>3402</v>
      </c>
      <c r="E39">
        <v>254.9</v>
      </c>
      <c r="F39">
        <v>1.183908045977011</v>
      </c>
      <c r="G39">
        <v>1033</v>
      </c>
      <c r="H39">
        <v>1.2075521517993011</v>
      </c>
      <c r="I39">
        <v>0.47471327914618872</v>
      </c>
      <c r="J39">
        <v>0.42930060359521388</v>
      </c>
      <c r="K39">
        <v>1.389336496170487</v>
      </c>
      <c r="L39">
        <v>7.3317972086553593E-2</v>
      </c>
      <c r="M39">
        <v>2.4063698354692682</v>
      </c>
      <c r="N39">
        <v>7.3317972086553593E-2</v>
      </c>
      <c r="O39">
        <v>3.0141003215196212</v>
      </c>
      <c r="P39">
        <v>-147.19999999999999</v>
      </c>
      <c r="Q39">
        <v>8.232370301335612E-3</v>
      </c>
      <c r="T39">
        <f t="shared" si="0"/>
        <v>0.47471327914618872</v>
      </c>
      <c r="U39">
        <f t="shared" si="1"/>
        <v>254.9</v>
      </c>
      <c r="V39">
        <f t="shared" si="2"/>
        <v>316.86</v>
      </c>
      <c r="W39">
        <f t="shared" si="4"/>
        <v>2758.5030133665487</v>
      </c>
      <c r="X39">
        <f t="shared" si="5"/>
        <v>294.48400000000004</v>
      </c>
      <c r="Y39">
        <f>MAX($U$2:U39)</f>
        <v>402.2</v>
      </c>
    </row>
    <row r="40" spans="1:25" x14ac:dyDescent="0.3">
      <c r="A40" s="1">
        <v>1979</v>
      </c>
      <c r="B40">
        <v>224068</v>
      </c>
      <c r="C40">
        <v>3816</v>
      </c>
      <c r="D40">
        <v>3435</v>
      </c>
      <c r="E40">
        <v>301.10000000000002</v>
      </c>
      <c r="F40">
        <v>1.166666666666667</v>
      </c>
      <c r="G40">
        <v>1250</v>
      </c>
      <c r="H40">
        <v>1.231024956426741</v>
      </c>
      <c r="I40">
        <v>0.4791746603507212</v>
      </c>
      <c r="J40">
        <v>0.43349303571423298</v>
      </c>
      <c r="K40">
        <v>1.461677416213979</v>
      </c>
      <c r="L40">
        <v>6.6946789630613221E-2</v>
      </c>
      <c r="M40">
        <v>2.478710755512759</v>
      </c>
      <c r="N40">
        <v>6.6946789630613221E-2</v>
      </c>
      <c r="O40">
        <v>3.0969100130080558</v>
      </c>
      <c r="P40">
        <v>46.200000000000017</v>
      </c>
      <c r="Q40">
        <v>-1.7241379310344529E-2</v>
      </c>
      <c r="T40">
        <f t="shared" si="0"/>
        <v>0.4791746603507212</v>
      </c>
      <c r="U40">
        <f t="shared" si="1"/>
        <v>301.10000000000002</v>
      </c>
      <c r="V40">
        <f t="shared" si="2"/>
        <v>306.06</v>
      </c>
      <c r="W40">
        <f t="shared" si="4"/>
        <v>-6047.8162283544243</v>
      </c>
      <c r="X40">
        <f>AVERAGE(V38:V42)</f>
        <v>280.24400000000003</v>
      </c>
      <c r="Y40">
        <f>MAX($U$2:U40)</f>
        <v>402.2</v>
      </c>
    </row>
    <row r="41" spans="1:25" x14ac:dyDescent="0.3">
      <c r="A41" s="1">
        <v>1980</v>
      </c>
      <c r="B41">
        <v>236376</v>
      </c>
      <c r="C41">
        <v>3850</v>
      </c>
      <c r="D41">
        <v>3466</v>
      </c>
      <c r="E41">
        <v>361.1</v>
      </c>
      <c r="F41">
        <v>1.094594594594595</v>
      </c>
      <c r="G41">
        <v>1096</v>
      </c>
      <c r="H41">
        <v>1.2542484978641819</v>
      </c>
      <c r="I41">
        <v>0.48302702382716439</v>
      </c>
      <c r="J41">
        <v>0.43739485269656192</v>
      </c>
      <c r="K41">
        <v>1.5405941491280459</v>
      </c>
      <c r="L41">
        <v>3.9253299147673518E-2</v>
      </c>
      <c r="M41">
        <v>2.5576274884268271</v>
      </c>
      <c r="N41">
        <v>3.9253299147673518E-2</v>
      </c>
      <c r="O41">
        <v>3.03981055414835</v>
      </c>
      <c r="P41">
        <v>60</v>
      </c>
      <c r="Q41">
        <v>-7.2072072072072224E-2</v>
      </c>
      <c r="T41">
        <f t="shared" si="0"/>
        <v>0.48302702382716439</v>
      </c>
      <c r="U41">
        <f t="shared" si="1"/>
        <v>361.1</v>
      </c>
      <c r="V41">
        <f t="shared" si="2"/>
        <v>266.58000000000004</v>
      </c>
      <c r="W41">
        <f t="shared" si="4"/>
        <v>-8901.1980256473362</v>
      </c>
      <c r="X41">
        <f t="shared" ref="X41:X54" si="6">AVERAGE(V39:V43)</f>
        <v>265.47200000000004</v>
      </c>
      <c r="Y41">
        <f>MAX($U$2:U41)</f>
        <v>402.2</v>
      </c>
    </row>
    <row r="42" spans="1:25" x14ac:dyDescent="0.3">
      <c r="A42" s="1">
        <v>1981</v>
      </c>
      <c r="B42">
        <v>245564</v>
      </c>
      <c r="C42">
        <v>3894</v>
      </c>
      <c r="D42">
        <v>3505</v>
      </c>
      <c r="E42">
        <v>211.1</v>
      </c>
      <c r="F42">
        <v>1.128205128205128</v>
      </c>
      <c r="G42">
        <v>1202</v>
      </c>
      <c r="H42">
        <v>1.270809817706422</v>
      </c>
      <c r="I42">
        <v>0.48796224150267647</v>
      </c>
      <c r="J42">
        <v>0.44225431662134118</v>
      </c>
      <c r="K42">
        <v>1.3074548940088759</v>
      </c>
      <c r="L42">
        <v>5.238806945968822E-2</v>
      </c>
      <c r="M42">
        <v>2.324488233307656</v>
      </c>
      <c r="N42">
        <v>5.238806945968822E-2</v>
      </c>
      <c r="O42">
        <v>3.0799044676667209</v>
      </c>
      <c r="P42">
        <v>-150</v>
      </c>
      <c r="Q42">
        <v>3.3610533610533677E-2</v>
      </c>
      <c r="T42">
        <f t="shared" si="0"/>
        <v>0.48796224150267647</v>
      </c>
      <c r="U42">
        <f t="shared" si="1"/>
        <v>211.1</v>
      </c>
      <c r="V42">
        <f t="shared" si="2"/>
        <v>227.84</v>
      </c>
      <c r="W42">
        <f t="shared" ref="W42:W54" si="7">(V43-V41)/(T43-T41)</f>
        <v>-4623.0088262323807</v>
      </c>
      <c r="X42">
        <f t="shared" si="6"/>
        <v>234.13200000000006</v>
      </c>
      <c r="Y42">
        <f>MAX($U$2:U42)</f>
        <v>402.2</v>
      </c>
    </row>
    <row r="43" spans="1:25" x14ac:dyDescent="0.3">
      <c r="A43" s="1">
        <v>1982</v>
      </c>
      <c r="B43">
        <v>259153</v>
      </c>
      <c r="C43">
        <v>3960</v>
      </c>
      <c r="D43">
        <v>3563</v>
      </c>
      <c r="E43">
        <v>204.7</v>
      </c>
      <c r="F43">
        <v>1.1368421052631581</v>
      </c>
      <c r="G43">
        <v>1311</v>
      </c>
      <c r="H43">
        <v>1.2942013593763431</v>
      </c>
      <c r="I43">
        <v>0.49526148024417599</v>
      </c>
      <c r="J43">
        <v>0.44938211666967931</v>
      </c>
      <c r="K43">
        <v>1.2940845033637249</v>
      </c>
      <c r="L43">
        <v>5.5700150198102011E-2</v>
      </c>
      <c r="M43">
        <v>2.3111178426625059</v>
      </c>
      <c r="N43">
        <v>5.5700150198102011E-2</v>
      </c>
      <c r="O43">
        <v>3.1176026916900841</v>
      </c>
      <c r="P43">
        <v>-6.4000000000000057</v>
      </c>
      <c r="Q43">
        <v>8.6369770580299043E-3</v>
      </c>
      <c r="T43">
        <f t="shared" si="0"/>
        <v>0.49526148024417599</v>
      </c>
      <c r="U43">
        <f t="shared" si="1"/>
        <v>204.7</v>
      </c>
      <c r="V43">
        <f t="shared" si="2"/>
        <v>210.02000000000004</v>
      </c>
      <c r="W43">
        <f t="shared" si="7"/>
        <v>-3375.346580411529</v>
      </c>
      <c r="X43">
        <f t="shared" si="6"/>
        <v>199.85999999999999</v>
      </c>
      <c r="Y43">
        <f>MAX($U$2:U43)</f>
        <v>402.2</v>
      </c>
    </row>
    <row r="44" spans="1:25" x14ac:dyDescent="0.3">
      <c r="A44" s="1">
        <v>1983</v>
      </c>
      <c r="B44">
        <v>266344</v>
      </c>
      <c r="C44">
        <v>4078</v>
      </c>
      <c r="D44">
        <v>3662</v>
      </c>
      <c r="E44">
        <v>61.2</v>
      </c>
      <c r="F44">
        <v>1.186813186813187</v>
      </c>
      <c r="G44">
        <v>1299</v>
      </c>
      <c r="H44">
        <v>1.3060880364707841</v>
      </c>
      <c r="I44">
        <v>0.50801351576078491</v>
      </c>
      <c r="J44">
        <v>0.46128463428434141</v>
      </c>
      <c r="K44">
        <v>0.76971808284678089</v>
      </c>
      <c r="L44">
        <v>7.4382363165856016E-2</v>
      </c>
      <c r="M44">
        <v>1.7867514221455609</v>
      </c>
      <c r="N44">
        <v>7.4382363165856016E-2</v>
      </c>
      <c r="O44">
        <v>3.1136091510730282</v>
      </c>
      <c r="P44">
        <v>-143.5</v>
      </c>
      <c r="Q44">
        <v>4.9971081550028502E-2</v>
      </c>
      <c r="T44">
        <f t="shared" si="0"/>
        <v>0.50801351576078491</v>
      </c>
      <c r="U44">
        <f t="shared" si="1"/>
        <v>61.2</v>
      </c>
      <c r="V44">
        <f t="shared" si="2"/>
        <v>160.16</v>
      </c>
      <c r="W44">
        <f t="shared" si="7"/>
        <v>-4460.5840699557721</v>
      </c>
      <c r="X44">
        <f t="shared" si="6"/>
        <v>166.8</v>
      </c>
      <c r="Y44">
        <f>MAX($U$2:U44)</f>
        <v>402.2</v>
      </c>
    </row>
    <row r="45" spans="1:25" x14ac:dyDescent="0.3">
      <c r="A45" s="1">
        <v>1984</v>
      </c>
      <c r="B45">
        <v>274673</v>
      </c>
      <c r="C45">
        <v>4117</v>
      </c>
      <c r="D45">
        <v>3696</v>
      </c>
      <c r="E45">
        <v>212</v>
      </c>
      <c r="F45">
        <v>1.1634615384615381</v>
      </c>
      <c r="G45">
        <v>1871</v>
      </c>
      <c r="H45">
        <v>1.3194610896373671</v>
      </c>
      <c r="I45">
        <v>0.51214716131614979</v>
      </c>
      <c r="J45">
        <v>0.46529825686673282</v>
      </c>
      <c r="K45">
        <v>1.309302521629971</v>
      </c>
      <c r="L45">
        <v>6.5752031017669674E-2</v>
      </c>
      <c r="M45">
        <v>2.3263358609287512</v>
      </c>
      <c r="N45">
        <v>6.5752031017669674E-2</v>
      </c>
      <c r="O45">
        <v>3.2720737875000099</v>
      </c>
      <c r="P45">
        <v>150.80000000000001</v>
      </c>
      <c r="Q45">
        <v>-2.3351648351648269E-2</v>
      </c>
      <c r="T45">
        <f t="shared" si="0"/>
        <v>0.51214716131614979</v>
      </c>
      <c r="U45">
        <f t="shared" si="1"/>
        <v>212</v>
      </c>
      <c r="V45">
        <f t="shared" si="2"/>
        <v>134.69999999999999</v>
      </c>
      <c r="W45">
        <f t="shared" si="7"/>
        <v>-5767.3141204621315</v>
      </c>
      <c r="X45">
        <f t="shared" si="6"/>
        <v>142.19600000000003</v>
      </c>
      <c r="Y45">
        <f>MAX($U$2:U45)</f>
        <v>402.2</v>
      </c>
    </row>
    <row r="46" spans="1:25" x14ac:dyDescent="0.3">
      <c r="A46" s="1">
        <v>1985</v>
      </c>
      <c r="B46">
        <v>281150</v>
      </c>
      <c r="C46">
        <v>4175</v>
      </c>
      <c r="D46">
        <v>3743</v>
      </c>
      <c r="E46">
        <v>111.8</v>
      </c>
      <c r="F46">
        <v>1.232758620689655</v>
      </c>
      <c r="G46">
        <v>1541</v>
      </c>
      <c r="H46">
        <v>1.329583206548995</v>
      </c>
      <c r="I46">
        <v>0.51822277413828455</v>
      </c>
      <c r="J46">
        <v>0.47078612143308562</v>
      </c>
      <c r="K46">
        <v>1.0314084642516239</v>
      </c>
      <c r="L46">
        <v>9.0878048238143355E-2</v>
      </c>
      <c r="M46">
        <v>2.048441803550404</v>
      </c>
      <c r="N46">
        <v>9.0878048238143355E-2</v>
      </c>
      <c r="O46">
        <v>3.18780263871842</v>
      </c>
      <c r="P46">
        <v>-100.2</v>
      </c>
      <c r="Q46">
        <v>6.9297082228116924E-2</v>
      </c>
      <c r="T46">
        <f t="shared" si="0"/>
        <v>0.51822277413828455</v>
      </c>
      <c r="U46">
        <f t="shared" si="1"/>
        <v>111.8</v>
      </c>
      <c r="V46">
        <f t="shared" si="2"/>
        <v>101.28</v>
      </c>
      <c r="W46">
        <f t="shared" si="7"/>
        <v>-2394.6918618713166</v>
      </c>
      <c r="X46">
        <f t="shared" si="6"/>
        <v>116.98799999999999</v>
      </c>
      <c r="Y46">
        <f>MAX($U$2:U46)</f>
        <v>402.2</v>
      </c>
    </row>
    <row r="47" spans="1:25" x14ac:dyDescent="0.3">
      <c r="A47" s="1">
        <v>1986</v>
      </c>
      <c r="B47">
        <v>286334</v>
      </c>
      <c r="C47">
        <v>4237</v>
      </c>
      <c r="D47">
        <v>3793</v>
      </c>
      <c r="E47">
        <v>83.8</v>
      </c>
      <c r="F47">
        <v>1.241758241758242</v>
      </c>
      <c r="G47">
        <v>1179</v>
      </c>
      <c r="H47">
        <v>1.337518038976915</v>
      </c>
      <c r="I47">
        <v>0.52462475831965338</v>
      </c>
      <c r="J47">
        <v>0.47654913702145418</v>
      </c>
      <c r="K47">
        <v>0.90621067933149613</v>
      </c>
      <c r="L47">
        <v>9.4037051162326135E-2</v>
      </c>
      <c r="M47">
        <v>1.9232440186302759</v>
      </c>
      <c r="N47">
        <v>9.4037051162326135E-2</v>
      </c>
      <c r="O47">
        <v>3.0715138050950892</v>
      </c>
      <c r="P47">
        <v>-28</v>
      </c>
      <c r="Q47">
        <v>8.9996210685865385E-3</v>
      </c>
      <c r="T47">
        <f t="shared" si="0"/>
        <v>0.52462475831965338</v>
      </c>
      <c r="U47">
        <f t="shared" si="1"/>
        <v>83.8</v>
      </c>
      <c r="V47">
        <f t="shared" si="2"/>
        <v>104.82000000000001</v>
      </c>
      <c r="W47">
        <f t="shared" si="7"/>
        <v>-1289.3565208021555</v>
      </c>
      <c r="X47">
        <f t="shared" si="6"/>
        <v>117.16000000000001</v>
      </c>
      <c r="Y47">
        <f>MAX($U$2:U47)</f>
        <v>402.2</v>
      </c>
    </row>
    <row r="48" spans="1:25" x14ac:dyDescent="0.3">
      <c r="A48" s="1">
        <v>1987</v>
      </c>
      <c r="B48">
        <v>288928</v>
      </c>
      <c r="C48">
        <v>4306</v>
      </c>
      <c r="D48">
        <v>3849</v>
      </c>
      <c r="E48">
        <v>37.6</v>
      </c>
      <c r="F48">
        <v>1.236559139784946</v>
      </c>
      <c r="G48">
        <v>1553</v>
      </c>
      <c r="H48">
        <v>1.3414347500467321</v>
      </c>
      <c r="I48">
        <v>0.53164031980613213</v>
      </c>
      <c r="J48">
        <v>0.48291420541325458</v>
      </c>
      <c r="K48">
        <v>0.55815450562888069</v>
      </c>
      <c r="L48">
        <v>9.2214891799676568E-2</v>
      </c>
      <c r="M48">
        <v>1.5751878449276611</v>
      </c>
      <c r="N48">
        <v>9.2214891799676568E-2</v>
      </c>
      <c r="O48">
        <v>3.1911714557285591</v>
      </c>
      <c r="P48">
        <v>-46.2</v>
      </c>
      <c r="Q48">
        <v>-5.199101973295539E-3</v>
      </c>
      <c r="T48">
        <f t="shared" si="0"/>
        <v>0.53164031980613213</v>
      </c>
      <c r="U48">
        <f t="shared" si="1"/>
        <v>37.6</v>
      </c>
      <c r="V48">
        <f t="shared" si="2"/>
        <v>83.98</v>
      </c>
      <c r="W48">
        <f t="shared" si="7"/>
        <v>2377.5764158771635</v>
      </c>
      <c r="X48">
        <f t="shared" si="6"/>
        <v>125.84400000000001</v>
      </c>
      <c r="Y48">
        <f>MAX($U$2:U48)</f>
        <v>402.2</v>
      </c>
    </row>
    <row r="49" spans="1:25" x14ac:dyDescent="0.3">
      <c r="A49" s="1">
        <v>2000</v>
      </c>
      <c r="B49">
        <v>302216</v>
      </c>
      <c r="C49">
        <v>4474</v>
      </c>
      <c r="D49">
        <v>3969</v>
      </c>
      <c r="E49">
        <v>78.900000000000006</v>
      </c>
      <c r="F49">
        <v>1.402298850574712</v>
      </c>
      <c r="G49">
        <v>1642</v>
      </c>
      <c r="H49">
        <v>1.360962571849422</v>
      </c>
      <c r="I49">
        <v>0.54826227407927453</v>
      </c>
      <c r="J49">
        <v>0.49624739322582712</v>
      </c>
      <c r="K49">
        <v>0.88004366391063993</v>
      </c>
      <c r="L49">
        <v>0.14684057805612971</v>
      </c>
      <c r="M49">
        <v>1.89707700320942</v>
      </c>
      <c r="N49">
        <v>0.14684057805612971</v>
      </c>
      <c r="O49">
        <v>3.215373152783422</v>
      </c>
      <c r="P49">
        <v>41.3</v>
      </c>
      <c r="Q49">
        <v>0.16573971078976621</v>
      </c>
      <c r="T49">
        <f t="shared" si="0"/>
        <v>0.54826227407927453</v>
      </c>
      <c r="U49">
        <f t="shared" si="1"/>
        <v>78.900000000000006</v>
      </c>
      <c r="V49">
        <f t="shared" si="2"/>
        <v>161.02000000000001</v>
      </c>
      <c r="W49">
        <f t="shared" si="7"/>
        <v>4894.2064682789505</v>
      </c>
      <c r="X49">
        <f t="shared" si="6"/>
        <v>159.56400000000002</v>
      </c>
      <c r="Y49">
        <f>MAX($U$2:U49)</f>
        <v>402.2</v>
      </c>
    </row>
    <row r="50" spans="1:25" x14ac:dyDescent="0.3">
      <c r="A50" s="1">
        <v>2001</v>
      </c>
      <c r="B50">
        <v>305092</v>
      </c>
      <c r="C50">
        <v>4501</v>
      </c>
      <c r="D50">
        <v>3989</v>
      </c>
      <c r="E50">
        <v>107.8</v>
      </c>
      <c r="F50">
        <v>1.2923076923076919</v>
      </c>
      <c r="G50">
        <v>1794</v>
      </c>
      <c r="H50">
        <v>1.3650759385996469</v>
      </c>
      <c r="I50">
        <v>0.55087530725714262</v>
      </c>
      <c r="J50">
        <v>0.49843033062850328</v>
      </c>
      <c r="K50">
        <v>1.01558542155194</v>
      </c>
      <c r="L50">
        <v>0.111365929419026</v>
      </c>
      <c r="M50">
        <v>2.03261876085072</v>
      </c>
      <c r="N50">
        <v>0.111365929419026</v>
      </c>
      <c r="O50">
        <v>3.253822438708073</v>
      </c>
      <c r="P50">
        <v>28.899999999999991</v>
      </c>
      <c r="Q50">
        <v>-0.1099911582670203</v>
      </c>
      <c r="T50">
        <f t="shared" si="0"/>
        <v>0.55087530725714262</v>
      </c>
      <c r="U50">
        <f t="shared" si="1"/>
        <v>107.8</v>
      </c>
      <c r="V50">
        <f t="shared" si="2"/>
        <v>178.11999999999998</v>
      </c>
      <c r="W50">
        <f t="shared" si="7"/>
        <v>40176.992771535377</v>
      </c>
      <c r="X50">
        <f t="shared" si="6"/>
        <v>213.04400000000001</v>
      </c>
      <c r="Y50">
        <f>MAX($U$2:U50)</f>
        <v>402.2</v>
      </c>
    </row>
    <row r="51" spans="1:25" x14ac:dyDescent="0.3">
      <c r="A51" s="1">
        <v>2002</v>
      </c>
      <c r="B51">
        <v>305864</v>
      </c>
      <c r="C51">
        <v>4502</v>
      </c>
      <c r="D51">
        <v>3991</v>
      </c>
      <c r="E51">
        <v>497</v>
      </c>
      <c r="F51">
        <v>1.3809523809523809</v>
      </c>
      <c r="G51">
        <v>2209</v>
      </c>
      <c r="H51">
        <v>1.3661734825094229</v>
      </c>
      <c r="I51">
        <v>0.5509717849831649</v>
      </c>
      <c r="J51">
        <v>0.49864802210268688</v>
      </c>
      <c r="K51">
        <v>1.6793230494345519</v>
      </c>
      <c r="L51">
        <v>0.14017870316503669</v>
      </c>
      <c r="M51">
        <v>2.6963563887333319</v>
      </c>
      <c r="N51">
        <v>0.14017870316503669</v>
      </c>
      <c r="O51">
        <v>3.344195715871435</v>
      </c>
      <c r="P51">
        <v>389.2</v>
      </c>
      <c r="Q51">
        <v>8.8644688644688552E-2</v>
      </c>
      <c r="T51">
        <f t="shared" si="0"/>
        <v>0.5509717849831649</v>
      </c>
      <c r="U51">
        <f t="shared" si="1"/>
        <v>497</v>
      </c>
      <c r="V51">
        <f t="shared" si="2"/>
        <v>269.88</v>
      </c>
      <c r="W51">
        <f t="shared" si="7"/>
        <v>154964.88779388485</v>
      </c>
      <c r="X51">
        <f t="shared" si="6"/>
        <v>283.91300000000001</v>
      </c>
      <c r="Y51">
        <f>MAX($U$2:U51)</f>
        <v>497</v>
      </c>
    </row>
    <row r="52" spans="1:25" x14ac:dyDescent="0.3">
      <c r="A52" s="1">
        <v>2003</v>
      </c>
      <c r="B52">
        <v>307804</v>
      </c>
      <c r="C52">
        <v>4514</v>
      </c>
      <c r="D52">
        <v>3998</v>
      </c>
      <c r="E52">
        <v>169.3</v>
      </c>
      <c r="F52">
        <v>1.53</v>
      </c>
      <c r="G52">
        <v>797</v>
      </c>
      <c r="H52">
        <v>1.368919378015278</v>
      </c>
      <c r="I52">
        <v>0.55212784906040691</v>
      </c>
      <c r="J52">
        <v>0.49940908410076179</v>
      </c>
      <c r="K52">
        <v>1.211623618810155</v>
      </c>
      <c r="L52">
        <v>0.18469143081759881</v>
      </c>
      <c r="M52">
        <v>2.2286569581089348</v>
      </c>
      <c r="N52">
        <v>0.18469143081759881</v>
      </c>
      <c r="O52">
        <v>2.9014583213961118</v>
      </c>
      <c r="P52">
        <v>-327.7</v>
      </c>
      <c r="Q52">
        <v>0.1490476190476191</v>
      </c>
      <c r="T52">
        <f t="shared" si="0"/>
        <v>0.55212784906040691</v>
      </c>
      <c r="U52">
        <f t="shared" si="1"/>
        <v>169.3</v>
      </c>
      <c r="V52">
        <f t="shared" si="2"/>
        <v>372.21999999999997</v>
      </c>
      <c r="W52">
        <f t="shared" si="7"/>
        <v>87500.834945605588</v>
      </c>
      <c r="X52">
        <f t="shared" si="6"/>
        <v>335.46233333333333</v>
      </c>
      <c r="Y52">
        <f>MAX($U$2:U52)</f>
        <v>497</v>
      </c>
    </row>
    <row r="53" spans="1:25" x14ac:dyDescent="0.3">
      <c r="A53" s="1">
        <v>2006</v>
      </c>
      <c r="B53">
        <v>311970</v>
      </c>
      <c r="C53">
        <v>4522</v>
      </c>
      <c r="D53">
        <v>4004</v>
      </c>
      <c r="E53">
        <v>496.4</v>
      </c>
      <c r="F53">
        <v>1.522388059701492</v>
      </c>
      <c r="G53">
        <v>2275</v>
      </c>
      <c r="H53">
        <v>1.374757951629441</v>
      </c>
      <c r="I53">
        <v>0.55289685232800467</v>
      </c>
      <c r="J53">
        <v>0.50006036312594471</v>
      </c>
      <c r="K53">
        <v>1.678798433527912</v>
      </c>
      <c r="L53">
        <v>0.1825253690610911</v>
      </c>
      <c r="M53">
        <v>2.6958317728266921</v>
      </c>
      <c r="N53">
        <v>0.1825253690610911</v>
      </c>
      <c r="O53">
        <v>3.3569814009931309</v>
      </c>
      <c r="P53">
        <v>327.10000000000002</v>
      </c>
      <c r="Q53">
        <v>-7.6119402985073137E-3</v>
      </c>
      <c r="T53">
        <f t="shared" si="0"/>
        <v>0.55289685232800467</v>
      </c>
      <c r="U53">
        <f t="shared" si="1"/>
        <v>496.4</v>
      </c>
      <c r="V53">
        <f t="shared" si="2"/>
        <v>438.32499999999993</v>
      </c>
      <c r="W53">
        <f t="shared" si="7"/>
        <v>22044.452717038646</v>
      </c>
      <c r="X53">
        <f t="shared" si="6"/>
        <v>374.79791666666659</v>
      </c>
      <c r="Y53">
        <f>MAX($U$2:U53)</f>
        <v>497</v>
      </c>
    </row>
    <row r="54" spans="1:25" x14ac:dyDescent="0.3">
      <c r="A54" s="1">
        <v>2007</v>
      </c>
      <c r="B54">
        <v>320238</v>
      </c>
      <c r="C54">
        <v>4536</v>
      </c>
      <c r="D54">
        <v>4013</v>
      </c>
      <c r="E54">
        <v>590.6</v>
      </c>
      <c r="F54">
        <v>1.494565217391304</v>
      </c>
      <c r="G54">
        <v>2244</v>
      </c>
      <c r="H54">
        <v>1.386117983485871</v>
      </c>
      <c r="I54">
        <v>0.55423934020351384</v>
      </c>
      <c r="J54">
        <v>0.50103545405250238</v>
      </c>
      <c r="K54">
        <v>1.7542601033302789</v>
      </c>
      <c r="L54">
        <v>0.17451487082072609</v>
      </c>
      <c r="M54">
        <v>2.7712934426290601</v>
      </c>
      <c r="N54">
        <v>0.17451487082072609</v>
      </c>
      <c r="O54">
        <v>3.3510228525841241</v>
      </c>
      <c r="P54">
        <v>94.200000000000045</v>
      </c>
      <c r="Q54">
        <v>-2.7822842310188282E-2</v>
      </c>
      <c r="T54">
        <f t="shared" si="0"/>
        <v>0.55423934020351384</v>
      </c>
      <c r="U54">
        <f t="shared" si="1"/>
        <v>590.6</v>
      </c>
      <c r="V54">
        <f t="shared" si="2"/>
        <v>418.76666666666671</v>
      </c>
      <c r="W54">
        <f t="shared" si="7"/>
        <v>792.77897523635158</v>
      </c>
      <c r="X54">
        <f t="shared" si="6"/>
        <v>409.77055555555552</v>
      </c>
      <c r="Y54">
        <f>MAX($U$2:U54)</f>
        <v>590.6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2"/>
  <sheetViews>
    <sheetView topLeftCell="C1" workbookViewId="0">
      <selection activeCell="W19" sqref="W19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 t="s">
        <v>7</v>
      </c>
      <c r="U1" s="1" t="s">
        <v>3</v>
      </c>
      <c r="V1" s="2" t="s">
        <v>18</v>
      </c>
      <c r="W1" s="2" t="s">
        <v>17</v>
      </c>
      <c r="X1" s="2" t="s">
        <v>18</v>
      </c>
      <c r="Y1" s="2" t="s">
        <v>19</v>
      </c>
    </row>
    <row r="2" spans="1:25" x14ac:dyDescent="0.3">
      <c r="A2" s="1">
        <v>1958</v>
      </c>
      <c r="B2">
        <v>228</v>
      </c>
      <c r="C2">
        <v>1</v>
      </c>
      <c r="D2">
        <v>1</v>
      </c>
      <c r="E2">
        <v>228</v>
      </c>
      <c r="F2">
        <v>1</v>
      </c>
      <c r="G2">
        <v>1538</v>
      </c>
      <c r="H2">
        <v>0</v>
      </c>
      <c r="I2">
        <v>0</v>
      </c>
      <c r="J2">
        <v>0</v>
      </c>
      <c r="K2">
        <v>0</v>
      </c>
      <c r="L2">
        <v>0</v>
      </c>
      <c r="M2">
        <v>2.357934847000454</v>
      </c>
      <c r="N2">
        <v>0</v>
      </c>
      <c r="O2">
        <v>3.1869563354654118</v>
      </c>
      <c r="T2">
        <f>I2</f>
        <v>0</v>
      </c>
      <c r="U2">
        <f>E2</f>
        <v>228</v>
      </c>
      <c r="V2">
        <v>3.5999999999999997E-2</v>
      </c>
      <c r="Y2">
        <f>MAX($U$2:U2)</f>
        <v>228</v>
      </c>
    </row>
    <row r="3" spans="1:25" x14ac:dyDescent="0.3">
      <c r="A3" s="1">
        <v>1963</v>
      </c>
      <c r="B3">
        <v>5630</v>
      </c>
      <c r="C3">
        <v>30</v>
      </c>
      <c r="D3">
        <v>30</v>
      </c>
      <c r="E3">
        <v>189</v>
      </c>
      <c r="F3">
        <v>1</v>
      </c>
      <c r="G3">
        <v>803</v>
      </c>
      <c r="H3">
        <v>1.392573547850892</v>
      </c>
      <c r="I3">
        <v>1.4771212547196619</v>
      </c>
      <c r="J3">
        <v>1.4771212547196619</v>
      </c>
      <c r="K3">
        <v>-8.147304282720963E-2</v>
      </c>
      <c r="L3">
        <v>0</v>
      </c>
      <c r="M3">
        <v>2.2764618041732438</v>
      </c>
      <c r="N3">
        <v>0</v>
      </c>
      <c r="O3">
        <v>2.9047155452786808</v>
      </c>
      <c r="P3">
        <v>-39</v>
      </c>
      <c r="Q3">
        <v>0</v>
      </c>
      <c r="T3">
        <f t="shared" ref="T3:T27" si="0">I3</f>
        <v>1.4771212547196619</v>
      </c>
      <c r="U3">
        <f t="shared" ref="U3:U27" si="1">E3</f>
        <v>189</v>
      </c>
      <c r="V3">
        <f>AVERAGE(U1:U5)</f>
        <v>148.41666666666666</v>
      </c>
      <c r="W3">
        <f>(V4-V2)/(T4-T2)</f>
        <v>57.997311187057512</v>
      </c>
      <c r="X3">
        <f>AVERAGE(W1:W5)</f>
        <v>-32.968521259688991</v>
      </c>
      <c r="Y3">
        <f>MAX($U$2:U3)</f>
        <v>228</v>
      </c>
    </row>
    <row r="4" spans="1:25" x14ac:dyDescent="0.3">
      <c r="A4" s="1">
        <v>1969</v>
      </c>
      <c r="B4">
        <v>23434</v>
      </c>
      <c r="C4">
        <v>176</v>
      </c>
      <c r="D4">
        <v>176</v>
      </c>
      <c r="E4">
        <v>122</v>
      </c>
      <c r="F4">
        <v>1</v>
      </c>
      <c r="G4">
        <v>726</v>
      </c>
      <c r="H4">
        <v>2.0119115785857469</v>
      </c>
      <c r="I4">
        <v>2.2455126678141499</v>
      </c>
      <c r="J4">
        <v>2.2455126678141499</v>
      </c>
      <c r="K4">
        <v>-0.27157501632570558</v>
      </c>
      <c r="L4">
        <v>0</v>
      </c>
      <c r="M4">
        <v>2.086359830674748</v>
      </c>
      <c r="N4">
        <v>0</v>
      </c>
      <c r="O4">
        <v>2.8609366207000941</v>
      </c>
      <c r="P4">
        <v>-67</v>
      </c>
      <c r="Q4">
        <v>0</v>
      </c>
      <c r="T4">
        <f t="shared" si="0"/>
        <v>2.2455126678141499</v>
      </c>
      <c r="U4">
        <f t="shared" si="1"/>
        <v>122</v>
      </c>
      <c r="V4">
        <f t="shared" ref="V4:V27" si="2">AVERAGE(U2:U6)</f>
        <v>130.26969696969695</v>
      </c>
      <c r="W4">
        <f t="shared" ref="W4:W27" si="3">(V5-V3)/(T5-T3)</f>
        <v>-46.906221029319042</v>
      </c>
      <c r="X4">
        <f>AVERAGE(W2:W6)</f>
        <v>-50.856761247020316</v>
      </c>
      <c r="Y4">
        <f>MAX($U$2:U4)</f>
        <v>228</v>
      </c>
    </row>
    <row r="5" spans="1:25" x14ac:dyDescent="0.3">
      <c r="A5" s="1">
        <v>1971</v>
      </c>
      <c r="B5">
        <v>32241</v>
      </c>
      <c r="C5">
        <v>337</v>
      </c>
      <c r="D5">
        <v>283</v>
      </c>
      <c r="E5">
        <v>54.666666666666657</v>
      </c>
      <c r="F5">
        <v>1.5</v>
      </c>
      <c r="G5">
        <v>729</v>
      </c>
      <c r="H5">
        <v>2.150473656596207</v>
      </c>
      <c r="I5">
        <v>2.527629900871339</v>
      </c>
      <c r="J5">
        <v>2.4517864355242902</v>
      </c>
      <c r="K5">
        <v>-0.62021225367241839</v>
      </c>
      <c r="L5">
        <v>0.17609125905568121</v>
      </c>
      <c r="M5">
        <v>1.7377225933280349</v>
      </c>
      <c r="N5">
        <v>0.17609125905568121</v>
      </c>
      <c r="O5">
        <v>2.8627275283179752</v>
      </c>
      <c r="P5">
        <v>-67.333333333333343</v>
      </c>
      <c r="Q5">
        <v>0.5</v>
      </c>
      <c r="T5">
        <f t="shared" si="0"/>
        <v>2.527629900871339</v>
      </c>
      <c r="U5">
        <f t="shared" si="1"/>
        <v>54.666666666666657</v>
      </c>
      <c r="V5">
        <f t="shared" si="2"/>
        <v>99.141275917065386</v>
      </c>
      <c r="W5">
        <f t="shared" si="3"/>
        <v>-109.99665393680543</v>
      </c>
      <c r="X5">
        <f>AVERAGE(W3:W7)</f>
        <v>-47.426915642784508</v>
      </c>
      <c r="Y5">
        <f>MAX($U$2:U5)</f>
        <v>228</v>
      </c>
    </row>
    <row r="6" spans="1:25" x14ac:dyDescent="0.3">
      <c r="A6" s="1">
        <v>1973</v>
      </c>
      <c r="B6">
        <v>44791</v>
      </c>
      <c r="C6">
        <v>555</v>
      </c>
      <c r="D6">
        <v>461</v>
      </c>
      <c r="E6">
        <v>57.68181818181818</v>
      </c>
      <c r="F6">
        <v>1.2222222222222221</v>
      </c>
      <c r="G6">
        <v>681</v>
      </c>
      <c r="H6">
        <v>2.2932559115735902</v>
      </c>
      <c r="I6">
        <v>2.7442929831226759</v>
      </c>
      <c r="J6">
        <v>2.663700925389648</v>
      </c>
      <c r="K6">
        <v>-0.59689590572795526</v>
      </c>
      <c r="L6">
        <v>8.71501757189002E-2</v>
      </c>
      <c r="M6">
        <v>1.761038941272498</v>
      </c>
      <c r="N6">
        <v>8.71501757189002E-2</v>
      </c>
      <c r="O6">
        <v>2.8331471119127851</v>
      </c>
      <c r="P6">
        <v>3.015151515151516</v>
      </c>
      <c r="Q6">
        <v>-0.27777777777777768</v>
      </c>
      <c r="T6">
        <f t="shared" si="0"/>
        <v>2.7442929831226759</v>
      </c>
      <c r="U6">
        <f t="shared" si="1"/>
        <v>57.68181818181818</v>
      </c>
      <c r="V6">
        <f t="shared" si="2"/>
        <v>75.40553123621433</v>
      </c>
      <c r="W6">
        <f t="shared" si="3"/>
        <v>-104.5214812090143</v>
      </c>
      <c r="X6">
        <f>AVERAGE(W4:W8)</f>
        <v>-48.638299658408052</v>
      </c>
      <c r="Y6">
        <f>MAX($U$2:U6)</f>
        <v>228</v>
      </c>
    </row>
    <row r="7" spans="1:25" x14ac:dyDescent="0.3">
      <c r="A7" s="1">
        <v>1974</v>
      </c>
      <c r="B7">
        <v>59446</v>
      </c>
      <c r="C7">
        <v>757</v>
      </c>
      <c r="D7">
        <v>589</v>
      </c>
      <c r="E7">
        <v>72.357894736842113</v>
      </c>
      <c r="F7">
        <v>1.583333333333333</v>
      </c>
      <c r="G7">
        <v>608</v>
      </c>
      <c r="H7">
        <v>2.416187790148169</v>
      </c>
      <c r="I7">
        <v>2.8790958795000732</v>
      </c>
      <c r="J7">
        <v>2.7701152947871019</v>
      </c>
      <c r="K7">
        <v>-0.49844892448809502</v>
      </c>
      <c r="L7">
        <v>0.19957235490520411</v>
      </c>
      <c r="M7">
        <v>1.859485922512359</v>
      </c>
      <c r="N7">
        <v>0.19957235490520411</v>
      </c>
      <c r="O7">
        <v>2.7839035792727351</v>
      </c>
      <c r="P7">
        <v>14.676076555023929</v>
      </c>
      <c r="Q7">
        <v>0.36111111111111088</v>
      </c>
      <c r="T7">
        <f t="shared" si="0"/>
        <v>2.8790958795000732</v>
      </c>
      <c r="U7">
        <f t="shared" si="1"/>
        <v>72.357894736842113</v>
      </c>
      <c r="V7">
        <f t="shared" si="2"/>
        <v>62.405531236214323</v>
      </c>
      <c r="W7">
        <f t="shared" si="3"/>
        <v>-33.707533225841281</v>
      </c>
      <c r="X7">
        <f>AVERAGE(W5:W9)</f>
        <v>-24.606814731159176</v>
      </c>
      <c r="Y7">
        <f>MAX($U$2:U7)</f>
        <v>228</v>
      </c>
    </row>
    <row r="8" spans="1:25" x14ac:dyDescent="0.3">
      <c r="A8" s="1">
        <v>1975</v>
      </c>
      <c r="B8">
        <v>77402</v>
      </c>
      <c r="C8">
        <v>1013</v>
      </c>
      <c r="D8">
        <v>682</v>
      </c>
      <c r="E8">
        <v>70.321276595744678</v>
      </c>
      <c r="F8">
        <v>2.7647058823529411</v>
      </c>
      <c r="G8">
        <v>602</v>
      </c>
      <c r="H8">
        <v>2.5308173356170891</v>
      </c>
      <c r="I8">
        <v>3.00560944536028</v>
      </c>
      <c r="J8">
        <v>2.8337843746564788</v>
      </c>
      <c r="K8">
        <v>-0.51084810078435272</v>
      </c>
      <c r="L8">
        <v>0.44164893655744353</v>
      </c>
      <c r="M8">
        <v>1.8470867462161009</v>
      </c>
      <c r="N8">
        <v>0.44164893655744353</v>
      </c>
      <c r="O8">
        <v>2.7795964912578239</v>
      </c>
      <c r="P8">
        <v>-2.0366181410974349</v>
      </c>
      <c r="Q8">
        <v>1.1813725490196081</v>
      </c>
      <c r="T8">
        <f t="shared" si="0"/>
        <v>3.00560944536028</v>
      </c>
      <c r="U8">
        <f t="shared" si="1"/>
        <v>70.321276595744678</v>
      </c>
      <c r="V8">
        <f t="shared" si="2"/>
        <v>66.597197902880993</v>
      </c>
      <c r="W8">
        <f t="shared" si="3"/>
        <v>51.940391108939806</v>
      </c>
      <c r="X8">
        <f>AVERAGE(W6:W10)</f>
        <v>6.4818772816859775</v>
      </c>
      <c r="Y8">
        <f>MAX($U$2:U8)</f>
        <v>228</v>
      </c>
    </row>
    <row r="9" spans="1:25" x14ac:dyDescent="0.3">
      <c r="A9" s="1">
        <v>1976</v>
      </c>
      <c r="B9">
        <v>91121</v>
      </c>
      <c r="C9">
        <v>1253</v>
      </c>
      <c r="D9">
        <v>785</v>
      </c>
      <c r="E9">
        <v>57</v>
      </c>
      <c r="F9">
        <v>2.333333333333333</v>
      </c>
      <c r="G9">
        <v>587</v>
      </c>
      <c r="H9">
        <v>2.6016836302261961</v>
      </c>
      <c r="I9">
        <v>3.0979510709941498</v>
      </c>
      <c r="J9">
        <v>2.8948696567452532</v>
      </c>
      <c r="K9">
        <v>-0.6020599913279624</v>
      </c>
      <c r="L9">
        <v>0.36797678529459438</v>
      </c>
      <c r="M9">
        <v>1.755874855672491</v>
      </c>
      <c r="N9">
        <v>0.36797678529459438</v>
      </c>
      <c r="O9">
        <v>2.768638101247614</v>
      </c>
      <c r="P9">
        <v>-13.321276595744679</v>
      </c>
      <c r="Q9">
        <v>-0.43137254901960759</v>
      </c>
      <c r="T9">
        <f t="shared" si="0"/>
        <v>3.0979510709941498</v>
      </c>
      <c r="U9">
        <f t="shared" si="1"/>
        <v>57</v>
      </c>
      <c r="V9">
        <f t="shared" si="2"/>
        <v>73.772955478638579</v>
      </c>
      <c r="W9">
        <f t="shared" si="3"/>
        <v>73.251203606925316</v>
      </c>
      <c r="X9">
        <f>AVERAGE(W7:W11)</f>
        <v>31.2151026971774</v>
      </c>
      <c r="Y9">
        <f>MAX($U$2:U9)</f>
        <v>228</v>
      </c>
    </row>
    <row r="10" spans="1:25" x14ac:dyDescent="0.3">
      <c r="A10" s="1">
        <v>1977</v>
      </c>
      <c r="B10">
        <v>104623</v>
      </c>
      <c r="C10">
        <v>1432</v>
      </c>
      <c r="D10">
        <v>874</v>
      </c>
      <c r="E10">
        <v>75.625</v>
      </c>
      <c r="F10">
        <v>2</v>
      </c>
      <c r="G10">
        <v>588</v>
      </c>
      <c r="H10">
        <v>2.6616923219959321</v>
      </c>
      <c r="I10">
        <v>3.1559430179718371</v>
      </c>
      <c r="J10">
        <v>2.9415114326344032</v>
      </c>
      <c r="K10">
        <v>-0.47926945933992848</v>
      </c>
      <c r="L10">
        <v>0.3010299956639812</v>
      </c>
      <c r="M10">
        <v>1.878665387660525</v>
      </c>
      <c r="N10">
        <v>0.3010299956639812</v>
      </c>
      <c r="O10">
        <v>2.769377326076139</v>
      </c>
      <c r="P10">
        <v>18.625</v>
      </c>
      <c r="Q10">
        <v>-0.33333333333333348</v>
      </c>
      <c r="T10">
        <f t="shared" si="0"/>
        <v>3.1559430179718371</v>
      </c>
      <c r="U10">
        <f t="shared" si="1"/>
        <v>75.625</v>
      </c>
      <c r="V10">
        <f t="shared" si="2"/>
        <v>77.609313039206654</v>
      </c>
      <c r="W10">
        <f t="shared" si="3"/>
        <v>45.446806127420338</v>
      </c>
      <c r="X10">
        <f>AVERAGE(W8:W12)</f>
        <v>42.886471152788467</v>
      </c>
      <c r="Y10">
        <f>MAX($U$2:U10)</f>
        <v>228</v>
      </c>
    </row>
    <row r="11" spans="1:25" x14ac:dyDescent="0.3">
      <c r="A11" s="1">
        <v>1980</v>
      </c>
      <c r="B11">
        <v>126837</v>
      </c>
      <c r="C11">
        <v>1669</v>
      </c>
      <c r="D11">
        <v>968</v>
      </c>
      <c r="E11">
        <v>93.560606060606062</v>
      </c>
      <c r="F11">
        <v>2.5384615384615379</v>
      </c>
      <c r="G11">
        <v>578</v>
      </c>
      <c r="H11">
        <v>2.7453111143674191</v>
      </c>
      <c r="I11">
        <v>3.2224563366792469</v>
      </c>
      <c r="J11">
        <v>2.985875357308394</v>
      </c>
      <c r="K11">
        <v>-0.38684182061061911</v>
      </c>
      <c r="L11">
        <v>0.40457058757105069</v>
      </c>
      <c r="M11">
        <v>1.971093026389835</v>
      </c>
      <c r="N11">
        <v>0.40457058757105069</v>
      </c>
      <c r="O11">
        <v>2.761927838420529</v>
      </c>
      <c r="P11">
        <v>17.935606060606059</v>
      </c>
      <c r="Q11">
        <v>0.53846153846153832</v>
      </c>
      <c r="T11">
        <f t="shared" si="0"/>
        <v>3.2224563366792469</v>
      </c>
      <c r="U11">
        <f t="shared" si="1"/>
        <v>93.560606060606062</v>
      </c>
      <c r="V11">
        <f t="shared" si="2"/>
        <v>79.431322150072148</v>
      </c>
      <c r="W11">
        <f t="shared" si="3"/>
        <v>19.144645868442829</v>
      </c>
      <c r="X11">
        <f>AVERAGE(W9:W13)</f>
        <v>40.622991163750626</v>
      </c>
      <c r="Y11">
        <f>MAX($U$2:U11)</f>
        <v>228</v>
      </c>
    </row>
    <row r="12" spans="1:25" x14ac:dyDescent="0.3">
      <c r="A12" s="1">
        <v>2004</v>
      </c>
      <c r="B12">
        <v>375146</v>
      </c>
      <c r="C12">
        <v>4382</v>
      </c>
      <c r="D12">
        <v>2518</v>
      </c>
      <c r="E12">
        <v>91.539682539682545</v>
      </c>
      <c r="F12">
        <v>1.75</v>
      </c>
      <c r="G12">
        <v>606.375</v>
      </c>
      <c r="H12">
        <v>3.2162654731388178</v>
      </c>
      <c r="I12">
        <v>3.641672373224687</v>
      </c>
      <c r="J12">
        <v>3.4010557257718439</v>
      </c>
      <c r="K12">
        <v>-0.3963254450431381</v>
      </c>
      <c r="L12">
        <v>0.24303804868629439</v>
      </c>
      <c r="M12">
        <v>1.961609401957316</v>
      </c>
      <c r="N12">
        <v>0.24303804868629439</v>
      </c>
      <c r="O12">
        <v>2.7827412876341202</v>
      </c>
      <c r="P12">
        <v>-2.020923520923517</v>
      </c>
      <c r="Q12">
        <v>-0.78846153846153832</v>
      </c>
      <c r="T12">
        <f t="shared" si="0"/>
        <v>3.641672373224687</v>
      </c>
      <c r="U12">
        <f t="shared" si="1"/>
        <v>91.539682539682545</v>
      </c>
      <c r="V12">
        <f t="shared" si="2"/>
        <v>86.908429533429526</v>
      </c>
      <c r="W12">
        <f t="shared" si="3"/>
        <v>24.649309052214008</v>
      </c>
      <c r="X12">
        <f>AVERAGE(W10:W14)</f>
        <v>29.746920349359058</v>
      </c>
      <c r="Y12">
        <f>MAX($U$2:U12)</f>
        <v>228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7"/>
  <sheetViews>
    <sheetView topLeftCell="C1" workbookViewId="0">
      <selection activeCell="T1" sqref="T1:Y27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 t="s">
        <v>7</v>
      </c>
      <c r="U1" s="1" t="s">
        <v>3</v>
      </c>
      <c r="V1" s="2" t="s">
        <v>18</v>
      </c>
      <c r="W1" s="2" t="s">
        <v>17</v>
      </c>
      <c r="X1" s="2" t="s">
        <v>18</v>
      </c>
      <c r="Y1" s="2" t="s">
        <v>19</v>
      </c>
    </row>
    <row r="2" spans="1:25" x14ac:dyDescent="0.3">
      <c r="A2" s="1">
        <v>1981</v>
      </c>
      <c r="B2">
        <v>15736</v>
      </c>
      <c r="C2">
        <v>78</v>
      </c>
      <c r="D2">
        <v>58</v>
      </c>
      <c r="E2">
        <v>202.99473684210531</v>
      </c>
      <c r="F2">
        <v>1.357142857142857</v>
      </c>
      <c r="G2">
        <v>1032</v>
      </c>
      <c r="H2">
        <v>0</v>
      </c>
      <c r="I2">
        <v>0</v>
      </c>
      <c r="J2">
        <v>0</v>
      </c>
      <c r="K2">
        <v>0</v>
      </c>
      <c r="L2">
        <v>0</v>
      </c>
      <c r="M2">
        <v>2.307484777863642</v>
      </c>
      <c r="N2">
        <v>0.13262556527459099</v>
      </c>
      <c r="O2">
        <v>3.013679697291193</v>
      </c>
      <c r="T2">
        <f>I2</f>
        <v>0</v>
      </c>
      <c r="U2">
        <f>E2</f>
        <v>202.99473684210531</v>
      </c>
      <c r="V2">
        <v>3.5999999999999997E-2</v>
      </c>
      <c r="Y2">
        <f>MAX($U$2:U2)</f>
        <v>202.99473684210531</v>
      </c>
    </row>
    <row r="3" spans="1:25" x14ac:dyDescent="0.3">
      <c r="A3" s="1">
        <v>1982</v>
      </c>
      <c r="B3">
        <v>16271</v>
      </c>
      <c r="C3">
        <v>82</v>
      </c>
      <c r="D3">
        <v>60</v>
      </c>
      <c r="E3">
        <v>134.57777777777781</v>
      </c>
      <c r="F3">
        <v>2.045454545454545</v>
      </c>
      <c r="G3">
        <v>1018</v>
      </c>
      <c r="H3">
        <v>1.451989816669519E-2</v>
      </c>
      <c r="I3">
        <v>2.1719249693236301E-2</v>
      </c>
      <c r="J3">
        <v>1.472325682070638E-2</v>
      </c>
      <c r="K3">
        <v>-0.1785114251469693</v>
      </c>
      <c r="L3">
        <v>0.17816426767854651</v>
      </c>
      <c r="M3">
        <v>2.128973352716673</v>
      </c>
      <c r="N3">
        <v>0.31078983295313739</v>
      </c>
      <c r="O3">
        <v>3.00774777800074</v>
      </c>
      <c r="P3">
        <v>-68.416959064327472</v>
      </c>
      <c r="Q3">
        <v>0.68831168831168821</v>
      </c>
      <c r="T3">
        <f t="shared" ref="T3:T38" si="0">I3</f>
        <v>2.1719249693236301E-2</v>
      </c>
      <c r="U3">
        <f t="shared" ref="U3:U38" si="1">E3</f>
        <v>134.57777777777781</v>
      </c>
      <c r="V3">
        <f>AVERAGE(U1:U5)</f>
        <v>181.96208860329122</v>
      </c>
      <c r="W3">
        <f>(V4-V2)/(T4-T2)</f>
        <v>3973.722972508855</v>
      </c>
      <c r="X3">
        <f>AVERAGE(W1:W5)</f>
        <v>1420.269019565849</v>
      </c>
      <c r="Y3">
        <f>MAX($U$2:U3)</f>
        <v>202.99473684210531</v>
      </c>
    </row>
    <row r="4" spans="1:25" x14ac:dyDescent="0.3">
      <c r="A4" s="1">
        <v>1983</v>
      </c>
      <c r="B4">
        <v>17318</v>
      </c>
      <c r="C4">
        <v>87</v>
      </c>
      <c r="D4">
        <v>63</v>
      </c>
      <c r="E4">
        <v>206.69444444444451</v>
      </c>
      <c r="F4">
        <v>1.3846153846153839</v>
      </c>
      <c r="G4">
        <v>907</v>
      </c>
      <c r="H4">
        <v>4.1603388396078383E-2</v>
      </c>
      <c r="I4">
        <v>4.7424649928138142E-2</v>
      </c>
      <c r="J4">
        <v>3.5912555890644453E-2</v>
      </c>
      <c r="K4">
        <v>7.8440259066243859E-3</v>
      </c>
      <c r="L4">
        <v>8.7035875218783049E-3</v>
      </c>
      <c r="M4">
        <v>2.315328803770266</v>
      </c>
      <c r="N4">
        <v>0.14132915279646921</v>
      </c>
      <c r="O4">
        <v>2.9576072870600951</v>
      </c>
      <c r="P4">
        <v>72.116666666666674</v>
      </c>
      <c r="Q4">
        <v>-0.66083916083916105</v>
      </c>
      <c r="T4">
        <f t="shared" si="0"/>
        <v>4.7424649928138142E-2</v>
      </c>
      <c r="U4">
        <f t="shared" si="1"/>
        <v>206.69444444444451</v>
      </c>
      <c r="V4">
        <f t="shared" ref="V4:V38" si="2">AVERAGE(U2:U6)</f>
        <v>188.48842088263297</v>
      </c>
      <c r="W4">
        <f t="shared" ref="W4:W38" si="3">(V5-V3)/(T5-T3)</f>
        <v>88.866907794141667</v>
      </c>
      <c r="X4">
        <f>AVERAGE(W2:W6)</f>
        <v>1138.3170980541679</v>
      </c>
      <c r="Y4">
        <f>MAX($U$2:U4)</f>
        <v>206.69444444444451</v>
      </c>
    </row>
    <row r="5" spans="1:25" x14ac:dyDescent="0.3">
      <c r="A5" s="1">
        <v>1985</v>
      </c>
      <c r="B5">
        <v>19357</v>
      </c>
      <c r="C5">
        <v>98</v>
      </c>
      <c r="D5">
        <v>70</v>
      </c>
      <c r="E5">
        <v>183.58139534883719</v>
      </c>
      <c r="F5">
        <v>1.653846153846154</v>
      </c>
      <c r="G5">
        <v>1137</v>
      </c>
      <c r="H5">
        <v>8.9943703147732618E-2</v>
      </c>
      <c r="I5">
        <v>9.9131473002014442E-2</v>
      </c>
      <c r="J5">
        <v>8.1670046451319533E-2</v>
      </c>
      <c r="K5">
        <v>-4.3656111383731933E-2</v>
      </c>
      <c r="L5">
        <v>8.5869542334177651E-2</v>
      </c>
      <c r="M5">
        <v>2.2638286664799101</v>
      </c>
      <c r="N5">
        <v>0.21849510760876861</v>
      </c>
      <c r="O5">
        <v>3.0557604646877352</v>
      </c>
      <c r="P5">
        <v>-23.113049095607241</v>
      </c>
      <c r="Q5">
        <v>0.26923076923076961</v>
      </c>
      <c r="T5">
        <f t="shared" si="0"/>
        <v>9.9131473002014442E-2</v>
      </c>
      <c r="U5">
        <f t="shared" si="1"/>
        <v>183.58139534883719</v>
      </c>
      <c r="V5">
        <f t="shared" si="2"/>
        <v>188.84147351421191</v>
      </c>
      <c r="W5">
        <f t="shared" si="3"/>
        <v>198.2171783945507</v>
      </c>
      <c r="X5">
        <f>AVERAGE(W3:W7)</f>
        <v>922.62743518366131</v>
      </c>
      <c r="Y5">
        <f>MAX($U$2:U5)</f>
        <v>206.69444444444451</v>
      </c>
    </row>
    <row r="6" spans="1:25" x14ac:dyDescent="0.3">
      <c r="A6" s="1">
        <v>1986</v>
      </c>
      <c r="B6">
        <v>20750</v>
      </c>
      <c r="C6">
        <v>105</v>
      </c>
      <c r="D6">
        <v>74</v>
      </c>
      <c r="E6">
        <v>214.59375</v>
      </c>
      <c r="F6">
        <v>1.7777777777777779</v>
      </c>
      <c r="G6">
        <v>1184</v>
      </c>
      <c r="H6">
        <v>0.1201237541368312</v>
      </c>
      <c r="I6">
        <v>0.1290946963794577</v>
      </c>
      <c r="J6">
        <v>0.1058037261680389</v>
      </c>
      <c r="K6">
        <v>2.4132291210657401E-2</v>
      </c>
      <c r="L6">
        <v>0.1172519079420089</v>
      </c>
      <c r="M6">
        <v>2.3316170690742992</v>
      </c>
      <c r="N6">
        <v>0.24987747321659989</v>
      </c>
      <c r="O6">
        <v>3.0733517023869008</v>
      </c>
      <c r="P6">
        <v>31.012354651162781</v>
      </c>
      <c r="Q6">
        <v>0.1239316239316237</v>
      </c>
      <c r="T6">
        <f t="shared" si="0"/>
        <v>0.1290946963794577</v>
      </c>
      <c r="U6">
        <f t="shared" si="1"/>
        <v>214.59375</v>
      </c>
      <c r="V6">
        <f t="shared" si="2"/>
        <v>204.67682704956542</v>
      </c>
      <c r="W6">
        <f t="shared" si="3"/>
        <v>292.46133351912425</v>
      </c>
      <c r="X6">
        <f>AVERAGE(W4:W8)</f>
        <v>133.29499720356836</v>
      </c>
      <c r="Y6">
        <f>MAX($U$2:U6)</f>
        <v>214.59375</v>
      </c>
    </row>
    <row r="7" spans="1:25" x14ac:dyDescent="0.3">
      <c r="A7" s="1">
        <v>1987</v>
      </c>
      <c r="B7">
        <v>22273</v>
      </c>
      <c r="C7">
        <v>112</v>
      </c>
      <c r="D7">
        <v>78</v>
      </c>
      <c r="E7">
        <v>204.76</v>
      </c>
      <c r="F7">
        <v>1.666666666666667</v>
      </c>
      <c r="G7">
        <v>1014</v>
      </c>
      <c r="H7">
        <v>0.15088437015408401</v>
      </c>
      <c r="I7">
        <v>0.1571234199797012</v>
      </c>
      <c r="J7">
        <v>0.1286666091275431</v>
      </c>
      <c r="K7">
        <v>3.7603430145658639E-3</v>
      </c>
      <c r="L7">
        <v>8.9223184341765446E-2</v>
      </c>
      <c r="M7">
        <v>2.3112451208782079</v>
      </c>
      <c r="N7">
        <v>0.22184874961635639</v>
      </c>
      <c r="O7">
        <v>3.0060379549973169</v>
      </c>
      <c r="P7">
        <v>-9.8337500000000091</v>
      </c>
      <c r="Q7">
        <v>-0.1111111111111109</v>
      </c>
      <c r="T7">
        <f t="shared" si="0"/>
        <v>0.1571234199797012</v>
      </c>
      <c r="U7">
        <f t="shared" si="1"/>
        <v>204.76</v>
      </c>
      <c r="V7">
        <f t="shared" si="2"/>
        <v>205.80187566067653</v>
      </c>
      <c r="W7">
        <f t="shared" si="3"/>
        <v>59.868783701635195</v>
      </c>
      <c r="X7">
        <f>AVERAGE(W5:W9)</f>
        <v>142.64757746089845</v>
      </c>
      <c r="Y7">
        <f>MAX($U$2:U7)</f>
        <v>214.59375</v>
      </c>
    </row>
    <row r="8" spans="1:25" x14ac:dyDescent="0.3">
      <c r="A8" s="1">
        <v>1988</v>
      </c>
      <c r="B8">
        <v>26635</v>
      </c>
      <c r="C8">
        <v>133</v>
      </c>
      <c r="D8">
        <v>90</v>
      </c>
      <c r="E8">
        <v>213.75454545454551</v>
      </c>
      <c r="F8">
        <v>1.71875</v>
      </c>
      <c r="G8">
        <v>1247</v>
      </c>
      <c r="H8">
        <v>0.2285583542095681</v>
      </c>
      <c r="I8">
        <v>0.2317570382766054</v>
      </c>
      <c r="J8">
        <v>0.19081451587638759</v>
      </c>
      <c r="K8">
        <v>2.2430580834054178E-2</v>
      </c>
      <c r="L8">
        <v>0.10258714589974691</v>
      </c>
      <c r="M8">
        <v>2.3299153586976962</v>
      </c>
      <c r="N8">
        <v>0.2352127111743379</v>
      </c>
      <c r="O8">
        <v>3.0958664534785432</v>
      </c>
      <c r="P8">
        <v>8.9945454545454595</v>
      </c>
      <c r="Q8">
        <v>5.2083333333333259E-2</v>
      </c>
      <c r="T8">
        <f t="shared" si="0"/>
        <v>0.2317570382766054</v>
      </c>
      <c r="U8">
        <f t="shared" si="1"/>
        <v>213.75454545454551</v>
      </c>
      <c r="V8">
        <f t="shared" si="2"/>
        <v>210.82309659090907</v>
      </c>
      <c r="W8">
        <f t="shared" si="3"/>
        <v>27.060782608389978</v>
      </c>
      <c r="X8">
        <f>AVERAGE(W6:W10)</f>
        <v>128.48314706632999</v>
      </c>
      <c r="Y8">
        <f>MAX($U$2:U8)</f>
        <v>214.59375</v>
      </c>
    </row>
    <row r="9" spans="1:25" x14ac:dyDescent="0.3">
      <c r="A9" s="1">
        <v>1989</v>
      </c>
      <c r="B9">
        <v>29070</v>
      </c>
      <c r="C9">
        <v>144</v>
      </c>
      <c r="D9">
        <v>101</v>
      </c>
      <c r="E9">
        <v>212.31968749999999</v>
      </c>
      <c r="F9">
        <v>1.032258064516129</v>
      </c>
      <c r="G9">
        <v>1032</v>
      </c>
      <c r="H9">
        <v>0.26655068485914751</v>
      </c>
      <c r="I9">
        <v>0.26626788940476931</v>
      </c>
      <c r="J9">
        <v>0.2408933802197053</v>
      </c>
      <c r="K9">
        <v>1.9505488446443928E-2</v>
      </c>
      <c r="L9">
        <v>-0.11883728078895769</v>
      </c>
      <c r="M9">
        <v>2.3269902663100859</v>
      </c>
      <c r="N9">
        <v>1.378828448563328E-2</v>
      </c>
      <c r="O9">
        <v>3.013679697291193</v>
      </c>
      <c r="P9">
        <v>-1.4348579545454641</v>
      </c>
      <c r="Q9">
        <v>-0.686491935483871</v>
      </c>
      <c r="T9">
        <f t="shared" si="0"/>
        <v>0.26626788940476931</v>
      </c>
      <c r="U9">
        <f t="shared" si="1"/>
        <v>212.31968749999999</v>
      </c>
      <c r="V9">
        <f t="shared" si="2"/>
        <v>208.75541042069636</v>
      </c>
      <c r="W9">
        <f t="shared" si="3"/>
        <v>135.62980908079209</v>
      </c>
      <c r="X9">
        <f>AVERAGE(W7:W11)</f>
        <v>84.626918387157872</v>
      </c>
      <c r="Y9">
        <f>MAX($U$2:U9)</f>
        <v>214.59375</v>
      </c>
    </row>
    <row r="10" spans="1:25" x14ac:dyDescent="0.3">
      <c r="A10" s="1">
        <v>1990</v>
      </c>
      <c r="B10">
        <v>31271</v>
      </c>
      <c r="C10">
        <v>155</v>
      </c>
      <c r="D10">
        <v>108</v>
      </c>
      <c r="E10">
        <v>208.6875</v>
      </c>
      <c r="F10">
        <v>1.428571428571429</v>
      </c>
      <c r="G10">
        <v>1267</v>
      </c>
      <c r="H10">
        <v>0.2982474226443419</v>
      </c>
      <c r="I10">
        <v>0.29823709547981109</v>
      </c>
      <c r="J10">
        <v>0.26999576192401242</v>
      </c>
      <c r="K10">
        <v>1.2011658534804079E-2</v>
      </c>
      <c r="L10">
        <v>2.2276394711152211E-2</v>
      </c>
      <c r="M10">
        <v>2.3194964363984458</v>
      </c>
      <c r="N10">
        <v>0.15490195998574319</v>
      </c>
      <c r="O10">
        <v>3.102776614883441</v>
      </c>
      <c r="P10">
        <v>-3.6321874999999859</v>
      </c>
      <c r="Q10">
        <v>0.3963133640552996</v>
      </c>
      <c r="T10">
        <f t="shared" si="0"/>
        <v>0.29823709547981109</v>
      </c>
      <c r="U10">
        <f t="shared" si="1"/>
        <v>208.6875</v>
      </c>
      <c r="V10">
        <f t="shared" si="2"/>
        <v>219.83977405706</v>
      </c>
      <c r="W10">
        <f t="shared" si="3"/>
        <v>127.39502642170844</v>
      </c>
      <c r="X10">
        <f>AVERAGE(W8:W12)</f>
        <v>90.803079540077846</v>
      </c>
      <c r="Y10">
        <f>MAX($U$2:U10)</f>
        <v>214.59375</v>
      </c>
    </row>
    <row r="11" spans="1:25" x14ac:dyDescent="0.3">
      <c r="A11" s="1">
        <v>1992</v>
      </c>
      <c r="B11">
        <v>41021</v>
      </c>
      <c r="C11">
        <v>202</v>
      </c>
      <c r="D11">
        <v>141</v>
      </c>
      <c r="E11">
        <v>204.2553191489362</v>
      </c>
      <c r="F11">
        <v>1.46875</v>
      </c>
      <c r="G11">
        <v>1196</v>
      </c>
      <c r="H11">
        <v>0.4161118963757795</v>
      </c>
      <c r="I11">
        <v>0.41325676675614342</v>
      </c>
      <c r="J11">
        <v>0.38579111909244262</v>
      </c>
      <c r="K11">
        <v>2.688597240208989E-3</v>
      </c>
      <c r="L11">
        <v>3.432231434122051E-2</v>
      </c>
      <c r="M11">
        <v>2.3101733751038509</v>
      </c>
      <c r="N11">
        <v>0.16694787961581151</v>
      </c>
      <c r="O11">
        <v>3.0777311796523921</v>
      </c>
      <c r="P11">
        <v>-4.4321808510638334</v>
      </c>
      <c r="Q11">
        <v>4.0178571428571397E-2</v>
      </c>
      <c r="T11">
        <f t="shared" si="0"/>
        <v>0.41325676675614342</v>
      </c>
      <c r="U11">
        <f t="shared" si="1"/>
        <v>204.2553191489362</v>
      </c>
      <c r="V11">
        <f t="shared" si="2"/>
        <v>227.48106233457193</v>
      </c>
      <c r="W11">
        <f t="shared" si="3"/>
        <v>73.180190123263685</v>
      </c>
      <c r="X11">
        <f>AVERAGE(W9:W13)</f>
        <v>114.98698745271179</v>
      </c>
      <c r="Y11">
        <f>MAX($U$2:U11)</f>
        <v>214.59375</v>
      </c>
    </row>
    <row r="12" spans="1:25" x14ac:dyDescent="0.3">
      <c r="A12" s="1">
        <v>1993</v>
      </c>
      <c r="B12">
        <v>52423</v>
      </c>
      <c r="C12">
        <v>246</v>
      </c>
      <c r="D12">
        <v>180</v>
      </c>
      <c r="E12">
        <v>260.18181818181819</v>
      </c>
      <c r="F12">
        <v>1.1224489795918371</v>
      </c>
      <c r="G12">
        <v>1051</v>
      </c>
      <c r="H12">
        <v>0.5226275236894784</v>
      </c>
      <c r="I12">
        <v>0.49884050441289868</v>
      </c>
      <c r="J12">
        <v>0.49184451154036879</v>
      </c>
      <c r="K12">
        <v>0.1077921664018906</v>
      </c>
      <c r="L12">
        <v>-8.245895580886084E-2</v>
      </c>
      <c r="M12">
        <v>2.415276944265532</v>
      </c>
      <c r="N12">
        <v>5.016660946573015E-2</v>
      </c>
      <c r="O12">
        <v>3.0216027160282422</v>
      </c>
      <c r="P12">
        <v>55.92649903288202</v>
      </c>
      <c r="Q12">
        <v>-0.34630102040816341</v>
      </c>
      <c r="T12">
        <f t="shared" si="0"/>
        <v>0.49884050441289868</v>
      </c>
      <c r="U12">
        <f t="shared" si="1"/>
        <v>260.18181818181819</v>
      </c>
      <c r="V12">
        <f t="shared" si="2"/>
        <v>234.51996966215816</v>
      </c>
      <c r="W12">
        <f t="shared" si="3"/>
        <v>90.749589466235037</v>
      </c>
      <c r="X12">
        <f>AVERAGE(W10:W14)</f>
        <v>161.91013015172979</v>
      </c>
      <c r="Y12">
        <f>MAX($U$2:U12)</f>
        <v>260.18181818181819</v>
      </c>
    </row>
    <row r="13" spans="1:25" x14ac:dyDescent="0.3">
      <c r="A13" s="1">
        <v>1994</v>
      </c>
      <c r="B13">
        <v>68959</v>
      </c>
      <c r="C13">
        <v>312</v>
      </c>
      <c r="D13">
        <v>235</v>
      </c>
      <c r="E13">
        <v>251.96098684210531</v>
      </c>
      <c r="F13">
        <v>1.1875</v>
      </c>
      <c r="G13">
        <v>885</v>
      </c>
      <c r="H13">
        <v>0.64169660808590356</v>
      </c>
      <c r="I13">
        <v>0.6020599913279624</v>
      </c>
      <c r="J13">
        <v>0.60763986870879905</v>
      </c>
      <c r="K13">
        <v>9.3848522795466086E-2</v>
      </c>
      <c r="L13">
        <v>-5.7991946977686747E-2</v>
      </c>
      <c r="M13">
        <v>2.401333300659108</v>
      </c>
      <c r="N13">
        <v>7.4633618296904181E-2</v>
      </c>
      <c r="O13">
        <v>2.946943270697826</v>
      </c>
      <c r="P13">
        <v>-8.2208313397128734</v>
      </c>
      <c r="Q13">
        <v>6.5051020408163351E-2</v>
      </c>
      <c r="T13">
        <f t="shared" si="0"/>
        <v>0.6020599913279624</v>
      </c>
      <c r="U13">
        <f t="shared" si="1"/>
        <v>251.96098684210531</v>
      </c>
      <c r="V13">
        <f t="shared" si="2"/>
        <v>244.61487745436588</v>
      </c>
      <c r="W13">
        <f t="shared" si="3"/>
        <v>147.98032217155966</v>
      </c>
      <c r="X13">
        <f>AVERAGE(W11:W15)</f>
        <v>239.41715276481168</v>
      </c>
      <c r="Y13">
        <f>MAX($U$2:U13)</f>
        <v>260.18181818181819</v>
      </c>
    </row>
    <row r="14" spans="1:25" x14ac:dyDescent="0.3">
      <c r="A14" s="1">
        <v>1995</v>
      </c>
      <c r="B14">
        <v>82729</v>
      </c>
      <c r="C14">
        <v>367</v>
      </c>
      <c r="D14">
        <v>278</v>
      </c>
      <c r="E14">
        <v>247.514224137931</v>
      </c>
      <c r="F14">
        <v>1.288888888888889</v>
      </c>
      <c r="G14">
        <v>921</v>
      </c>
      <c r="H14">
        <v>0.72076342784391167</v>
      </c>
      <c r="I14">
        <v>0.67257146156160896</v>
      </c>
      <c r="J14">
        <v>0.68061680235513899</v>
      </c>
      <c r="K14">
        <v>8.6115384141730381E-2</v>
      </c>
      <c r="L14">
        <v>-2.2410085486997331E-2</v>
      </c>
      <c r="M14">
        <v>2.393600162005372</v>
      </c>
      <c r="N14">
        <v>0.11021547978759361</v>
      </c>
      <c r="O14">
        <v>2.9642596301968491</v>
      </c>
      <c r="P14">
        <v>-4.4467627041742901</v>
      </c>
      <c r="Q14">
        <v>0.101388888888889</v>
      </c>
      <c r="T14">
        <f t="shared" si="0"/>
        <v>0.67257146156160896</v>
      </c>
      <c r="U14">
        <f t="shared" si="1"/>
        <v>247.514224137931</v>
      </c>
      <c r="V14">
        <f t="shared" si="2"/>
        <v>260.22873267219774</v>
      </c>
      <c r="W14">
        <f t="shared" si="3"/>
        <v>370.24552257588215</v>
      </c>
      <c r="X14">
        <f>AVERAGE(W12:W16)</f>
        <v>270.53184412989691</v>
      </c>
      <c r="Y14">
        <f>MAX($U$2:U14)</f>
        <v>260.18181818181819</v>
      </c>
    </row>
    <row r="15" spans="1:25" x14ac:dyDescent="0.3">
      <c r="A15" s="1">
        <v>1996</v>
      </c>
      <c r="B15">
        <v>101846</v>
      </c>
      <c r="C15">
        <v>441</v>
      </c>
      <c r="D15">
        <v>330</v>
      </c>
      <c r="E15">
        <v>259.16203896103889</v>
      </c>
      <c r="F15">
        <v>1.425925925925926</v>
      </c>
      <c r="G15">
        <v>851</v>
      </c>
      <c r="H15">
        <v>0.81104962985110796</v>
      </c>
      <c r="I15">
        <v>0.75234398677735814</v>
      </c>
      <c r="J15">
        <v>0.75508594631495018</v>
      </c>
      <c r="K15">
        <v>0.1060866102411205</v>
      </c>
      <c r="L15">
        <v>2.1471400074922379E-2</v>
      </c>
      <c r="M15">
        <v>2.4135713881047618</v>
      </c>
      <c r="N15">
        <v>0.15409696534951331</v>
      </c>
      <c r="O15">
        <v>2.929929560084588</v>
      </c>
      <c r="P15">
        <v>11.64781482310792</v>
      </c>
      <c r="Q15">
        <v>0.13703703703703679</v>
      </c>
      <c r="T15">
        <f t="shared" si="0"/>
        <v>0.75234398677735814</v>
      </c>
      <c r="U15">
        <f t="shared" si="1"/>
        <v>259.16203896103889</v>
      </c>
      <c r="V15">
        <f t="shared" si="2"/>
        <v>300.2568538843189</v>
      </c>
      <c r="W15">
        <f t="shared" si="3"/>
        <v>514.93013948711791</v>
      </c>
      <c r="X15">
        <f>AVERAGE(W13:W17)</f>
        <v>285.78240958580409</v>
      </c>
      <c r="Y15">
        <f>MAX($U$2:U15)</f>
        <v>260.18181818181819</v>
      </c>
    </row>
    <row r="16" spans="1:25" x14ac:dyDescent="0.3">
      <c r="A16" s="1">
        <v>1997</v>
      </c>
      <c r="B16">
        <v>123827</v>
      </c>
      <c r="C16">
        <v>519</v>
      </c>
      <c r="D16">
        <v>387</v>
      </c>
      <c r="E16">
        <v>282.32459523809518</v>
      </c>
      <c r="F16">
        <v>1.377049180327869</v>
      </c>
      <c r="G16">
        <v>808</v>
      </c>
      <c r="H16">
        <v>0.89592100433597921</v>
      </c>
      <c r="I16">
        <v>0.82307275515797751</v>
      </c>
      <c r="J16">
        <v>0.82428297145597418</v>
      </c>
      <c r="K16">
        <v>0.14326393631196871</v>
      </c>
      <c r="L16">
        <v>6.3238857765236262E-3</v>
      </c>
      <c r="M16">
        <v>2.450748714175611</v>
      </c>
      <c r="N16">
        <v>0.13894945105111459</v>
      </c>
      <c r="O16">
        <v>2.907411360774586</v>
      </c>
      <c r="P16">
        <v>23.1625562770563</v>
      </c>
      <c r="Q16">
        <v>-4.8876745598056992E-2</v>
      </c>
      <c r="T16">
        <f t="shared" si="0"/>
        <v>0.82307275515797751</v>
      </c>
      <c r="U16">
        <f t="shared" si="1"/>
        <v>282.32459523809518</v>
      </c>
      <c r="V16">
        <f t="shared" si="2"/>
        <v>337.72638477676747</v>
      </c>
      <c r="W16">
        <f t="shared" si="3"/>
        <v>228.75364694868978</v>
      </c>
      <c r="X16">
        <f>AVERAGE(W14:W18)</f>
        <v>326.63853404527288</v>
      </c>
      <c r="Y16">
        <f>MAX($U$2:U16)</f>
        <v>282.32459523809518</v>
      </c>
    </row>
    <row r="17" spans="1:25" x14ac:dyDescent="0.3">
      <c r="A17" s="1">
        <v>2002</v>
      </c>
      <c r="B17">
        <v>317452</v>
      </c>
      <c r="C17">
        <v>940</v>
      </c>
      <c r="D17">
        <v>708</v>
      </c>
      <c r="E17">
        <v>460.32242424242418</v>
      </c>
      <c r="F17">
        <v>1.30952380952381</v>
      </c>
      <c r="G17">
        <v>1024</v>
      </c>
      <c r="H17">
        <v>1.304783720634632</v>
      </c>
      <c r="I17">
        <v>1.081033250909218</v>
      </c>
      <c r="J17">
        <v>1.086605264126832</v>
      </c>
      <c r="K17">
        <v>0.35557735385747702</v>
      </c>
      <c r="L17">
        <v>-1.551216617824755E-2</v>
      </c>
      <c r="M17">
        <v>2.6630621317211189</v>
      </c>
      <c r="N17">
        <v>0.1171133990963434</v>
      </c>
      <c r="O17">
        <v>3.0102999566398121</v>
      </c>
      <c r="P17">
        <v>177.99782900432899</v>
      </c>
      <c r="Q17">
        <v>-6.7525370804059293E-2</v>
      </c>
      <c r="T17">
        <f t="shared" si="0"/>
        <v>1.081033250909218</v>
      </c>
      <c r="U17">
        <f t="shared" si="1"/>
        <v>460.32242424242418</v>
      </c>
      <c r="V17">
        <f t="shared" si="2"/>
        <v>375.44572176736301</v>
      </c>
      <c r="W17">
        <f t="shared" si="3"/>
        <v>167.0024167457712</v>
      </c>
      <c r="X17">
        <f>AVERAGE(W15:W19)</f>
        <v>274.88172410375995</v>
      </c>
      <c r="Y17">
        <f>MAX($U$2:U17)</f>
        <v>460.32242424242418</v>
      </c>
    </row>
    <row r="18" spans="1:25" x14ac:dyDescent="0.3">
      <c r="A18" s="1">
        <v>2003</v>
      </c>
      <c r="B18">
        <v>395379</v>
      </c>
      <c r="C18">
        <v>1117</v>
      </c>
      <c r="D18">
        <v>835</v>
      </c>
      <c r="E18">
        <v>439.30864130434787</v>
      </c>
      <c r="F18">
        <v>1.393939393939394</v>
      </c>
      <c r="G18">
        <v>1049.5999999999999</v>
      </c>
      <c r="H18">
        <v>1.4001192517377981</v>
      </c>
      <c r="I18">
        <v>1.155958570425129</v>
      </c>
      <c r="J18">
        <v>1.1582584819206649</v>
      </c>
      <c r="K18">
        <v>0.33528496816035042</v>
      </c>
      <c r="L18">
        <v>1.16183265290957E-2</v>
      </c>
      <c r="M18">
        <v>2.6427697460239918</v>
      </c>
      <c r="N18">
        <v>0.1442438918036866</v>
      </c>
      <c r="O18">
        <v>3.021023822031585</v>
      </c>
      <c r="P18">
        <v>-21.013782938076361</v>
      </c>
      <c r="Q18">
        <v>8.4415584415584499E-2</v>
      </c>
      <c r="T18">
        <f t="shared" si="0"/>
        <v>1.155958570425129</v>
      </c>
      <c r="U18">
        <f t="shared" si="1"/>
        <v>439.30864130434787</v>
      </c>
      <c r="V18">
        <f t="shared" si="2"/>
        <v>393.31912042676811</v>
      </c>
      <c r="W18">
        <f t="shared" si="3"/>
        <v>352.26094446890346</v>
      </c>
      <c r="X18">
        <f>AVERAGE(W16:W20)</f>
        <v>128.65935900227549</v>
      </c>
      <c r="Y18">
        <f>MAX($U$2:U18)</f>
        <v>460.32242424242418</v>
      </c>
    </row>
    <row r="19" spans="1:25" x14ac:dyDescent="0.3">
      <c r="A19" s="1">
        <v>2004</v>
      </c>
      <c r="B19">
        <v>442631</v>
      </c>
      <c r="C19">
        <v>1225</v>
      </c>
      <c r="D19">
        <v>918</v>
      </c>
      <c r="E19">
        <v>436.11090909090899</v>
      </c>
      <c r="F19">
        <v>1.30952380952381</v>
      </c>
      <c r="G19">
        <v>1113.5999999999999</v>
      </c>
      <c r="H19">
        <v>1.449147479890708</v>
      </c>
      <c r="I19">
        <v>1.196041486010071</v>
      </c>
      <c r="J19">
        <v>1.1994146876383049</v>
      </c>
      <c r="K19">
        <v>0.33211217259957487</v>
      </c>
      <c r="L19">
        <v>-1.551216617824755E-2</v>
      </c>
      <c r="M19">
        <v>2.6395969504632171</v>
      </c>
      <c r="N19">
        <v>0.1171133990963434</v>
      </c>
      <c r="O19">
        <v>3.046729222266487</v>
      </c>
      <c r="P19">
        <v>-3.197732213438826</v>
      </c>
      <c r="Q19">
        <v>-8.4415584415584499E-2</v>
      </c>
      <c r="T19">
        <f t="shared" si="0"/>
        <v>1.196041486010071</v>
      </c>
      <c r="U19">
        <f t="shared" si="1"/>
        <v>436.11090909090899</v>
      </c>
      <c r="V19">
        <f t="shared" si="2"/>
        <v>415.95863128569118</v>
      </c>
      <c r="W19">
        <f t="shared" si="3"/>
        <v>111.46147286831759</v>
      </c>
      <c r="X19">
        <f>AVERAGE(W17:W21)</f>
        <v>52.689642398500879</v>
      </c>
      <c r="Y19">
        <f>MAX($U$2:U19)</f>
        <v>460.32242424242418</v>
      </c>
    </row>
    <row r="20" spans="1:25" x14ac:dyDescent="0.3">
      <c r="A20" s="1">
        <v>2005</v>
      </c>
      <c r="B20">
        <v>484604</v>
      </c>
      <c r="C20">
        <v>1346</v>
      </c>
      <c r="D20">
        <v>1012</v>
      </c>
      <c r="E20">
        <v>348.52903225806449</v>
      </c>
      <c r="F20">
        <v>1.2783505154639181</v>
      </c>
      <c r="G20">
        <v>780.80000000000007</v>
      </c>
      <c r="H20">
        <v>1.488492647642081</v>
      </c>
      <c r="I20">
        <v>1.2369504571974781</v>
      </c>
      <c r="J20">
        <v>1.2417525189408429</v>
      </c>
      <c r="K20">
        <v>0.23475418254547309</v>
      </c>
      <c r="L20">
        <v>-2.5975614378600721E-2</v>
      </c>
      <c r="M20">
        <v>2.5422389604091151</v>
      </c>
      <c r="N20">
        <v>0.1066499508959903</v>
      </c>
      <c r="O20">
        <v>2.892539804658635</v>
      </c>
      <c r="P20">
        <v>-87.581876832844557</v>
      </c>
      <c r="Q20">
        <v>-3.1173294059891891E-2</v>
      </c>
      <c r="T20">
        <f t="shared" si="0"/>
        <v>1.2369504571974781</v>
      </c>
      <c r="U20">
        <f t="shared" si="1"/>
        <v>348.52903225806449</v>
      </c>
      <c r="V20">
        <f t="shared" si="2"/>
        <v>402.34659541679815</v>
      </c>
      <c r="W20">
        <f t="shared" si="3"/>
        <v>-216.1816860203046</v>
      </c>
      <c r="X20">
        <f>AVERAGE(W18:W22)</f>
        <v>42.872201492698821</v>
      </c>
      <c r="Y20">
        <f>MAX($U$2:U20)</f>
        <v>460.32242424242418</v>
      </c>
    </row>
    <row r="21" spans="1:25" x14ac:dyDescent="0.3">
      <c r="A21" s="1">
        <v>2006</v>
      </c>
      <c r="B21">
        <v>525850</v>
      </c>
      <c r="C21">
        <v>1450</v>
      </c>
      <c r="D21">
        <v>1095</v>
      </c>
      <c r="E21">
        <v>395.52214953271022</v>
      </c>
      <c r="F21">
        <v>1.2588235294117649</v>
      </c>
      <c r="G21">
        <v>960</v>
      </c>
      <c r="H21">
        <v>1.5239675313438481</v>
      </c>
      <c r="I21">
        <v>1.269273399544494</v>
      </c>
      <c r="J21">
        <v>1.2759861256131999</v>
      </c>
      <c r="K21">
        <v>0.28968603146305077</v>
      </c>
      <c r="L21">
        <v>-3.2660713303674073E-2</v>
      </c>
      <c r="M21">
        <v>2.597170809326693</v>
      </c>
      <c r="N21">
        <v>9.9964851970916896E-2</v>
      </c>
      <c r="O21">
        <v>2.982271233039568</v>
      </c>
      <c r="P21">
        <v>46.993117274645734</v>
      </c>
      <c r="Q21">
        <v>-1.9526986052152969E-2</v>
      </c>
      <c r="T21">
        <f t="shared" si="0"/>
        <v>1.269273399544494</v>
      </c>
      <c r="U21">
        <f t="shared" si="1"/>
        <v>395.52214953271022</v>
      </c>
      <c r="V21">
        <f t="shared" si="2"/>
        <v>400.12723274732645</v>
      </c>
      <c r="W21">
        <f t="shared" si="3"/>
        <v>-151.09493607018331</v>
      </c>
      <c r="X21">
        <f>AVERAGE(W19:W23)</f>
        <v>26.181636995542533</v>
      </c>
      <c r="Y21">
        <f>MAX($U$2:U21)</f>
        <v>460.32242424242418</v>
      </c>
    </row>
    <row r="22" spans="1:25" x14ac:dyDescent="0.3">
      <c r="A22" s="1">
        <v>2007</v>
      </c>
      <c r="B22">
        <v>564027</v>
      </c>
      <c r="C22">
        <v>1547</v>
      </c>
      <c r="D22">
        <v>1175</v>
      </c>
      <c r="E22">
        <v>392.26224489795908</v>
      </c>
      <c r="F22">
        <v>1.209876543209877</v>
      </c>
      <c r="G22">
        <v>518.4</v>
      </c>
      <c r="H22">
        <v>1.554405547267711</v>
      </c>
      <c r="I22">
        <v>1.297395711008887</v>
      </c>
      <c r="J22">
        <v>1.3066098730448179</v>
      </c>
      <c r="K22">
        <v>0.28609173158746071</v>
      </c>
      <c r="L22">
        <v>-4.9884508460745852E-2</v>
      </c>
      <c r="M22">
        <v>2.5935765094511032</v>
      </c>
      <c r="N22">
        <v>8.2741056813845124E-2</v>
      </c>
      <c r="O22">
        <v>2.714664992862537</v>
      </c>
      <c r="P22">
        <v>-3.2599046347510812</v>
      </c>
      <c r="Q22">
        <v>-4.8946986201888087E-2</v>
      </c>
      <c r="T22">
        <f t="shared" si="0"/>
        <v>1.297395711008887</v>
      </c>
      <c r="U22">
        <f t="shared" si="1"/>
        <v>392.26224489795908</v>
      </c>
      <c r="V22">
        <f t="shared" si="2"/>
        <v>393.21362365641733</v>
      </c>
      <c r="W22">
        <f t="shared" si="3"/>
        <v>117.91521221676099</v>
      </c>
      <c r="X22">
        <f>AVERAGE(W20:W24)</f>
        <v>21.966914307172814</v>
      </c>
      <c r="Y22">
        <f>MAX($U$2:U22)</f>
        <v>460.32242424242418</v>
      </c>
    </row>
    <row r="23" spans="1:25" x14ac:dyDescent="0.3">
      <c r="A23" s="1">
        <v>2008</v>
      </c>
      <c r="B23">
        <v>603749</v>
      </c>
      <c r="C23">
        <v>1640</v>
      </c>
      <c r="D23">
        <v>1252</v>
      </c>
      <c r="E23">
        <v>428.21182795698928</v>
      </c>
      <c r="F23">
        <v>1.2077922077922081</v>
      </c>
      <c r="G23">
        <v>998.4</v>
      </c>
      <c r="H23">
        <v>1.5839620775193579</v>
      </c>
      <c r="I23">
        <v>1.3227492453572169</v>
      </c>
      <c r="J23">
        <v>1.3341763353114739</v>
      </c>
      <c r="K23">
        <v>0.32417388123094781</v>
      </c>
      <c r="L23">
        <v>-5.0633341893137701E-2</v>
      </c>
      <c r="M23">
        <v>2.6316586590945898</v>
      </c>
      <c r="N23">
        <v>8.1992223381453275E-2</v>
      </c>
      <c r="O23">
        <v>2.9993045723383491</v>
      </c>
      <c r="P23">
        <v>35.949583059030147</v>
      </c>
      <c r="Q23">
        <v>-2.0843354176687261E-3</v>
      </c>
      <c r="T23">
        <f t="shared" si="0"/>
        <v>1.3227492453572169</v>
      </c>
      <c r="U23">
        <f t="shared" si="1"/>
        <v>428.21182795698928</v>
      </c>
      <c r="V23">
        <f t="shared" si="2"/>
        <v>406.43284845480446</v>
      </c>
      <c r="W23">
        <f t="shared" si="3"/>
        <v>268.80812198312196</v>
      </c>
      <c r="X23">
        <f>AVERAGE(W21:W25)</f>
        <v>65.122567746981161</v>
      </c>
      <c r="Y23">
        <f>MAX($U$2:U23)</f>
        <v>460.32242424242418</v>
      </c>
    </row>
    <row r="24" spans="1:25" x14ac:dyDescent="0.3">
      <c r="A24" s="1">
        <v>2009</v>
      </c>
      <c r="B24">
        <v>647697</v>
      </c>
      <c r="C24">
        <v>1750</v>
      </c>
      <c r="D24">
        <v>1341</v>
      </c>
      <c r="E24">
        <v>401.54286363636368</v>
      </c>
      <c r="F24">
        <v>1.235955056179775</v>
      </c>
      <c r="G24">
        <v>947.2</v>
      </c>
      <c r="H24">
        <v>1.6144775385840779</v>
      </c>
      <c r="I24">
        <v>1.3509434459958141</v>
      </c>
      <c r="J24">
        <v>1.3640007842886619</v>
      </c>
      <c r="K24">
        <v>0.29624713401042818</v>
      </c>
      <c r="L24">
        <v>-4.0622886761278627E-2</v>
      </c>
      <c r="M24">
        <v>2.6037319118740698</v>
      </c>
      <c r="N24">
        <v>9.20026785133123E-2</v>
      </c>
      <c r="O24">
        <v>2.976441689378845</v>
      </c>
      <c r="P24">
        <v>-26.668964320625609</v>
      </c>
      <c r="Q24">
        <v>2.8162848387567552E-2</v>
      </c>
      <c r="T24">
        <f t="shared" si="0"/>
        <v>1.3509434459958141</v>
      </c>
      <c r="U24">
        <f t="shared" si="1"/>
        <v>401.54286363636368</v>
      </c>
      <c r="V24">
        <f t="shared" si="2"/>
        <v>407.60768973470311</v>
      </c>
      <c r="W24">
        <f t="shared" si="3"/>
        <v>90.387859426468978</v>
      </c>
      <c r="X24">
        <f>AVERAGE(W22:W26)</f>
        <v>86.758144512560989</v>
      </c>
      <c r="Y24">
        <f>MAX($U$2:U24)</f>
        <v>460.32242424242418</v>
      </c>
    </row>
    <row r="25" spans="1:25" x14ac:dyDescent="0.3">
      <c r="A25" s="1">
        <v>2010</v>
      </c>
      <c r="B25">
        <v>699974</v>
      </c>
      <c r="C25">
        <v>1876</v>
      </c>
      <c r="D25">
        <v>1445</v>
      </c>
      <c r="E25">
        <v>414.62515624999997</v>
      </c>
      <c r="F25">
        <v>1.2075471698113209</v>
      </c>
      <c r="G25">
        <v>1190.4000000000001</v>
      </c>
      <c r="H25">
        <v>1.6481875618654951</v>
      </c>
      <c r="I25">
        <v>1.3811382313525651</v>
      </c>
      <c r="J25">
        <v>1.396439853529629</v>
      </c>
      <c r="K25">
        <v>0.31017087032624219</v>
      </c>
      <c r="L25">
        <v>-5.0721460891492827E-2</v>
      </c>
      <c r="M25">
        <v>2.6176556481898841</v>
      </c>
      <c r="N25">
        <v>8.1904104383098114E-2</v>
      </c>
      <c r="O25">
        <v>3.075692918201804</v>
      </c>
      <c r="P25">
        <v>13.0822926136363</v>
      </c>
      <c r="Q25">
        <v>-2.8407886368454701E-2</v>
      </c>
      <c r="T25">
        <f t="shared" si="0"/>
        <v>1.3811382313525651</v>
      </c>
      <c r="U25">
        <f t="shared" si="1"/>
        <v>414.62515624999997</v>
      </c>
      <c r="V25">
        <f t="shared" si="2"/>
        <v>411.71050391300605</v>
      </c>
      <c r="W25">
        <f t="shared" si="3"/>
        <v>-0.40341882126279821</v>
      </c>
      <c r="X25">
        <f>AVERAGE(W23:W27)</f>
        <v>121.12181865438428</v>
      </c>
      <c r="Y25">
        <f>MAX($U$2:U25)</f>
        <v>460.32242424242418</v>
      </c>
    </row>
    <row r="26" spans="1:25" x14ac:dyDescent="0.3">
      <c r="A26" s="1">
        <v>2011</v>
      </c>
      <c r="B26">
        <v>745922</v>
      </c>
      <c r="C26">
        <v>1990</v>
      </c>
      <c r="D26">
        <v>1537</v>
      </c>
      <c r="E26">
        <v>401.39635593220339</v>
      </c>
      <c r="F26">
        <v>1.242105263157895</v>
      </c>
      <c r="G26">
        <v>1510.4</v>
      </c>
      <c r="H26">
        <v>1.6757990693808851</v>
      </c>
      <c r="I26">
        <v>1.406758473719226</v>
      </c>
      <c r="J26">
        <v>1.4232458739368079</v>
      </c>
      <c r="K26">
        <v>0.29608864757302789</v>
      </c>
      <c r="L26">
        <v>-3.8467163257313378E-2</v>
      </c>
      <c r="M26">
        <v>2.6035734254366698</v>
      </c>
      <c r="N26">
        <v>9.415840201727757E-2</v>
      </c>
      <c r="O26">
        <v>3.1790919769539938</v>
      </c>
      <c r="P26">
        <v>-13.22880031779653</v>
      </c>
      <c r="Q26">
        <v>3.4558093346573893E-2</v>
      </c>
      <c r="T26">
        <f t="shared" si="0"/>
        <v>1.406758473719226</v>
      </c>
      <c r="U26">
        <f t="shared" si="1"/>
        <v>401.39635593220339</v>
      </c>
      <c r="V26">
        <f t="shared" si="2"/>
        <v>407.58517290201019</v>
      </c>
      <c r="W26">
        <f t="shared" si="3"/>
        <v>-42.917052242284228</v>
      </c>
      <c r="X26">
        <f>AVERAGE(W24:W28)</f>
        <v>84.20024282219984</v>
      </c>
      <c r="Y26">
        <f>MAX($U$2:U26)</f>
        <v>460.32242424242418</v>
      </c>
    </row>
    <row r="27" spans="1:25" x14ac:dyDescent="0.3">
      <c r="A27" s="1">
        <v>2012</v>
      </c>
      <c r="B27">
        <v>791672</v>
      </c>
      <c r="C27">
        <v>2101</v>
      </c>
      <c r="D27">
        <v>1621</v>
      </c>
      <c r="E27">
        <v>412.7763157894737</v>
      </c>
      <c r="F27">
        <v>1.3255813953488369</v>
      </c>
      <c r="G27">
        <v>1433.6</v>
      </c>
      <c r="H27">
        <v>1.701650938093439</v>
      </c>
      <c r="I27">
        <v>1.430331449715472</v>
      </c>
      <c r="J27">
        <v>1.446355021285578</v>
      </c>
      <c r="K27">
        <v>0.30822999259411249</v>
      </c>
      <c r="L27">
        <v>-1.021916518168613E-2</v>
      </c>
      <c r="M27">
        <v>2.615714770457755</v>
      </c>
      <c r="N27">
        <v>0.12240640009290479</v>
      </c>
      <c r="O27">
        <v>3.1564279923180498</v>
      </c>
      <c r="P27">
        <v>11.379959857270251</v>
      </c>
      <c r="Q27">
        <v>8.347613219094252E-2</v>
      </c>
      <c r="T27">
        <f t="shared" si="0"/>
        <v>1.430331449715472</v>
      </c>
      <c r="U27">
        <f t="shared" si="1"/>
        <v>412.7763157894737</v>
      </c>
      <c r="V27">
        <f t="shared" si="2"/>
        <v>409.59927599055908</v>
      </c>
      <c r="W27">
        <f t="shared" si="3"/>
        <v>289.73358292587744</v>
      </c>
      <c r="X27">
        <f>AVERAGE(W25:W29)</f>
        <v>82.137703954110137</v>
      </c>
      <c r="Y27">
        <f>MAX($U$2:U27)</f>
        <v>460.32242424242418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6"/>
  <sheetViews>
    <sheetView topLeftCell="C1" workbookViewId="0">
      <selection activeCell="T1" sqref="T1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 t="s">
        <v>7</v>
      </c>
      <c r="U1" s="1" t="s">
        <v>3</v>
      </c>
      <c r="V1" s="2" t="s">
        <v>18</v>
      </c>
      <c r="W1" s="2" t="s">
        <v>17</v>
      </c>
      <c r="X1" s="2" t="s">
        <v>18</v>
      </c>
      <c r="Y1" s="2" t="s">
        <v>19</v>
      </c>
    </row>
    <row r="2" spans="1:25" x14ac:dyDescent="0.3">
      <c r="A2" s="1">
        <v>2007</v>
      </c>
      <c r="B2">
        <v>8894</v>
      </c>
      <c r="C2">
        <v>530</v>
      </c>
      <c r="D2">
        <v>530</v>
      </c>
      <c r="E2">
        <v>16.8</v>
      </c>
      <c r="F2">
        <v>1</v>
      </c>
      <c r="G2">
        <v>2119</v>
      </c>
      <c r="H2">
        <v>0</v>
      </c>
      <c r="I2">
        <v>0</v>
      </c>
      <c r="J2">
        <v>0</v>
      </c>
      <c r="K2">
        <v>0</v>
      </c>
      <c r="L2">
        <v>0</v>
      </c>
      <c r="M2">
        <v>1.2253092817258631</v>
      </c>
      <c r="N2">
        <v>0</v>
      </c>
      <c r="O2">
        <v>3.3261309567107951</v>
      </c>
      <c r="T2">
        <f>I2</f>
        <v>0</v>
      </c>
      <c r="U2">
        <f>E2</f>
        <v>16.8</v>
      </c>
      <c r="V2">
        <v>3.5999999999999997E-2</v>
      </c>
      <c r="Y2">
        <f>MAX($U$2:U2)</f>
        <v>16.8</v>
      </c>
    </row>
    <row r="3" spans="1:25" x14ac:dyDescent="0.3">
      <c r="A3" s="1">
        <v>2008</v>
      </c>
      <c r="B3">
        <v>9196</v>
      </c>
      <c r="C3">
        <v>541</v>
      </c>
      <c r="D3">
        <v>539</v>
      </c>
      <c r="E3">
        <v>27.9</v>
      </c>
      <c r="F3">
        <v>1.25</v>
      </c>
      <c r="G3">
        <v>1995</v>
      </c>
      <c r="H3">
        <v>1.4501837484325651E-2</v>
      </c>
      <c r="I3">
        <v>8.921395505780437E-3</v>
      </c>
      <c r="J3">
        <v>7.3128955859497026E-3</v>
      </c>
      <c r="K3">
        <v>0.2202949215477347</v>
      </c>
      <c r="L3">
        <v>9.691001300805642E-2</v>
      </c>
      <c r="M3">
        <v>1.4456042032735981</v>
      </c>
      <c r="N3">
        <v>9.691001300805642E-2</v>
      </c>
      <c r="O3">
        <v>3.2999429000227671</v>
      </c>
      <c r="P3">
        <v>11.1</v>
      </c>
      <c r="Q3">
        <v>0.25</v>
      </c>
      <c r="T3">
        <f t="shared" ref="T3:T21" si="0">I3</f>
        <v>8.921395505780437E-3</v>
      </c>
      <c r="U3">
        <f t="shared" ref="U3:U21" si="1">E3</f>
        <v>27.9</v>
      </c>
      <c r="V3">
        <f>AVERAGE(U1:U5)</f>
        <v>25.724999999999998</v>
      </c>
      <c r="W3">
        <f>(V4-V2)/(T4-T2)</f>
        <v>1174.1952691780518</v>
      </c>
      <c r="X3">
        <f>AVERAGE(W1:W5)</f>
        <v>348.32894388923813</v>
      </c>
      <c r="Y3">
        <f>MAX($U$2:U3)</f>
        <v>27.9</v>
      </c>
    </row>
    <row r="4" spans="1:25" x14ac:dyDescent="0.3">
      <c r="A4" s="1">
        <v>2009</v>
      </c>
      <c r="B4">
        <v>9634</v>
      </c>
      <c r="C4">
        <v>555</v>
      </c>
      <c r="D4">
        <v>553</v>
      </c>
      <c r="E4">
        <v>29.9</v>
      </c>
      <c r="F4">
        <v>1</v>
      </c>
      <c r="G4">
        <v>3991</v>
      </c>
      <c r="H4">
        <v>3.4709516865499397E-2</v>
      </c>
      <c r="I4">
        <v>2.0017113521887231E-2</v>
      </c>
      <c r="J4">
        <v>1.8449261703909259E-2</v>
      </c>
      <c r="K4">
        <v>0.25036190659856677</v>
      </c>
      <c r="L4">
        <v>0</v>
      </c>
      <c r="M4">
        <v>1.47567118832443</v>
      </c>
      <c r="N4">
        <v>0</v>
      </c>
      <c r="O4">
        <v>3.601081727784023</v>
      </c>
      <c r="P4">
        <v>2</v>
      </c>
      <c r="Q4">
        <v>-0.25</v>
      </c>
      <c r="T4">
        <f t="shared" si="0"/>
        <v>2.0017113521887231E-2</v>
      </c>
      <c r="U4">
        <f t="shared" si="1"/>
        <v>29.9</v>
      </c>
      <c r="V4">
        <f t="shared" ref="V4:V21" si="2">AVERAGE(U2:U6)</f>
        <v>23.54</v>
      </c>
      <c r="W4">
        <f t="shared" ref="W4:W21" si="3">(V5-V3)/(T5-T3)</f>
        <v>-76.948209948822736</v>
      </c>
      <c r="X4">
        <f>AVERAGE(W2:W6)</f>
        <v>256.89880930139896</v>
      </c>
      <c r="Y4">
        <f>MAX($U$2:U4)</f>
        <v>29.9</v>
      </c>
    </row>
    <row r="5" spans="1:25" x14ac:dyDescent="0.3">
      <c r="A5" s="1">
        <v>2010</v>
      </c>
      <c r="B5">
        <v>10057</v>
      </c>
      <c r="C5">
        <v>570</v>
      </c>
      <c r="D5">
        <v>568</v>
      </c>
      <c r="E5">
        <v>28.3</v>
      </c>
      <c r="F5">
        <v>1</v>
      </c>
      <c r="G5">
        <v>2630</v>
      </c>
      <c r="H5">
        <v>5.3371325015416651E-2</v>
      </c>
      <c r="I5">
        <v>3.1598986071702348E-2</v>
      </c>
      <c r="J5">
        <v>3.0072466110229821E-2</v>
      </c>
      <c r="K5">
        <v>0.22647715379842739</v>
      </c>
      <c r="L5">
        <v>0</v>
      </c>
      <c r="M5">
        <v>1.45178643552429</v>
      </c>
      <c r="N5">
        <v>0</v>
      </c>
      <c r="O5">
        <v>3.419955748489758</v>
      </c>
      <c r="P5">
        <v>-1.5999999999999981</v>
      </c>
      <c r="Q5">
        <v>0</v>
      </c>
      <c r="T5">
        <f t="shared" si="0"/>
        <v>3.1598986071702348E-2</v>
      </c>
      <c r="U5">
        <f t="shared" si="1"/>
        <v>28.3</v>
      </c>
      <c r="V5">
        <f t="shared" si="2"/>
        <v>23.979999999999997</v>
      </c>
      <c r="W5">
        <f t="shared" si="3"/>
        <v>-52.260227561514725</v>
      </c>
      <c r="X5">
        <f>AVERAGE(W3:W7)</f>
        <v>215.33909059177057</v>
      </c>
      <c r="Y5">
        <f>MAX($U$2:U5)</f>
        <v>29.9</v>
      </c>
    </row>
    <row r="6" spans="1:25" x14ac:dyDescent="0.3">
      <c r="A6" s="1">
        <v>2011</v>
      </c>
      <c r="B6">
        <v>10198</v>
      </c>
      <c r="C6">
        <v>580</v>
      </c>
      <c r="D6">
        <v>575</v>
      </c>
      <c r="E6">
        <v>14.8</v>
      </c>
      <c r="F6">
        <v>1.5</v>
      </c>
      <c r="G6">
        <v>5338</v>
      </c>
      <c r="H6">
        <v>5.9417882518538911E-2</v>
      </c>
      <c r="I6">
        <v>3.9152123962148233E-2</v>
      </c>
      <c r="J6">
        <v>3.5391975088841482E-2</v>
      </c>
      <c r="K6">
        <v>-5.5047566330905483E-2</v>
      </c>
      <c r="L6">
        <v>0.17609125905568129</v>
      </c>
      <c r="M6">
        <v>1.170261715394957</v>
      </c>
      <c r="N6">
        <v>0.17609125905568129</v>
      </c>
      <c r="O6">
        <v>3.7273785694514889</v>
      </c>
      <c r="P6">
        <v>-13.5</v>
      </c>
      <c r="Q6">
        <v>0.50000000000000022</v>
      </c>
      <c r="T6">
        <f t="shared" si="0"/>
        <v>3.9152123962148233E-2</v>
      </c>
      <c r="U6">
        <f t="shared" si="1"/>
        <v>14.8</v>
      </c>
      <c r="V6">
        <f t="shared" si="2"/>
        <v>22.54</v>
      </c>
      <c r="W6">
        <f t="shared" si="3"/>
        <v>-17.391594462118547</v>
      </c>
      <c r="X6">
        <f>AVERAGE(W4:W8)</f>
        <v>-13.619528480190789</v>
      </c>
      <c r="Y6">
        <f>MAX($U$2:U6)</f>
        <v>29.9</v>
      </c>
    </row>
    <row r="7" spans="1:25" x14ac:dyDescent="0.3">
      <c r="A7" s="1">
        <v>2012</v>
      </c>
      <c r="B7">
        <v>10598</v>
      </c>
      <c r="C7">
        <v>601</v>
      </c>
      <c r="D7">
        <v>588</v>
      </c>
      <c r="E7">
        <v>19</v>
      </c>
      <c r="F7">
        <v>1.6</v>
      </c>
      <c r="G7">
        <v>3842</v>
      </c>
      <c r="H7">
        <v>7.6126790065394953E-2</v>
      </c>
      <c r="I7">
        <v>5.4598602401950497E-2</v>
      </c>
      <c r="J7">
        <v>4.5101456475349432E-2</v>
      </c>
      <c r="K7">
        <v>5.3444319226966103E-2</v>
      </c>
      <c r="L7">
        <v>0.20411998265592471</v>
      </c>
      <c r="M7">
        <v>1.2787536009528291</v>
      </c>
      <c r="N7">
        <v>0.20411998265592471</v>
      </c>
      <c r="O7">
        <v>3.5845573605256749</v>
      </c>
      <c r="P7">
        <v>4.1999999999999993</v>
      </c>
      <c r="Q7">
        <v>9.9999999999999645E-2</v>
      </c>
      <c r="T7">
        <f t="shared" si="0"/>
        <v>5.4598602401950497E-2</v>
      </c>
      <c r="U7">
        <f t="shared" si="1"/>
        <v>19</v>
      </c>
      <c r="V7">
        <f t="shared" si="2"/>
        <v>23.580000000000002</v>
      </c>
      <c r="W7">
        <f t="shared" si="3"/>
        <v>49.100215753257011</v>
      </c>
      <c r="X7">
        <f>AVERAGE(W5:W9)</f>
        <v>30.659460605259387</v>
      </c>
      <c r="Y7">
        <f>MAX($U$2:U7)</f>
        <v>29.9</v>
      </c>
    </row>
    <row r="8" spans="1:25" x14ac:dyDescent="0.3">
      <c r="A8" s="1">
        <v>2013</v>
      </c>
      <c r="B8">
        <v>10839</v>
      </c>
      <c r="C8">
        <v>613</v>
      </c>
      <c r="D8">
        <v>596</v>
      </c>
      <c r="E8">
        <v>20.7</v>
      </c>
      <c r="F8">
        <v>1.333333333333333</v>
      </c>
      <c r="G8">
        <v>3627</v>
      </c>
      <c r="H8">
        <v>8.589209117476887E-2</v>
      </c>
      <c r="I8">
        <v>6.3184604917626022E-2</v>
      </c>
      <c r="J8">
        <v>5.0970390139447368E-2</v>
      </c>
      <c r="K8">
        <v>9.0661063731054842E-2</v>
      </c>
      <c r="L8">
        <v>0.12493873660829991</v>
      </c>
      <c r="M8">
        <v>1.315970345456918</v>
      </c>
      <c r="N8">
        <v>0.12493873660829991</v>
      </c>
      <c r="O8">
        <v>3.5595475555804339</v>
      </c>
      <c r="P8">
        <v>1.6999999999999991</v>
      </c>
      <c r="Q8">
        <v>-0.26666666666666661</v>
      </c>
      <c r="T8">
        <f t="shared" si="0"/>
        <v>6.3184604917626022E-2</v>
      </c>
      <c r="U8">
        <f t="shared" si="1"/>
        <v>20.7</v>
      </c>
      <c r="V8">
        <f t="shared" si="2"/>
        <v>23.72</v>
      </c>
      <c r="W8">
        <f t="shared" si="3"/>
        <v>29.40217381824506</v>
      </c>
      <c r="X8">
        <f>AVERAGE(W6:W10)</f>
        <v>72.790813592185344</v>
      </c>
      <c r="Y8">
        <f>MAX($U$2:U8)</f>
        <v>29.9</v>
      </c>
    </row>
    <row r="9" spans="1:25" x14ac:dyDescent="0.3">
      <c r="A9" s="1">
        <v>2014</v>
      </c>
      <c r="B9">
        <v>11280</v>
      </c>
      <c r="C9">
        <v>625</v>
      </c>
      <c r="D9">
        <v>606</v>
      </c>
      <c r="E9">
        <v>35.1</v>
      </c>
      <c r="F9">
        <v>1.285714285714286</v>
      </c>
      <c r="G9">
        <v>3552</v>
      </c>
      <c r="H9">
        <v>0.1032119745344077</v>
      </c>
      <c r="I9">
        <v>7.1604147743286203E-2</v>
      </c>
      <c r="J9">
        <v>5.8196754565497152E-2</v>
      </c>
      <c r="K9">
        <v>0.31999783473996118</v>
      </c>
      <c r="L9">
        <v>0.109144469425068</v>
      </c>
      <c r="M9">
        <v>1.5453071164658241</v>
      </c>
      <c r="N9">
        <v>0.109144469425068</v>
      </c>
      <c r="O9">
        <v>3.550472957106563</v>
      </c>
      <c r="P9">
        <v>14.4</v>
      </c>
      <c r="Q9">
        <v>-4.7619047619047672E-2</v>
      </c>
      <c r="T9">
        <f t="shared" si="0"/>
        <v>7.1604147743286203E-2</v>
      </c>
      <c r="U9">
        <f t="shared" si="1"/>
        <v>35.1</v>
      </c>
      <c r="V9">
        <f t="shared" si="2"/>
        <v>24.080000000000002</v>
      </c>
      <c r="W9">
        <f t="shared" si="3"/>
        <v>144.44673547842814</v>
      </c>
      <c r="X9">
        <f>AVERAGE(W7:W11)</f>
        <v>108.16358986274936</v>
      </c>
      <c r="Y9">
        <f>MAX($U$2:U9)</f>
        <v>35.1</v>
      </c>
    </row>
    <row r="10" spans="1:25" x14ac:dyDescent="0.3">
      <c r="A10" s="1">
        <v>2015</v>
      </c>
      <c r="B10">
        <v>11980</v>
      </c>
      <c r="C10">
        <v>649</v>
      </c>
      <c r="D10">
        <v>625</v>
      </c>
      <c r="E10">
        <v>29</v>
      </c>
      <c r="F10">
        <v>1.25</v>
      </c>
      <c r="G10">
        <v>3730</v>
      </c>
      <c r="H10">
        <v>0.12935969294037669</v>
      </c>
      <c r="I10">
        <v>8.7968827199580213E-2</v>
      </c>
      <c r="J10">
        <v>7.1604147743286203E-2</v>
      </c>
      <c r="K10">
        <v>0.23708871617309321</v>
      </c>
      <c r="L10">
        <v>9.691001300805642E-2</v>
      </c>
      <c r="M10">
        <v>1.4623979978989561</v>
      </c>
      <c r="N10">
        <v>9.691001300805642E-2</v>
      </c>
      <c r="O10">
        <v>3.5717088318086878</v>
      </c>
      <c r="P10">
        <v>-6.1000000000000014</v>
      </c>
      <c r="Q10">
        <v>-3.5714285714285587E-2</v>
      </c>
      <c r="T10">
        <f t="shared" si="0"/>
        <v>8.7968827199580213E-2</v>
      </c>
      <c r="U10">
        <f t="shared" si="1"/>
        <v>29</v>
      </c>
      <c r="V10">
        <f t="shared" si="2"/>
        <v>27.3</v>
      </c>
      <c r="W10">
        <f t="shared" si="3"/>
        <v>158.39653737311508</v>
      </c>
      <c r="X10">
        <f>AVERAGE(W8:W12)</f>
        <v>193.7957268164019</v>
      </c>
      <c r="Y10">
        <f>MAX($U$2:U10)</f>
        <v>35.1</v>
      </c>
    </row>
    <row r="11" spans="1:25" x14ac:dyDescent="0.3">
      <c r="A11" s="1">
        <v>2016</v>
      </c>
      <c r="B11">
        <v>12300</v>
      </c>
      <c r="C11">
        <v>669</v>
      </c>
      <c r="D11">
        <v>645</v>
      </c>
      <c r="E11">
        <v>16.600000000000001</v>
      </c>
      <c r="F11">
        <v>1</v>
      </c>
      <c r="G11">
        <v>3890</v>
      </c>
      <c r="H11">
        <v>0.14080798632648209</v>
      </c>
      <c r="I11">
        <v>0.10115024816703411</v>
      </c>
      <c r="J11">
        <v>8.528384503447875E-2</v>
      </c>
      <c r="K11">
        <v>-5.2011936858077359E-3</v>
      </c>
      <c r="L11">
        <v>0</v>
      </c>
      <c r="M11">
        <v>1.220108088040055</v>
      </c>
      <c r="N11">
        <v>0</v>
      </c>
      <c r="O11">
        <v>3.5899496013257082</v>
      </c>
      <c r="P11">
        <v>-12.4</v>
      </c>
      <c r="Q11">
        <v>-0.25</v>
      </c>
      <c r="T11">
        <f t="shared" si="0"/>
        <v>0.10115024816703411</v>
      </c>
      <c r="U11">
        <f t="shared" si="1"/>
        <v>16.600000000000001</v>
      </c>
      <c r="V11">
        <f t="shared" si="2"/>
        <v>28.759999999999998</v>
      </c>
      <c r="W11">
        <f t="shared" si="3"/>
        <v>159.47228689070158</v>
      </c>
      <c r="X11">
        <f>AVERAGE(W9:W13)</f>
        <v>336.70372936757656</v>
      </c>
      <c r="Y11">
        <f>MAX($U$2:U11)</f>
        <v>35.1</v>
      </c>
    </row>
    <row r="12" spans="1:25" x14ac:dyDescent="0.3">
      <c r="A12" s="1">
        <v>2017</v>
      </c>
      <c r="B12">
        <v>12920</v>
      </c>
      <c r="C12">
        <v>686</v>
      </c>
      <c r="D12">
        <v>660</v>
      </c>
      <c r="E12">
        <v>35.1</v>
      </c>
      <c r="F12">
        <v>1.166666666666667</v>
      </c>
      <c r="G12">
        <v>4237</v>
      </c>
      <c r="H12">
        <v>0.1621653885461494</v>
      </c>
      <c r="I12">
        <v>0.1120482461059626</v>
      </c>
      <c r="J12">
        <v>9.5268065941079602E-2</v>
      </c>
      <c r="K12">
        <v>0.31999783473996118</v>
      </c>
      <c r="L12">
        <v>6.6946789630613138E-2</v>
      </c>
      <c r="M12">
        <v>1.5453071164658241</v>
      </c>
      <c r="N12">
        <v>6.6946789630613138E-2</v>
      </c>
      <c r="O12">
        <v>3.62705846400099</v>
      </c>
      <c r="P12">
        <v>18.5</v>
      </c>
      <c r="Q12">
        <v>0.16666666666666649</v>
      </c>
      <c r="T12">
        <f t="shared" si="0"/>
        <v>0.1120482461059626</v>
      </c>
      <c r="U12">
        <f t="shared" si="1"/>
        <v>35.1</v>
      </c>
      <c r="V12">
        <f t="shared" si="2"/>
        <v>31.139999999999997</v>
      </c>
      <c r="W12">
        <f t="shared" si="3"/>
        <v>477.26090052151966</v>
      </c>
      <c r="X12">
        <f>AVERAGE(W10:W14)</f>
        <v>452.4884867527241</v>
      </c>
      <c r="Y12">
        <f>MAX($U$2:U12)</f>
        <v>35.1</v>
      </c>
    </row>
    <row r="13" spans="1:25" x14ac:dyDescent="0.3">
      <c r="A13" s="1">
        <v>2018</v>
      </c>
      <c r="B13">
        <v>13366</v>
      </c>
      <c r="C13">
        <v>702</v>
      </c>
      <c r="D13">
        <v>676</v>
      </c>
      <c r="E13">
        <v>28</v>
      </c>
      <c r="F13">
        <v>1</v>
      </c>
      <c r="G13">
        <v>3978</v>
      </c>
      <c r="H13">
        <v>0.17690433167475861</v>
      </c>
      <c r="I13">
        <v>0.12206124252901621</v>
      </c>
      <c r="J13">
        <v>0.1056708263408469</v>
      </c>
      <c r="K13">
        <v>0.22184874961635631</v>
      </c>
      <c r="L13">
        <v>0</v>
      </c>
      <c r="M13">
        <v>1.447158031342219</v>
      </c>
      <c r="N13">
        <v>0</v>
      </c>
      <c r="O13">
        <v>3.5996647787884171</v>
      </c>
      <c r="P13">
        <v>-7.1000000000000014</v>
      </c>
      <c r="Q13">
        <v>-0.16666666666666649</v>
      </c>
      <c r="T13">
        <f t="shared" si="0"/>
        <v>0.12206124252901621</v>
      </c>
      <c r="U13">
        <f t="shared" si="1"/>
        <v>28</v>
      </c>
      <c r="V13">
        <f t="shared" si="2"/>
        <v>38.739999999999995</v>
      </c>
      <c r="W13">
        <f t="shared" si="3"/>
        <v>743.94218657411852</v>
      </c>
      <c r="X13">
        <f>AVERAGE(W11:W15)</f>
        <v>641.01453818214782</v>
      </c>
      <c r="Y13">
        <f>MAX($U$2:U13)</f>
        <v>35.1</v>
      </c>
    </row>
    <row r="14" spans="1:25" x14ac:dyDescent="0.3">
      <c r="A14" s="1">
        <v>2019</v>
      </c>
      <c r="B14">
        <v>14066</v>
      </c>
      <c r="C14">
        <v>717</v>
      </c>
      <c r="D14">
        <v>689</v>
      </c>
      <c r="E14">
        <v>47</v>
      </c>
      <c r="F14">
        <v>1.1000000000000001</v>
      </c>
      <c r="G14">
        <v>3963</v>
      </c>
      <c r="H14">
        <v>0.19907348796447161</v>
      </c>
      <c r="I14">
        <v>0.13124328606701111</v>
      </c>
      <c r="J14">
        <v>0.1139433523068368</v>
      </c>
      <c r="K14">
        <v>0.44678857620985463</v>
      </c>
      <c r="L14">
        <v>4.1392685158225077E-2</v>
      </c>
      <c r="M14">
        <v>1.672097857935718</v>
      </c>
      <c r="N14">
        <v>4.1392685158225077E-2</v>
      </c>
      <c r="O14">
        <v>3.5980240723341899</v>
      </c>
      <c r="P14">
        <v>19</v>
      </c>
      <c r="Q14">
        <v>0.1000000000000001</v>
      </c>
      <c r="T14">
        <f t="shared" si="0"/>
        <v>0.13124328606701111</v>
      </c>
      <c r="U14">
        <f t="shared" si="1"/>
        <v>47</v>
      </c>
      <c r="V14">
        <f t="shared" si="2"/>
        <v>45.42</v>
      </c>
      <c r="W14">
        <f t="shared" si="3"/>
        <v>723.37052240416585</v>
      </c>
      <c r="X14">
        <f>AVERAGE(W12:W16)</f>
        <v>680.30373190808359</v>
      </c>
      <c r="Y14">
        <f>MAX($U$2:U14)</f>
        <v>47</v>
      </c>
    </row>
    <row r="15" spans="1:25" x14ac:dyDescent="0.3">
      <c r="A15" s="1">
        <v>2020</v>
      </c>
      <c r="B15">
        <v>14466</v>
      </c>
      <c r="C15">
        <v>723</v>
      </c>
      <c r="D15">
        <v>691</v>
      </c>
      <c r="E15">
        <v>67</v>
      </c>
      <c r="F15">
        <v>3</v>
      </c>
      <c r="G15">
        <v>3654</v>
      </c>
      <c r="H15">
        <v>0.21125133564818149</v>
      </c>
      <c r="I15">
        <v>0.13486242769374179</v>
      </c>
      <c r="J15">
        <v>0.11520217777340939</v>
      </c>
      <c r="K15">
        <v>0.60076552097496361</v>
      </c>
      <c r="L15">
        <v>0.47712125471966238</v>
      </c>
      <c r="M15">
        <v>1.826074802700826</v>
      </c>
      <c r="N15">
        <v>0.47712125471966238</v>
      </c>
      <c r="O15">
        <v>3.562768543016519</v>
      </c>
      <c r="P15">
        <v>20</v>
      </c>
      <c r="Q15">
        <v>1.9</v>
      </c>
      <c r="T15">
        <f t="shared" si="0"/>
        <v>0.13486242769374179</v>
      </c>
      <c r="U15">
        <f t="shared" si="1"/>
        <v>67</v>
      </c>
      <c r="V15">
        <f t="shared" si="2"/>
        <v>48</v>
      </c>
      <c r="W15">
        <f t="shared" si="3"/>
        <v>1101.0267945202334</v>
      </c>
      <c r="X15">
        <f>AVERAGE(W13:W17)</f>
        <v>731.0644397547245</v>
      </c>
      <c r="Y15">
        <f>MAX($U$2:U15)</f>
        <v>67</v>
      </c>
    </row>
    <row r="16" spans="1:25" x14ac:dyDescent="0.3">
      <c r="A16" s="1">
        <v>2021</v>
      </c>
      <c r="B16">
        <v>14866</v>
      </c>
      <c r="C16">
        <v>731</v>
      </c>
      <c r="D16">
        <v>699</v>
      </c>
      <c r="E16">
        <v>50</v>
      </c>
      <c r="F16">
        <v>1</v>
      </c>
      <c r="G16">
        <v>3927</v>
      </c>
      <c r="H16">
        <v>0.22309700335401481</v>
      </c>
      <c r="I16">
        <v>0.1396415073570714</v>
      </c>
      <c r="J16">
        <v>0.1202013061448924</v>
      </c>
      <c r="K16">
        <v>0.47366072261015602</v>
      </c>
      <c r="L16">
        <v>0</v>
      </c>
      <c r="M16">
        <v>1.698970004336019</v>
      </c>
      <c r="N16">
        <v>0</v>
      </c>
      <c r="O16">
        <v>3.5940609012704181</v>
      </c>
      <c r="P16">
        <v>-17</v>
      </c>
      <c r="Q16">
        <v>-2</v>
      </c>
      <c r="T16">
        <f t="shared" si="0"/>
        <v>0.1396415073570714</v>
      </c>
      <c r="U16">
        <f t="shared" si="1"/>
        <v>50</v>
      </c>
      <c r="V16">
        <f t="shared" si="2"/>
        <v>54.666666666666664</v>
      </c>
      <c r="W16">
        <f t="shared" si="3"/>
        <v>355.91825552038028</v>
      </c>
      <c r="X16">
        <f>AVERAGE(W14:W18)</f>
        <v>726.77185748159309</v>
      </c>
      <c r="Y16">
        <f>MAX($U$2:U16)</f>
        <v>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8"/>
  <sheetViews>
    <sheetView topLeftCell="C1" workbookViewId="0">
      <selection activeCell="S24" sqref="S24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 t="s">
        <v>7</v>
      </c>
      <c r="U1" s="1" t="s">
        <v>3</v>
      </c>
      <c r="V1" s="2" t="s">
        <v>18</v>
      </c>
      <c r="W1" s="2" t="s">
        <v>17</v>
      </c>
      <c r="X1" s="2" t="s">
        <v>18</v>
      </c>
      <c r="Y1" s="2" t="s">
        <v>19</v>
      </c>
    </row>
    <row r="2" spans="1:25" x14ac:dyDescent="0.3">
      <c r="A2" s="1">
        <v>1984</v>
      </c>
      <c r="B2">
        <v>510</v>
      </c>
      <c r="C2">
        <v>14167</v>
      </c>
      <c r="D2">
        <v>22</v>
      </c>
      <c r="E2">
        <v>3.5999999999999997E-2</v>
      </c>
      <c r="F2">
        <v>648.14814814814815</v>
      </c>
      <c r="G2">
        <v>4950</v>
      </c>
      <c r="H2">
        <v>0</v>
      </c>
      <c r="I2">
        <v>0</v>
      </c>
      <c r="J2">
        <v>0</v>
      </c>
      <c r="K2">
        <v>0</v>
      </c>
      <c r="L2">
        <v>0</v>
      </c>
      <c r="M2">
        <v>-1.443697499232713</v>
      </c>
      <c r="N2">
        <v>2.8116742845273071</v>
      </c>
      <c r="O2">
        <v>3.6946051989335689</v>
      </c>
      <c r="T2">
        <f>I2</f>
        <v>0</v>
      </c>
      <c r="U2">
        <f>E2</f>
        <v>3.5999999999999997E-2</v>
      </c>
      <c r="V2">
        <v>3.5999999999999997E-2</v>
      </c>
      <c r="Y2">
        <f>MAX($U$2:U2)</f>
        <v>3.5999999999999997E-2</v>
      </c>
    </row>
    <row r="3" spans="1:25" x14ac:dyDescent="0.3">
      <c r="A3" s="1">
        <v>1985</v>
      </c>
      <c r="B3">
        <v>930</v>
      </c>
      <c r="C3">
        <v>23935</v>
      </c>
      <c r="D3">
        <v>40</v>
      </c>
      <c r="E3">
        <v>4.2999999999999997E-2</v>
      </c>
      <c r="F3">
        <v>551.7970401691332</v>
      </c>
      <c r="G3">
        <v>4850</v>
      </c>
      <c r="H3">
        <v>0.26091277245599881</v>
      </c>
      <c r="I3">
        <v>0.22775553791384451</v>
      </c>
      <c r="J3">
        <v>0.25963731050575611</v>
      </c>
      <c r="K3">
        <v>7.7165954812299251E-2</v>
      </c>
      <c r="L3">
        <v>-6.9894917926837732E-2</v>
      </c>
      <c r="M3">
        <v>-1.366531544420414</v>
      </c>
      <c r="N3">
        <v>2.7417793666004688</v>
      </c>
      <c r="O3">
        <v>3.685741738602264</v>
      </c>
      <c r="P3">
        <v>6.9999999999999993E-3</v>
      </c>
      <c r="Q3">
        <v>-96.351107979014955</v>
      </c>
      <c r="T3">
        <f t="shared" ref="T3:T38" si="0">I3</f>
        <v>0.22775553791384451</v>
      </c>
      <c r="U3">
        <f t="shared" ref="U3:U38" si="1">E3</f>
        <v>4.2999999999999997E-2</v>
      </c>
      <c r="V3">
        <f>AVERAGE(U1:U5)</f>
        <v>6.1499999999999999E-2</v>
      </c>
      <c r="W3">
        <f>(V4-V2)/(T4-T2)</f>
        <v>0.14616385690982828</v>
      </c>
      <c r="X3">
        <f>AVERAGE(W1:W5)</f>
        <v>0.72880866466828331</v>
      </c>
      <c r="Y3">
        <f>MAX($U$2:U3)</f>
        <v>4.2999999999999997E-2</v>
      </c>
    </row>
    <row r="4" spans="1:25" x14ac:dyDescent="0.3">
      <c r="A4" s="1">
        <v>1986</v>
      </c>
      <c r="B4">
        <v>1180</v>
      </c>
      <c r="C4">
        <v>28245</v>
      </c>
      <c r="D4">
        <v>50</v>
      </c>
      <c r="E4">
        <v>5.8000000000000003E-2</v>
      </c>
      <c r="F4">
        <v>448.27586206896552</v>
      </c>
      <c r="G4">
        <v>4274</v>
      </c>
      <c r="H4">
        <v>0.36431183120818911</v>
      </c>
      <c r="I4">
        <v>0.29966368516822323</v>
      </c>
      <c r="J4">
        <v>0.35654732351381258</v>
      </c>
      <c r="K4">
        <v>0.2071254927956501</v>
      </c>
      <c r="L4">
        <v>-0.1601289301194265</v>
      </c>
      <c r="M4">
        <v>-1.2365720064370631</v>
      </c>
      <c r="N4">
        <v>2.65154535440788</v>
      </c>
      <c r="O4">
        <v>3.6308345178280508</v>
      </c>
      <c r="P4">
        <v>1.500000000000001E-2</v>
      </c>
      <c r="Q4">
        <v>-103.5211781001677</v>
      </c>
      <c r="T4">
        <f t="shared" si="0"/>
        <v>0.29966368516822323</v>
      </c>
      <c r="U4">
        <f t="shared" si="1"/>
        <v>5.8000000000000003E-2</v>
      </c>
      <c r="V4">
        <f t="shared" ref="V4:V38" si="2">AVERAGE(U2:U6)</f>
        <v>7.980000000000001E-2</v>
      </c>
      <c r="W4">
        <f t="shared" ref="W4:W38" si="3">(V5-V3)/(T5-T3)</f>
        <v>0.4607595762341346</v>
      </c>
      <c r="X4">
        <f>AVERAGE(W2:W6)</f>
        <v>1.1645585276884245</v>
      </c>
      <c r="Y4">
        <f>MAX($U$2:U4)</f>
        <v>5.8000000000000003E-2</v>
      </c>
    </row>
    <row r="5" spans="1:25" x14ac:dyDescent="0.3">
      <c r="A5" s="1">
        <v>1987</v>
      </c>
      <c r="B5">
        <v>1360</v>
      </c>
      <c r="C5">
        <v>29896</v>
      </c>
      <c r="D5">
        <v>54</v>
      </c>
      <c r="E5">
        <v>0.109</v>
      </c>
      <c r="F5">
        <v>385.32110091743118</v>
      </c>
      <c r="G5">
        <v>4133</v>
      </c>
      <c r="H5">
        <v>0.4259687322722811</v>
      </c>
      <c r="I5">
        <v>0.32433519093745822</v>
      </c>
      <c r="J5">
        <v>0.38997107900076228</v>
      </c>
      <c r="K5">
        <v>0.48112399717333643</v>
      </c>
      <c r="L5">
        <v>-0.2258514920700303</v>
      </c>
      <c r="M5">
        <v>-0.96257350205937642</v>
      </c>
      <c r="N5">
        <v>2.585822792457277</v>
      </c>
      <c r="O5">
        <v>3.616265405281708</v>
      </c>
      <c r="P5">
        <v>5.0999999999999997E-2</v>
      </c>
      <c r="Q5">
        <v>-62.954761151534292</v>
      </c>
      <c r="T5">
        <f t="shared" si="0"/>
        <v>0.32433519093745822</v>
      </c>
      <c r="U5">
        <f t="shared" si="1"/>
        <v>0.109</v>
      </c>
      <c r="V5">
        <f t="shared" si="2"/>
        <v>0.10600000000000001</v>
      </c>
      <c r="W5">
        <f t="shared" si="3"/>
        <v>1.5795025608608868</v>
      </c>
      <c r="X5">
        <f>AVERAGE(W3:W7)</f>
        <v>1.3143679536472095</v>
      </c>
      <c r="Y5">
        <f>MAX($U$2:U5)</f>
        <v>0.109</v>
      </c>
    </row>
    <row r="6" spans="1:25" x14ac:dyDescent="0.3">
      <c r="A6" s="1">
        <v>1988</v>
      </c>
      <c r="B6">
        <v>1490</v>
      </c>
      <c r="C6">
        <v>30746</v>
      </c>
      <c r="D6">
        <v>61</v>
      </c>
      <c r="E6">
        <v>0.153</v>
      </c>
      <c r="F6">
        <v>117.64705882352941</v>
      </c>
      <c r="G6">
        <v>3174</v>
      </c>
      <c r="H6">
        <v>0.46561609231433759</v>
      </c>
      <c r="I6">
        <v>0.33651072894147221</v>
      </c>
      <c r="J6">
        <v>0.4429071541885608</v>
      </c>
      <c r="K6">
        <v>0.62838893005031149</v>
      </c>
      <c r="L6">
        <v>-0.7410932102415998</v>
      </c>
      <c r="M6">
        <v>-0.81530856918240124</v>
      </c>
      <c r="N6">
        <v>2.0705810742857071</v>
      </c>
      <c r="O6">
        <v>3.50160692241883</v>
      </c>
      <c r="P6">
        <v>4.3999999999999997E-2</v>
      </c>
      <c r="Q6">
        <v>-267.67404209390179</v>
      </c>
      <c r="T6">
        <f t="shared" si="0"/>
        <v>0.33651072894147221</v>
      </c>
      <c r="U6">
        <f t="shared" si="1"/>
        <v>0.153</v>
      </c>
      <c r="V6">
        <f t="shared" si="2"/>
        <v>0.13799999999999998</v>
      </c>
      <c r="W6">
        <f t="shared" si="3"/>
        <v>2.4718081167488486</v>
      </c>
      <c r="X6">
        <f>AVERAGE(W4:W8)</f>
        <v>1.5394830323639568</v>
      </c>
      <c r="Y6">
        <f>MAX($U$2:U6)</f>
        <v>0.153</v>
      </c>
    </row>
    <row r="7" spans="1:25" x14ac:dyDescent="0.3">
      <c r="A7" s="1">
        <v>1989</v>
      </c>
      <c r="B7">
        <v>1640</v>
      </c>
      <c r="C7">
        <v>31644</v>
      </c>
      <c r="D7">
        <v>65</v>
      </c>
      <c r="E7">
        <v>0.16700000000000001</v>
      </c>
      <c r="F7">
        <v>241.5169660678643</v>
      </c>
      <c r="G7">
        <v>2974</v>
      </c>
      <c r="H7">
        <v>0.50727367194976158</v>
      </c>
      <c r="I7">
        <v>0.34901348193693632</v>
      </c>
      <c r="J7">
        <v>0.47049067582064941</v>
      </c>
      <c r="K7">
        <v>0.66641397038029604</v>
      </c>
      <c r="L7">
        <v>-0.42872664007810279</v>
      </c>
      <c r="M7">
        <v>-0.77728352885241669</v>
      </c>
      <c r="N7">
        <v>2.3829476444492039</v>
      </c>
      <c r="O7">
        <v>3.473340964185935</v>
      </c>
      <c r="P7">
        <v>1.4000000000000011E-2</v>
      </c>
      <c r="Q7">
        <v>123.8699072443349</v>
      </c>
      <c r="T7">
        <f t="shared" si="0"/>
        <v>0.34901348193693632</v>
      </c>
      <c r="U7">
        <f t="shared" si="1"/>
        <v>0.16700000000000001</v>
      </c>
      <c r="V7">
        <f t="shared" si="2"/>
        <v>0.16700000000000004</v>
      </c>
      <c r="W7">
        <f t="shared" si="3"/>
        <v>1.9136056574823503</v>
      </c>
      <c r="X7">
        <f>AVERAGE(W5:W9)</f>
        <v>1.7746709256661162</v>
      </c>
      <c r="Y7">
        <f>MAX($U$2:U7)</f>
        <v>0.16700000000000001</v>
      </c>
    </row>
    <row r="8" spans="1:25" x14ac:dyDescent="0.3">
      <c r="A8" s="1">
        <v>1990</v>
      </c>
      <c r="B8">
        <v>1840</v>
      </c>
      <c r="C8">
        <v>32629</v>
      </c>
      <c r="D8">
        <v>70</v>
      </c>
      <c r="E8">
        <v>0.20300000000000001</v>
      </c>
      <c r="F8">
        <v>183.90804597701151</v>
      </c>
      <c r="G8">
        <v>3353</v>
      </c>
      <c r="H8">
        <v>0.55724764691160011</v>
      </c>
      <c r="I8">
        <v>0.36232587001133792</v>
      </c>
      <c r="J8">
        <v>0.50267535919205053</v>
      </c>
      <c r="K8">
        <v>0.75119353714592574</v>
      </c>
      <c r="L8">
        <v>-0.54707355449000095</v>
      </c>
      <c r="M8">
        <v>-0.69250396208678711</v>
      </c>
      <c r="N8">
        <v>2.2646007300373059</v>
      </c>
      <c r="O8">
        <v>3.5254335534288201</v>
      </c>
      <c r="P8">
        <v>3.5999999999999997E-2</v>
      </c>
      <c r="Q8">
        <v>-57.608920090852791</v>
      </c>
      <c r="T8">
        <f t="shared" si="0"/>
        <v>0.36232587001133792</v>
      </c>
      <c r="U8">
        <f t="shared" si="1"/>
        <v>0.20300000000000001</v>
      </c>
      <c r="V8">
        <f t="shared" si="2"/>
        <v>0.18739999999999998</v>
      </c>
      <c r="W8">
        <f t="shared" si="3"/>
        <v>1.2717392504935638</v>
      </c>
      <c r="X8">
        <f>AVERAGE(W6:W10)</f>
        <v>1.883319069375073</v>
      </c>
      <c r="Y8">
        <f>MAX($U$2:U8)</f>
        <v>0.20300000000000001</v>
      </c>
    </row>
    <row r="9" spans="1:25" x14ac:dyDescent="0.3">
      <c r="A9" s="1">
        <v>1991</v>
      </c>
      <c r="B9">
        <v>2080</v>
      </c>
      <c r="C9">
        <v>33812</v>
      </c>
      <c r="D9">
        <v>73</v>
      </c>
      <c r="E9">
        <v>0.20300000000000001</v>
      </c>
      <c r="F9">
        <v>379.31034482758622</v>
      </c>
      <c r="G9">
        <v>3299</v>
      </c>
      <c r="H9">
        <v>0.61049315886482514</v>
      </c>
      <c r="I9">
        <v>0.37779296639949062</v>
      </c>
      <c r="J9">
        <v>0.52090017929824972</v>
      </c>
      <c r="K9">
        <v>0.75119353714592574</v>
      </c>
      <c r="L9">
        <v>-0.2326795972680383</v>
      </c>
      <c r="M9">
        <v>-0.69250396208678711</v>
      </c>
      <c r="N9">
        <v>2.5789946872592688</v>
      </c>
      <c r="O9">
        <v>3.518382315545344</v>
      </c>
      <c r="P9">
        <v>0</v>
      </c>
      <c r="Q9">
        <v>195.40229885057471</v>
      </c>
      <c r="T9">
        <f t="shared" si="0"/>
        <v>0.37779296639949062</v>
      </c>
      <c r="U9">
        <f t="shared" si="1"/>
        <v>0.20300000000000001</v>
      </c>
      <c r="V9">
        <f t="shared" si="2"/>
        <v>0.2036</v>
      </c>
      <c r="W9">
        <f t="shared" si="3"/>
        <v>1.6366990427449317</v>
      </c>
      <c r="X9">
        <f>AVERAGE(W7:W11)</f>
        <v>1.881118220053922</v>
      </c>
      <c r="Y9">
        <f>MAX($U$2:U9)</f>
        <v>0.20300000000000001</v>
      </c>
    </row>
    <row r="10" spans="1:25" x14ac:dyDescent="0.3">
      <c r="A10" s="1">
        <v>1992</v>
      </c>
      <c r="B10">
        <v>2420</v>
      </c>
      <c r="C10">
        <v>35423</v>
      </c>
      <c r="D10">
        <v>87</v>
      </c>
      <c r="E10">
        <v>0.21099999999999999</v>
      </c>
      <c r="F10">
        <v>118.4834123222749</v>
      </c>
      <c r="G10">
        <v>3245</v>
      </c>
      <c r="H10">
        <v>0.67624518988249493</v>
      </c>
      <c r="I10">
        <v>0.39800744522754661</v>
      </c>
      <c r="J10">
        <v>0.59709657179641229</v>
      </c>
      <c r="K10">
        <v>0.76797995453040546</v>
      </c>
      <c r="L10">
        <v>-0.73801673115296218</v>
      </c>
      <c r="M10">
        <v>-0.67571754470230738</v>
      </c>
      <c r="N10">
        <v>2.0736575533743449</v>
      </c>
      <c r="O10">
        <v>3.5112147011363879</v>
      </c>
      <c r="P10">
        <v>7.9999999999999793E-3</v>
      </c>
      <c r="Q10">
        <v>-260.82693250531128</v>
      </c>
      <c r="T10">
        <f t="shared" si="0"/>
        <v>0.39800744522754661</v>
      </c>
      <c r="U10">
        <f t="shared" si="1"/>
        <v>0.21099999999999999</v>
      </c>
      <c r="V10">
        <f t="shared" si="2"/>
        <v>0.24580000000000002</v>
      </c>
      <c r="W10">
        <f t="shared" si="3"/>
        <v>2.1227432794056691</v>
      </c>
      <c r="X10">
        <f>AVERAGE(W8:W12)</f>
        <v>2.0324719120316059</v>
      </c>
      <c r="Y10">
        <f>MAX($U$2:U10)</f>
        <v>0.21099999999999999</v>
      </c>
    </row>
    <row r="11" spans="1:25" x14ac:dyDescent="0.3">
      <c r="A11" s="1">
        <v>1993</v>
      </c>
      <c r="B11">
        <v>2900</v>
      </c>
      <c r="C11">
        <v>37474</v>
      </c>
      <c r="D11">
        <v>104</v>
      </c>
      <c r="E11">
        <v>0.23400000000000001</v>
      </c>
      <c r="F11">
        <v>123.07692307692309</v>
      </c>
      <c r="G11">
        <v>3248</v>
      </c>
      <c r="H11">
        <v>0.75482782180101982</v>
      </c>
      <c r="I11">
        <v>0.42245215854944401</v>
      </c>
      <c r="J11">
        <v>0.67461065847657409</v>
      </c>
      <c r="K11">
        <v>0.81291335664285558</v>
      </c>
      <c r="L11">
        <v>-0.72149765417821909</v>
      </c>
      <c r="M11">
        <v>-0.63078414258985716</v>
      </c>
      <c r="N11">
        <v>2.0901766303490881</v>
      </c>
      <c r="O11">
        <v>3.511616020569138</v>
      </c>
      <c r="P11">
        <v>2.300000000000002E-2</v>
      </c>
      <c r="Q11">
        <v>4.5935107546481788</v>
      </c>
      <c r="T11">
        <f t="shared" si="0"/>
        <v>0.42245215854944401</v>
      </c>
      <c r="U11">
        <f t="shared" si="1"/>
        <v>0.23400000000000001</v>
      </c>
      <c r="V11">
        <f t="shared" si="2"/>
        <v>0.2984</v>
      </c>
      <c r="W11">
        <f t="shared" si="3"/>
        <v>2.4608038701430961</v>
      </c>
      <c r="X11">
        <f>AVERAGE(W9:W13)</f>
        <v>2.336102007928857</v>
      </c>
      <c r="Y11">
        <f>MAX($U$2:U11)</f>
        <v>0.23400000000000001</v>
      </c>
    </row>
    <row r="12" spans="1:25" x14ac:dyDescent="0.3">
      <c r="A12" s="1">
        <v>1994</v>
      </c>
      <c r="B12">
        <v>3590</v>
      </c>
      <c r="C12">
        <v>39300</v>
      </c>
      <c r="D12">
        <v>126</v>
      </c>
      <c r="E12">
        <v>0.378</v>
      </c>
      <c r="F12">
        <v>83.333333333333329</v>
      </c>
      <c r="G12">
        <v>3007</v>
      </c>
      <c r="H12">
        <v>0.84752427248038276</v>
      </c>
      <c r="I12">
        <v>0.44311465647130382</v>
      </c>
      <c r="J12">
        <v>0.75794786429535665</v>
      </c>
      <c r="K12">
        <v>1.0211892990699381</v>
      </c>
      <c r="L12">
        <v>-0.89085553057493205</v>
      </c>
      <c r="M12">
        <v>-0.42250820016277468</v>
      </c>
      <c r="N12">
        <v>1.9208187539523749</v>
      </c>
      <c r="O12">
        <v>3.478133428100517</v>
      </c>
      <c r="P12">
        <v>0.14399999999999999</v>
      </c>
      <c r="Q12">
        <v>-39.743589743589737</v>
      </c>
      <c r="T12">
        <f t="shared" si="0"/>
        <v>0.44311465647130382</v>
      </c>
      <c r="U12">
        <f t="shared" si="1"/>
        <v>0.378</v>
      </c>
      <c r="V12">
        <f t="shared" si="2"/>
        <v>0.35679999999999995</v>
      </c>
      <c r="W12">
        <f t="shared" si="3"/>
        <v>2.6703741173707698</v>
      </c>
      <c r="X12">
        <f>AVERAGE(W10:W14)</f>
        <v>2.548983956103561</v>
      </c>
      <c r="Y12">
        <f>MAX($U$2:U12)</f>
        <v>0.378</v>
      </c>
    </row>
    <row r="13" spans="1:25" x14ac:dyDescent="0.3">
      <c r="A13" s="1">
        <v>1995</v>
      </c>
      <c r="B13">
        <v>4730</v>
      </c>
      <c r="C13">
        <v>41746</v>
      </c>
      <c r="D13">
        <v>173</v>
      </c>
      <c r="E13">
        <v>0.46600000000000003</v>
      </c>
      <c r="F13">
        <v>52.038626609442048</v>
      </c>
      <c r="G13">
        <v>2749</v>
      </c>
      <c r="H13">
        <v>0.96729096463987518</v>
      </c>
      <c r="I13">
        <v>0.46933697486996429</v>
      </c>
      <c r="J13">
        <v>0.8956234223065892</v>
      </c>
      <c r="K13">
        <v>1.1120834159227131</v>
      </c>
      <c r="L13">
        <v>-1.0953484582790249</v>
      </c>
      <c r="M13">
        <v>-0.33161408330999981</v>
      </c>
      <c r="N13">
        <v>1.7163258262482819</v>
      </c>
      <c r="O13">
        <v>3.4391747398434691</v>
      </c>
      <c r="P13">
        <v>8.8000000000000023E-2</v>
      </c>
      <c r="Q13">
        <v>-31.29470672389127</v>
      </c>
      <c r="T13">
        <f t="shared" si="0"/>
        <v>0.46933697486996429</v>
      </c>
      <c r="U13">
        <f t="shared" si="1"/>
        <v>0.46600000000000003</v>
      </c>
      <c r="V13">
        <f t="shared" si="2"/>
        <v>0.42359999999999998</v>
      </c>
      <c r="W13">
        <f t="shared" si="3"/>
        <v>2.7898897299798202</v>
      </c>
      <c r="X13">
        <f>AVERAGE(W11:W15)</f>
        <v>2.5768710959525132</v>
      </c>
      <c r="Y13">
        <f>MAX($U$2:U13)</f>
        <v>0.46600000000000003</v>
      </c>
    </row>
    <row r="14" spans="1:25" x14ac:dyDescent="0.3">
      <c r="A14" s="1">
        <v>1996</v>
      </c>
      <c r="B14">
        <v>6025.0000000000009</v>
      </c>
      <c r="C14">
        <v>44362</v>
      </c>
      <c r="D14">
        <v>233</v>
      </c>
      <c r="E14">
        <v>0.495</v>
      </c>
      <c r="F14">
        <v>43.535353535353543</v>
      </c>
      <c r="G14">
        <v>2614</v>
      </c>
      <c r="H14">
        <v>1.07238687514897</v>
      </c>
      <c r="I14">
        <v>0.49573322358616317</v>
      </c>
      <c r="J14">
        <v>1.0249332402038129</v>
      </c>
      <c r="K14">
        <v>1.138302698166282</v>
      </c>
      <c r="L14">
        <v>-1.172832208964125</v>
      </c>
      <c r="M14">
        <v>-0.3053948010664313</v>
      </c>
      <c r="N14">
        <v>1.6388420755631821</v>
      </c>
      <c r="O14">
        <v>3.4173055832445249</v>
      </c>
      <c r="P14">
        <v>2.899999999999997E-2</v>
      </c>
      <c r="Q14">
        <v>-8.5032730740885185</v>
      </c>
      <c r="T14">
        <f t="shared" si="0"/>
        <v>0.49573322358616317</v>
      </c>
      <c r="U14">
        <f t="shared" si="1"/>
        <v>0.495</v>
      </c>
      <c r="V14">
        <f t="shared" si="2"/>
        <v>0.50359999999999994</v>
      </c>
      <c r="W14">
        <f t="shared" si="3"/>
        <v>2.7011087836184489</v>
      </c>
      <c r="X14">
        <f>AVERAGE(W12:W16)</f>
        <v>2.4671304227391282</v>
      </c>
      <c r="Y14">
        <f>MAX($U$2:U14)</f>
        <v>0.495</v>
      </c>
    </row>
    <row r="15" spans="1:25" x14ac:dyDescent="0.3">
      <c r="A15" s="1">
        <v>1997</v>
      </c>
      <c r="B15">
        <v>7540</v>
      </c>
      <c r="C15">
        <v>47142</v>
      </c>
      <c r="D15">
        <v>294</v>
      </c>
      <c r="E15">
        <v>0.54500000000000004</v>
      </c>
      <c r="F15">
        <v>45.463812436289501</v>
      </c>
      <c r="G15">
        <v>2473</v>
      </c>
      <c r="H15">
        <v>1.169801169771838</v>
      </c>
      <c r="I15">
        <v>0.52213010962441531</v>
      </c>
      <c r="J15">
        <v>1.1259246495899511</v>
      </c>
      <c r="K15">
        <v>1.1800940015093551</v>
      </c>
      <c r="L15">
        <v>-1.1540084331951139</v>
      </c>
      <c r="M15">
        <v>-0.2636034977233575</v>
      </c>
      <c r="N15">
        <v>1.6576658513321929</v>
      </c>
      <c r="O15">
        <v>3.3932241163612979</v>
      </c>
      <c r="P15">
        <v>5.0000000000000037E-2</v>
      </c>
      <c r="Q15">
        <v>1.9284589009359649</v>
      </c>
      <c r="T15">
        <f t="shared" si="0"/>
        <v>0.52213010962441531</v>
      </c>
      <c r="U15">
        <f t="shared" si="1"/>
        <v>0.54500000000000004</v>
      </c>
      <c r="V15">
        <f t="shared" si="2"/>
        <v>0.56620000000000004</v>
      </c>
      <c r="W15">
        <f t="shared" si="3"/>
        <v>2.2621789786504318</v>
      </c>
      <c r="X15">
        <f>AVERAGE(W13:W17)</f>
        <v>2.4158531238422265</v>
      </c>
      <c r="Y15">
        <f>MAX($U$2:U15)</f>
        <v>0.54500000000000004</v>
      </c>
    </row>
    <row r="16" spans="1:25" x14ac:dyDescent="0.3">
      <c r="A16" s="1">
        <v>1998</v>
      </c>
      <c r="B16">
        <v>10317</v>
      </c>
      <c r="C16">
        <v>51522</v>
      </c>
      <c r="D16">
        <v>419</v>
      </c>
      <c r="E16">
        <v>0.63400000000000001</v>
      </c>
      <c r="F16">
        <v>35.045347003154568</v>
      </c>
      <c r="G16">
        <v>2458</v>
      </c>
      <c r="H16">
        <v>1.30598325444374</v>
      </c>
      <c r="I16">
        <v>0.56071481937824197</v>
      </c>
      <c r="J16">
        <v>1.279791342144089</v>
      </c>
      <c r="K16">
        <v>1.245786757114445</v>
      </c>
      <c r="L16">
        <v>-1.267043919999179</v>
      </c>
      <c r="M16">
        <v>-0.19791074211826731</v>
      </c>
      <c r="N16">
        <v>1.5446303645281281</v>
      </c>
      <c r="O16">
        <v>3.3905818785504351</v>
      </c>
      <c r="P16">
        <v>8.8999999999999968E-2</v>
      </c>
      <c r="Q16">
        <v>-10.41846543313493</v>
      </c>
      <c r="T16">
        <f t="shared" si="0"/>
        <v>0.56071481937824197</v>
      </c>
      <c r="U16">
        <f t="shared" si="1"/>
        <v>0.63400000000000001</v>
      </c>
      <c r="V16">
        <f t="shared" si="2"/>
        <v>0.65059999999999996</v>
      </c>
      <c r="W16">
        <f t="shared" si="3"/>
        <v>1.9121005040761692</v>
      </c>
      <c r="X16">
        <f>AVERAGE(W14:W18)</f>
        <v>2.2594546388830823</v>
      </c>
      <c r="Y16">
        <f>MAX($U$2:U16)</f>
        <v>0.63400000000000001</v>
      </c>
    </row>
    <row r="17" spans="1:25" x14ac:dyDescent="0.3">
      <c r="A17" s="1">
        <v>1999</v>
      </c>
      <c r="B17">
        <v>14355</v>
      </c>
      <c r="C17">
        <v>57366</v>
      </c>
      <c r="D17">
        <v>578</v>
      </c>
      <c r="E17">
        <v>0.69099999999999995</v>
      </c>
      <c r="F17">
        <v>36.712620915530508</v>
      </c>
      <c r="G17">
        <v>2293</v>
      </c>
      <c r="H17">
        <v>1.449433020734588</v>
      </c>
      <c r="I17">
        <v>0.60737667467291589</v>
      </c>
      <c r="J17">
        <v>1.4195051575983231</v>
      </c>
      <c r="K17">
        <v>1.283175546606911</v>
      </c>
      <c r="L17">
        <v>-1.246858894615485</v>
      </c>
      <c r="M17">
        <v>-0.1605219526258016</v>
      </c>
      <c r="N17">
        <v>1.564815389911822</v>
      </c>
      <c r="O17">
        <v>3.3604040547299392</v>
      </c>
      <c r="P17">
        <v>5.699999999999994E-2</v>
      </c>
      <c r="Q17">
        <v>1.667273912375933</v>
      </c>
      <c r="T17">
        <f t="shared" si="0"/>
        <v>0.60737667467291589</v>
      </c>
      <c r="U17">
        <f t="shared" si="1"/>
        <v>0.69099999999999995</v>
      </c>
      <c r="V17">
        <f t="shared" si="2"/>
        <v>0.72919999999999996</v>
      </c>
      <c r="W17">
        <f t="shared" si="3"/>
        <v>2.4139876228862613</v>
      </c>
      <c r="X17">
        <f>AVERAGE(W15:W19)</f>
        <v>2.2138988314908667</v>
      </c>
      <c r="Y17">
        <f>MAX($U$2:U17)</f>
        <v>0.69099999999999995</v>
      </c>
    </row>
    <row r="18" spans="1:25" x14ac:dyDescent="0.3">
      <c r="A18" s="1">
        <v>2000</v>
      </c>
      <c r="B18">
        <v>19655.000000000011</v>
      </c>
      <c r="C18">
        <v>63334</v>
      </c>
      <c r="D18">
        <v>831</v>
      </c>
      <c r="E18">
        <v>0.88800000000000001</v>
      </c>
      <c r="F18">
        <v>23.557341124908689</v>
      </c>
      <c r="G18">
        <v>2241</v>
      </c>
      <c r="H18">
        <v>1.585902872058172</v>
      </c>
      <c r="I18">
        <v>0.65035902382584532</v>
      </c>
      <c r="J18">
        <v>1.5771783429619051</v>
      </c>
      <c r="K18">
        <v>1.3921104650113141</v>
      </c>
      <c r="L18">
        <v>-1.439548013690011</v>
      </c>
      <c r="M18">
        <v>-5.1587034221398972E-2</v>
      </c>
      <c r="N18">
        <v>1.372126270837297</v>
      </c>
      <c r="O18">
        <v>3.3504418565350611</v>
      </c>
      <c r="P18">
        <v>0.19700000000000009</v>
      </c>
      <c r="Q18">
        <v>-13.155279790621821</v>
      </c>
      <c r="T18">
        <f t="shared" si="0"/>
        <v>0.65035902382584532</v>
      </c>
      <c r="U18">
        <f t="shared" si="1"/>
        <v>0.88800000000000001</v>
      </c>
      <c r="V18">
        <f t="shared" si="2"/>
        <v>0.86699999999999999</v>
      </c>
      <c r="W18">
        <f t="shared" si="3"/>
        <v>2.0078973051840991</v>
      </c>
      <c r="X18">
        <f>AVERAGE(W16:W20)</f>
        <v>2.4548620788629751</v>
      </c>
      <c r="Y18">
        <f>MAX($U$2:U18)</f>
        <v>0.88800000000000001</v>
      </c>
    </row>
    <row r="19" spans="1:25" x14ac:dyDescent="0.3">
      <c r="A19" s="1">
        <v>2001</v>
      </c>
      <c r="B19">
        <v>26655.000000000011</v>
      </c>
      <c r="C19">
        <v>71217</v>
      </c>
      <c r="D19">
        <v>1063</v>
      </c>
      <c r="E19">
        <v>0.88800000000000001</v>
      </c>
      <c r="F19">
        <v>33.987664134722962</v>
      </c>
      <c r="G19">
        <v>2097</v>
      </c>
      <c r="H19">
        <v>1.718208510763046</v>
      </c>
      <c r="I19">
        <v>0.70130578126271126</v>
      </c>
      <c r="J19">
        <v>1.684110583701091</v>
      </c>
      <c r="K19">
        <v>1.3921104650113141</v>
      </c>
      <c r="L19">
        <v>-1.280352966612667</v>
      </c>
      <c r="M19">
        <v>-5.1587034221398972E-2</v>
      </c>
      <c r="N19">
        <v>1.5313213179146401</v>
      </c>
      <c r="O19">
        <v>3.3215984304653441</v>
      </c>
      <c r="P19">
        <v>0</v>
      </c>
      <c r="Q19">
        <v>10.430323009814259</v>
      </c>
      <c r="T19">
        <f t="shared" si="0"/>
        <v>0.70130578126271126</v>
      </c>
      <c r="U19">
        <f t="shared" si="1"/>
        <v>0.88800000000000001</v>
      </c>
      <c r="V19">
        <f t="shared" si="2"/>
        <v>0.91780000000000006</v>
      </c>
      <c r="W19">
        <f t="shared" si="3"/>
        <v>2.4733297466573725</v>
      </c>
      <c r="X19">
        <f>AVERAGE(W17:W21)</f>
        <v>2.7620291748529135</v>
      </c>
      <c r="Y19">
        <f>MAX($U$2:U19)</f>
        <v>0.88800000000000001</v>
      </c>
    </row>
    <row r="20" spans="1:25" x14ac:dyDescent="0.3">
      <c r="A20" s="1">
        <v>2002</v>
      </c>
      <c r="B20">
        <v>33255.000000000007</v>
      </c>
      <c r="C20">
        <v>76566</v>
      </c>
      <c r="D20">
        <v>1369</v>
      </c>
      <c r="E20">
        <v>1.234</v>
      </c>
      <c r="F20">
        <v>17.475760743433099</v>
      </c>
      <c r="G20">
        <v>2077</v>
      </c>
      <c r="H20">
        <v>1.814286776072233</v>
      </c>
      <c r="I20">
        <v>0.73275806514875386</v>
      </c>
      <c r="J20">
        <v>1.793980767311784</v>
      </c>
      <c r="K20">
        <v>1.535012658929936</v>
      </c>
      <c r="L20">
        <v>-1.5692381942735969</v>
      </c>
      <c r="M20">
        <v>9.131515969722287E-2</v>
      </c>
      <c r="N20">
        <v>1.2424360902537099</v>
      </c>
      <c r="O20">
        <v>3.3174364965350991</v>
      </c>
      <c r="P20">
        <v>0.34599999999999997</v>
      </c>
      <c r="Q20">
        <v>-16.511903391289849</v>
      </c>
      <c r="T20">
        <f t="shared" si="0"/>
        <v>0.73275806514875386</v>
      </c>
      <c r="U20">
        <f t="shared" si="1"/>
        <v>1.234</v>
      </c>
      <c r="V20">
        <f t="shared" si="2"/>
        <v>1.0707999999999998</v>
      </c>
      <c r="W20">
        <f t="shared" si="3"/>
        <v>3.4669952155109729</v>
      </c>
      <c r="X20">
        <f>AVERAGE(W18:W22)</f>
        <v>2.9810672601428863</v>
      </c>
      <c r="Y20">
        <f>MAX($U$2:U20)</f>
        <v>1.234</v>
      </c>
    </row>
    <row r="21" spans="1:25" x14ac:dyDescent="0.3">
      <c r="A21" s="1">
        <v>2003</v>
      </c>
      <c r="B21">
        <v>40755.000000000007</v>
      </c>
      <c r="C21">
        <v>85012</v>
      </c>
      <c r="D21">
        <v>1622</v>
      </c>
      <c r="E21">
        <v>0.88800000000000001</v>
      </c>
      <c r="F21">
        <v>33.400786573375413</v>
      </c>
      <c r="G21">
        <v>1976</v>
      </c>
      <c r="H21">
        <v>1.902610721375636</v>
      </c>
      <c r="I21">
        <v>0.77820233964481089</v>
      </c>
      <c r="J21">
        <v>1.8676281690529311</v>
      </c>
      <c r="K21">
        <v>1.3921104650113141</v>
      </c>
      <c r="L21">
        <v>-1.2879175901572339</v>
      </c>
      <c r="M21">
        <v>-5.1587034221398972E-2</v>
      </c>
      <c r="N21">
        <v>1.523756694370074</v>
      </c>
      <c r="O21">
        <v>3.2957869402516091</v>
      </c>
      <c r="P21">
        <v>-0.34599999999999997</v>
      </c>
      <c r="Q21">
        <v>15.9250258299423</v>
      </c>
      <c r="T21">
        <f t="shared" si="0"/>
        <v>0.77820233964481089</v>
      </c>
      <c r="U21">
        <f t="shared" si="1"/>
        <v>0.88800000000000001</v>
      </c>
      <c r="V21">
        <f t="shared" si="2"/>
        <v>1.1843999999999997</v>
      </c>
      <c r="W21">
        <f t="shared" si="3"/>
        <v>3.447935984025861</v>
      </c>
      <c r="X21">
        <f>AVERAGE(W19:W23)</f>
        <v>3.2264947481686592</v>
      </c>
      <c r="Y21">
        <f>MAX($U$2:U21)</f>
        <v>1.234</v>
      </c>
    </row>
    <row r="22" spans="1:25" x14ac:dyDescent="0.3">
      <c r="A22" s="1">
        <v>2004</v>
      </c>
      <c r="B22">
        <v>49455.000000000007</v>
      </c>
      <c r="C22">
        <v>90987</v>
      </c>
      <c r="D22">
        <v>1958</v>
      </c>
      <c r="E22">
        <v>1.456</v>
      </c>
      <c r="F22">
        <v>17.7960927960928</v>
      </c>
      <c r="G22">
        <v>1987</v>
      </c>
      <c r="H22">
        <v>1.986640030100898</v>
      </c>
      <c r="I22">
        <v>0.80770145191612897</v>
      </c>
      <c r="J22">
        <v>1.949390006644913</v>
      </c>
      <c r="K22">
        <v>1.6068588742097309</v>
      </c>
      <c r="L22">
        <v>-1.5613496228566739</v>
      </c>
      <c r="M22">
        <v>0.16316137497701841</v>
      </c>
      <c r="N22">
        <v>1.2503246616706329</v>
      </c>
      <c r="O22">
        <v>3.2981978671098151</v>
      </c>
      <c r="P22">
        <v>0.56799999999999995</v>
      </c>
      <c r="Q22">
        <v>-15.604693777282611</v>
      </c>
      <c r="T22">
        <f t="shared" si="0"/>
        <v>0.80770145191612897</v>
      </c>
      <c r="U22">
        <f t="shared" si="1"/>
        <v>1.456</v>
      </c>
      <c r="V22">
        <f t="shared" si="2"/>
        <v>1.3291999999999999</v>
      </c>
      <c r="W22">
        <f t="shared" si="3"/>
        <v>3.5091780493361249</v>
      </c>
      <c r="X22">
        <f>AVERAGE(W20:W24)</f>
        <v>3.2605391214356061</v>
      </c>
      <c r="Y22">
        <f>MAX($U$2:U22)</f>
        <v>1.456</v>
      </c>
    </row>
    <row r="23" spans="1:25" x14ac:dyDescent="0.3">
      <c r="A23" s="1">
        <v>2005</v>
      </c>
      <c r="B23">
        <v>60655.000000000007</v>
      </c>
      <c r="C23">
        <v>98679</v>
      </c>
      <c r="D23">
        <v>2292</v>
      </c>
      <c r="E23">
        <v>1.456</v>
      </c>
      <c r="F23">
        <v>23.025130607097822</v>
      </c>
      <c r="G23">
        <v>1879</v>
      </c>
      <c r="H23">
        <v>2.0752964309662558</v>
      </c>
      <c r="I23">
        <v>0.84294684585274826</v>
      </c>
      <c r="J23">
        <v>2.0177919324731461</v>
      </c>
      <c r="K23">
        <v>1.6068588742097309</v>
      </c>
      <c r="L23">
        <v>-1.449472182171732</v>
      </c>
      <c r="M23">
        <v>0.16316137497701841</v>
      </c>
      <c r="N23">
        <v>1.362202102355575</v>
      </c>
      <c r="O23">
        <v>3.273926780100525</v>
      </c>
      <c r="P23">
        <v>0</v>
      </c>
      <c r="Q23">
        <v>5.2290378110050248</v>
      </c>
      <c r="T23">
        <f t="shared" si="0"/>
        <v>0.84294684585274826</v>
      </c>
      <c r="U23">
        <f t="shared" si="1"/>
        <v>1.456</v>
      </c>
      <c r="V23">
        <f t="shared" si="2"/>
        <v>1.4116</v>
      </c>
      <c r="W23">
        <f t="shared" si="3"/>
        <v>3.2350347453129626</v>
      </c>
      <c r="X23">
        <f>AVERAGE(W21:W25)</f>
        <v>2.8392694304692192</v>
      </c>
      <c r="Y23">
        <f>MAX($U$2:U23)</f>
        <v>1.456</v>
      </c>
    </row>
    <row r="24" spans="1:25" x14ac:dyDescent="0.3">
      <c r="A24" s="1">
        <v>2006</v>
      </c>
      <c r="B24">
        <v>75355</v>
      </c>
      <c r="C24">
        <v>107798</v>
      </c>
      <c r="D24">
        <v>2732</v>
      </c>
      <c r="E24">
        <v>1.6120000000000001</v>
      </c>
      <c r="F24">
        <v>20.728814196556129</v>
      </c>
      <c r="G24">
        <v>1915</v>
      </c>
      <c r="H24">
        <v>2.1695418980758259</v>
      </c>
      <c r="I24">
        <v>0.88133280946031389</v>
      </c>
      <c r="J24">
        <v>2.0940580141872891</v>
      </c>
      <c r="K24">
        <v>1.651062536701785</v>
      </c>
      <c r="L24">
        <v>-1.4950998257823169</v>
      </c>
      <c r="M24">
        <v>0.20736503746907189</v>
      </c>
      <c r="N24">
        <v>1.3165744587449899</v>
      </c>
      <c r="O24">
        <v>3.282168778304642</v>
      </c>
      <c r="P24">
        <v>0.15600000000000011</v>
      </c>
      <c r="Q24">
        <v>-2.2963164105416922</v>
      </c>
      <c r="T24">
        <f t="shared" si="0"/>
        <v>0.88133280946031389</v>
      </c>
      <c r="U24">
        <f t="shared" si="1"/>
        <v>1.6120000000000001</v>
      </c>
      <c r="V24">
        <f t="shared" si="2"/>
        <v>1.5673999999999999</v>
      </c>
      <c r="W24">
        <f t="shared" si="3"/>
        <v>2.6435516129921073</v>
      </c>
      <c r="X24">
        <f>AVERAGE(W22:W26)</f>
        <v>2.4035578242120086</v>
      </c>
      <c r="Y24">
        <f>MAX($U$2:U24)</f>
        <v>1.6120000000000001</v>
      </c>
    </row>
    <row r="25" spans="1:25" x14ac:dyDescent="0.3">
      <c r="A25" s="1">
        <v>2007</v>
      </c>
      <c r="B25">
        <v>93455</v>
      </c>
      <c r="C25">
        <v>118795</v>
      </c>
      <c r="D25">
        <v>3175</v>
      </c>
      <c r="E25">
        <v>1.6459999999999999</v>
      </c>
      <c r="F25">
        <v>24.803645900812729</v>
      </c>
      <c r="G25">
        <v>1941</v>
      </c>
      <c r="H25">
        <v>2.2630323657252052</v>
      </c>
      <c r="I25">
        <v>0.92352026796910935</v>
      </c>
      <c r="J25">
        <v>2.1593210488057881</v>
      </c>
      <c r="K25">
        <v>1.6601273301089641</v>
      </c>
      <c r="L25">
        <v>-1.417158761837106</v>
      </c>
      <c r="M25">
        <v>0.21642983087625101</v>
      </c>
      <c r="N25">
        <v>1.394515522690202</v>
      </c>
      <c r="O25">
        <v>3.2880255353883632</v>
      </c>
      <c r="P25">
        <v>3.3999999999999808E-2</v>
      </c>
      <c r="Q25">
        <v>4.0748317042565994</v>
      </c>
      <c r="T25">
        <f t="shared" si="0"/>
        <v>0.92352026796910935</v>
      </c>
      <c r="U25">
        <f t="shared" si="1"/>
        <v>1.6459999999999999</v>
      </c>
      <c r="V25">
        <f t="shared" si="2"/>
        <v>1.6246000000000003</v>
      </c>
      <c r="W25">
        <f t="shared" si="3"/>
        <v>1.3606467606790411</v>
      </c>
      <c r="X25">
        <f>AVERAGE(W23:W27)</f>
        <v>1.952916891153307</v>
      </c>
      <c r="Y25">
        <f>MAX($U$2:U25)</f>
        <v>1.6459999999999999</v>
      </c>
    </row>
    <row r="26" spans="1:25" x14ac:dyDescent="0.3">
      <c r="A26" s="1">
        <v>2008</v>
      </c>
      <c r="B26">
        <v>117155</v>
      </c>
      <c r="C26">
        <v>133012</v>
      </c>
      <c r="D26">
        <v>3708</v>
      </c>
      <c r="E26">
        <v>1.667</v>
      </c>
      <c r="F26">
        <v>26.679428306478439</v>
      </c>
      <c r="G26">
        <v>2039</v>
      </c>
      <c r="H26">
        <v>2.361190652268859</v>
      </c>
      <c r="I26">
        <v>0.97261292975988167</v>
      </c>
      <c r="J26">
        <v>2.2267170446502531</v>
      </c>
      <c r="K26">
        <v>1.665633099060718</v>
      </c>
      <c r="L26">
        <v>-1.3854977653548299</v>
      </c>
      <c r="M26">
        <v>0.22193559982800529</v>
      </c>
      <c r="N26">
        <v>1.4261765191724769</v>
      </c>
      <c r="O26">
        <v>3.30941722577814</v>
      </c>
      <c r="P26">
        <v>2.100000000000013E-2</v>
      </c>
      <c r="Q26">
        <v>1.87578240566571</v>
      </c>
      <c r="T26">
        <f t="shared" si="0"/>
        <v>0.97261292975988167</v>
      </c>
      <c r="U26">
        <f t="shared" si="1"/>
        <v>1.667</v>
      </c>
      <c r="V26">
        <f t="shared" si="2"/>
        <v>1.6916</v>
      </c>
      <c r="W26">
        <f t="shared" si="3"/>
        <v>1.2693779527398079</v>
      </c>
      <c r="X26">
        <f>AVERAGE(W24:W28)</f>
        <v>1.5221705372887535</v>
      </c>
      <c r="Y26">
        <f>MAX($U$2:U26)</f>
        <v>1.667</v>
      </c>
    </row>
    <row r="27" spans="1:25" x14ac:dyDescent="0.3">
      <c r="A27" s="1">
        <v>2009</v>
      </c>
      <c r="B27">
        <v>151155</v>
      </c>
      <c r="C27">
        <v>152530</v>
      </c>
      <c r="D27">
        <v>4434</v>
      </c>
      <c r="E27">
        <v>1.742</v>
      </c>
      <c r="F27">
        <v>26.874632466186888</v>
      </c>
      <c r="G27">
        <v>2073</v>
      </c>
      <c r="H27">
        <v>2.471852341519071</v>
      </c>
      <c r="I27">
        <v>1.03207737635639</v>
      </c>
      <c r="J27">
        <v>2.3043730079562632</v>
      </c>
      <c r="K27">
        <v>1.6847456499043569</v>
      </c>
      <c r="L27">
        <v>-1.382331750915214</v>
      </c>
      <c r="M27">
        <v>0.2410481506716444</v>
      </c>
      <c r="N27">
        <v>1.429342533612094</v>
      </c>
      <c r="O27">
        <v>3.3165993020938611</v>
      </c>
      <c r="P27">
        <v>7.4999999999999956E-2</v>
      </c>
      <c r="Q27">
        <v>0.19520415970844951</v>
      </c>
      <c r="T27">
        <f t="shared" si="0"/>
        <v>1.03207737635639</v>
      </c>
      <c r="U27">
        <f t="shared" si="1"/>
        <v>1.742</v>
      </c>
      <c r="V27">
        <f t="shared" si="2"/>
        <v>1.7624</v>
      </c>
      <c r="W27">
        <f t="shared" si="3"/>
        <v>1.2559733840426175</v>
      </c>
      <c r="X27">
        <f>AVERAGE(W25:W29)</f>
        <v>1.1552122757293031</v>
      </c>
      <c r="Y27">
        <f>MAX($U$2:U27)</f>
        <v>1.742</v>
      </c>
    </row>
    <row r="28" spans="1:25" x14ac:dyDescent="0.3">
      <c r="A28" s="1">
        <v>2010</v>
      </c>
      <c r="B28">
        <v>180755</v>
      </c>
      <c r="C28">
        <v>169057</v>
      </c>
      <c r="D28">
        <v>5052</v>
      </c>
      <c r="E28">
        <v>1.7909999999999999</v>
      </c>
      <c r="F28">
        <v>26.762821573833161</v>
      </c>
      <c r="G28">
        <v>1971</v>
      </c>
      <c r="H28">
        <v>2.549520143381085</v>
      </c>
      <c r="I28">
        <v>1.0767552640337119</v>
      </c>
      <c r="J28">
        <v>2.3610406610610868</v>
      </c>
      <c r="K28">
        <v>1.6967930850817441</v>
      </c>
      <c r="L28">
        <v>-1.384142385844533</v>
      </c>
      <c r="M28">
        <v>0.25309558584903152</v>
      </c>
      <c r="N28">
        <v>1.4275318986827741</v>
      </c>
      <c r="O28">
        <v>3.2946866242794428</v>
      </c>
      <c r="P28">
        <v>4.8999999999999932E-2</v>
      </c>
      <c r="Q28">
        <v>-0.11181089235373071</v>
      </c>
      <c r="T28">
        <f t="shared" si="0"/>
        <v>1.0767552640337119</v>
      </c>
      <c r="U28">
        <f t="shared" si="1"/>
        <v>1.7909999999999999</v>
      </c>
      <c r="V28">
        <f t="shared" si="2"/>
        <v>1.8224</v>
      </c>
      <c r="W28">
        <f t="shared" si="3"/>
        <v>1.0813029759901955</v>
      </c>
      <c r="X28">
        <f>AVERAGE(W26:W30)</f>
        <v>1.0821219144145175</v>
      </c>
      <c r="Y28">
        <f>MAX($U$2:U28)</f>
        <v>1.7909999999999999</v>
      </c>
    </row>
    <row r="29" spans="1:25" x14ac:dyDescent="0.3">
      <c r="A29" s="1">
        <v>2011</v>
      </c>
      <c r="B29">
        <v>218955</v>
      </c>
      <c r="C29">
        <v>188487</v>
      </c>
      <c r="D29">
        <v>5784</v>
      </c>
      <c r="E29">
        <v>1.966</v>
      </c>
      <c r="F29">
        <v>26.550965539536548</v>
      </c>
      <c r="G29">
        <v>1939</v>
      </c>
      <c r="H29">
        <v>2.6327846909804049</v>
      </c>
      <c r="I29">
        <v>1.1240035082612569</v>
      </c>
      <c r="J29">
        <v>2.4198056034642681</v>
      </c>
      <c r="K29">
        <v>1.7372810127288301</v>
      </c>
      <c r="L29">
        <v>-1.3875939654801339</v>
      </c>
      <c r="M29">
        <v>0.29358351349611678</v>
      </c>
      <c r="N29">
        <v>1.4240803190471729</v>
      </c>
      <c r="O29">
        <v>3.287577809078706</v>
      </c>
      <c r="P29">
        <v>0.17499999999999999</v>
      </c>
      <c r="Q29">
        <v>-0.2118560342966056</v>
      </c>
      <c r="T29">
        <f t="shared" si="0"/>
        <v>1.1240035082612569</v>
      </c>
      <c r="U29">
        <f t="shared" si="1"/>
        <v>1.966</v>
      </c>
      <c r="V29">
        <f t="shared" si="2"/>
        <v>1.8617999999999999</v>
      </c>
      <c r="W29">
        <f t="shared" si="3"/>
        <v>0.80876030519485353</v>
      </c>
      <c r="X29">
        <f>AVERAGE(W27:W31)</f>
        <v>1.0345852173585532</v>
      </c>
      <c r="Y29">
        <f>MAX($U$2:U29)</f>
        <v>1.966</v>
      </c>
    </row>
    <row r="30" spans="1:25" x14ac:dyDescent="0.3">
      <c r="A30" s="1">
        <v>2012</v>
      </c>
      <c r="B30">
        <v>264355</v>
      </c>
      <c r="C30">
        <v>211817</v>
      </c>
      <c r="D30">
        <v>6600</v>
      </c>
      <c r="E30">
        <v>1.946</v>
      </c>
      <c r="F30">
        <v>28.58764952103844</v>
      </c>
      <c r="G30">
        <v>1995</v>
      </c>
      <c r="H30">
        <v>2.714617352949507</v>
      </c>
      <c r="I30">
        <v>1.1746829188546519</v>
      </c>
      <c r="J30">
        <v>2.477121254719663</v>
      </c>
      <c r="K30">
        <v>1.7328403351650461</v>
      </c>
      <c r="L30">
        <v>-1.3554958354304869</v>
      </c>
      <c r="M30">
        <v>0.28914283593233309</v>
      </c>
      <c r="N30">
        <v>1.4561784490968199</v>
      </c>
      <c r="O30">
        <v>3.2999429000227671</v>
      </c>
      <c r="P30">
        <v>-2.0000000000000021E-2</v>
      </c>
      <c r="Q30">
        <v>2.0366839815018909</v>
      </c>
      <c r="T30">
        <f t="shared" si="0"/>
        <v>1.1746829188546519</v>
      </c>
      <c r="U30">
        <f t="shared" si="1"/>
        <v>1.946</v>
      </c>
      <c r="V30">
        <f t="shared" si="2"/>
        <v>1.9015999999999997</v>
      </c>
      <c r="W30">
        <f t="shared" si="3"/>
        <v>0.99519495410511249</v>
      </c>
      <c r="X30">
        <f>AVERAGE(W28:W32)</f>
        <v>1.0150647226973148</v>
      </c>
      <c r="Y30">
        <f>MAX($U$2:U30)</f>
        <v>1.966</v>
      </c>
    </row>
    <row r="31" spans="1:25" x14ac:dyDescent="0.3">
      <c r="A31" s="1">
        <v>2013</v>
      </c>
      <c r="B31">
        <v>295055</v>
      </c>
      <c r="C31">
        <v>228287</v>
      </c>
      <c r="D31">
        <v>7266</v>
      </c>
      <c r="E31">
        <v>1.8640000000000001</v>
      </c>
      <c r="F31">
        <v>24.72549536120891</v>
      </c>
      <c r="G31">
        <v>1851</v>
      </c>
      <c r="H31">
        <v>2.7623328024907421</v>
      </c>
      <c r="I31">
        <v>1.2072032870166209</v>
      </c>
      <c r="J31">
        <v>2.5188727127044901</v>
      </c>
      <c r="K31">
        <v>1.7141434072506749</v>
      </c>
      <c r="L31">
        <v>-1.418529283328483</v>
      </c>
      <c r="M31">
        <v>0.27044590801796259</v>
      </c>
      <c r="N31">
        <v>1.393145001198824</v>
      </c>
      <c r="O31">
        <v>3.2674064187529042</v>
      </c>
      <c r="P31">
        <v>-8.1999999999999851E-2</v>
      </c>
      <c r="Q31">
        <v>-3.862154159829533</v>
      </c>
      <c r="T31">
        <f t="shared" si="0"/>
        <v>1.2072032870166209</v>
      </c>
      <c r="U31">
        <f t="shared" si="1"/>
        <v>1.8640000000000001</v>
      </c>
      <c r="V31">
        <f t="shared" si="2"/>
        <v>1.9445999999999999</v>
      </c>
      <c r="W31">
        <f t="shared" si="3"/>
        <v>1.0316944674599868</v>
      </c>
      <c r="X31">
        <f>AVERAGE(W29:W33)</f>
        <v>1.24450468895614</v>
      </c>
      <c r="Y31">
        <f>MAX($U$2:U31)</f>
        <v>1.966</v>
      </c>
    </row>
    <row r="32" spans="1:25" x14ac:dyDescent="0.3">
      <c r="A32" s="1">
        <v>2014</v>
      </c>
      <c r="B32">
        <v>343455</v>
      </c>
      <c r="C32">
        <v>253223</v>
      </c>
      <c r="D32">
        <v>8211</v>
      </c>
      <c r="E32">
        <v>1.9410000000000001</v>
      </c>
      <c r="F32">
        <v>26.386561792915739</v>
      </c>
      <c r="G32">
        <v>1797</v>
      </c>
      <c r="H32">
        <v>2.8282996670969829</v>
      </c>
      <c r="I32">
        <v>1.2522252557801941</v>
      </c>
      <c r="J32">
        <v>2.5719733713075801</v>
      </c>
      <c r="K32">
        <v>1.7317230346210759</v>
      </c>
      <c r="L32">
        <v>-1.390291479818542</v>
      </c>
      <c r="M32">
        <v>0.28802553538836279</v>
      </c>
      <c r="N32">
        <v>1.4213828047087651</v>
      </c>
      <c r="O32">
        <v>3.2545480771089741</v>
      </c>
      <c r="P32">
        <v>7.6999999999999957E-2</v>
      </c>
      <c r="Q32">
        <v>1.6610664317068251</v>
      </c>
      <c r="T32">
        <f t="shared" si="0"/>
        <v>1.2522252557801941</v>
      </c>
      <c r="U32">
        <f t="shared" si="1"/>
        <v>1.9410000000000001</v>
      </c>
      <c r="V32">
        <f t="shared" si="2"/>
        <v>1.9815999999999998</v>
      </c>
      <c r="W32">
        <f t="shared" si="3"/>
        <v>1.1583709107364268</v>
      </c>
      <c r="X32">
        <f>AVERAGE(W30:W34)</f>
        <v>1.8957457873392218</v>
      </c>
      <c r="Y32">
        <f>MAX($U$2:U32)</f>
        <v>1.966</v>
      </c>
    </row>
    <row r="33" spans="1:25" x14ac:dyDescent="0.3">
      <c r="A33" s="1">
        <v>2015</v>
      </c>
      <c r="B33">
        <v>407855</v>
      </c>
      <c r="C33">
        <v>285326</v>
      </c>
      <c r="D33">
        <v>9350</v>
      </c>
      <c r="E33">
        <v>2.0059999999999998</v>
      </c>
      <c r="F33">
        <v>28.19737277408996</v>
      </c>
      <c r="G33">
        <v>1659</v>
      </c>
      <c r="H33">
        <v>2.902935614706331</v>
      </c>
      <c r="I33">
        <v>1.304063454135864</v>
      </c>
      <c r="J33">
        <v>2.628388930050312</v>
      </c>
      <c r="K33">
        <v>1.7460284279171121</v>
      </c>
      <c r="L33">
        <v>-1.361465638721008</v>
      </c>
      <c r="M33">
        <v>0.30233092868439931</v>
      </c>
      <c r="N33">
        <v>1.450208645806299</v>
      </c>
      <c r="O33">
        <v>3.2198463860243609</v>
      </c>
      <c r="P33">
        <v>6.4999999999999725E-2</v>
      </c>
      <c r="Q33">
        <v>1.8108109811742279</v>
      </c>
      <c r="T33">
        <f t="shared" si="0"/>
        <v>1.304063454135864</v>
      </c>
      <c r="U33">
        <f t="shared" si="1"/>
        <v>2.0059999999999998</v>
      </c>
      <c r="V33">
        <f t="shared" si="2"/>
        <v>2.0568</v>
      </c>
      <c r="W33">
        <f t="shared" si="3"/>
        <v>2.2285028072843205</v>
      </c>
      <c r="X33">
        <f>AVERAGE(W31:W35)</f>
        <v>2.7967307681113374</v>
      </c>
      <c r="Y33">
        <f>MAX($U$2:U33)</f>
        <v>2.0059999999999998</v>
      </c>
    </row>
    <row r="34" spans="1:25" x14ac:dyDescent="0.3">
      <c r="A34" s="1">
        <v>2016</v>
      </c>
      <c r="B34">
        <v>455855</v>
      </c>
      <c r="C34">
        <v>307641</v>
      </c>
      <c r="D34">
        <v>10191</v>
      </c>
      <c r="E34">
        <v>2.1509999999999998</v>
      </c>
      <c r="F34">
        <v>26.51692046843413</v>
      </c>
      <c r="G34">
        <v>1652</v>
      </c>
      <c r="H34">
        <v>2.9512565465794238</v>
      </c>
      <c r="I34">
        <v>1.3367663204735729</v>
      </c>
      <c r="J34">
        <v>2.665794120767484</v>
      </c>
      <c r="K34">
        <v>1.776337909620175</v>
      </c>
      <c r="L34">
        <v>-1.388151198475698</v>
      </c>
      <c r="M34">
        <v>0.3326404103874625</v>
      </c>
      <c r="N34">
        <v>1.423523086051609</v>
      </c>
      <c r="O34">
        <v>3.2180100429843632</v>
      </c>
      <c r="P34">
        <v>0.14499999999999999</v>
      </c>
      <c r="Q34">
        <v>-1.680452305655834</v>
      </c>
      <c r="T34">
        <f t="shared" si="0"/>
        <v>1.3367663204735729</v>
      </c>
      <c r="U34">
        <f t="shared" si="1"/>
        <v>2.1509999999999998</v>
      </c>
      <c r="V34">
        <f t="shared" si="2"/>
        <v>2.17</v>
      </c>
      <c r="W34">
        <f t="shared" si="3"/>
        <v>4.0649657971102631</v>
      </c>
      <c r="X34">
        <f>AVERAGE(W32:W36)</f>
        <v>3.4872332500283449</v>
      </c>
      <c r="Y34">
        <f>MAX($U$2:U34)</f>
        <v>2.1509999999999998</v>
      </c>
    </row>
    <row r="35" spans="1:25" x14ac:dyDescent="0.3">
      <c r="A35" s="1">
        <v>2017</v>
      </c>
      <c r="B35">
        <v>498455</v>
      </c>
      <c r="C35">
        <v>325988</v>
      </c>
      <c r="D35">
        <v>11038</v>
      </c>
      <c r="E35">
        <v>2.3220000000000001</v>
      </c>
      <c r="F35">
        <v>21.658560064852821</v>
      </c>
      <c r="G35">
        <v>1647</v>
      </c>
      <c r="H35">
        <v>2.9900557806644201</v>
      </c>
      <c r="I35">
        <v>1.361923719569635</v>
      </c>
      <c r="J35">
        <v>2.700467708907039</v>
      </c>
      <c r="K35">
        <v>1.809559714635268</v>
      </c>
      <c r="L35">
        <v>-1.4760447046607279</v>
      </c>
      <c r="M35">
        <v>0.36586221540255498</v>
      </c>
      <c r="N35">
        <v>1.33562957986658</v>
      </c>
      <c r="O35">
        <v>3.2166935991697549</v>
      </c>
      <c r="P35">
        <v>0.17100000000000029</v>
      </c>
      <c r="Q35">
        <v>-4.8583604035813117</v>
      </c>
      <c r="T35">
        <f t="shared" si="0"/>
        <v>1.361923719569635</v>
      </c>
      <c r="U35">
        <f t="shared" si="1"/>
        <v>2.3220000000000001</v>
      </c>
      <c r="V35">
        <f t="shared" si="2"/>
        <v>2.2920000000000003</v>
      </c>
      <c r="W35">
        <f t="shared" si="3"/>
        <v>5.5001198579656903</v>
      </c>
      <c r="X35">
        <f>AVERAGE(W33:W37)</f>
        <v>3.6564356041295305</v>
      </c>
      <c r="Y35">
        <f>MAX($U$2:U35)</f>
        <v>2.3220000000000001</v>
      </c>
    </row>
    <row r="36" spans="1:25" x14ac:dyDescent="0.3">
      <c r="A36" s="1">
        <v>2018</v>
      </c>
      <c r="B36">
        <v>544455</v>
      </c>
      <c r="C36">
        <v>344918</v>
      </c>
      <c r="D36">
        <v>11778</v>
      </c>
      <c r="E36">
        <v>2.4300000000000002</v>
      </c>
      <c r="F36">
        <v>25.60187607806655</v>
      </c>
      <c r="G36">
        <v>1566</v>
      </c>
      <c r="H36">
        <v>3.0283918144046882</v>
      </c>
      <c r="I36">
        <v>1.3864379652840639</v>
      </c>
      <c r="J36">
        <v>2.728648869161443</v>
      </c>
      <c r="K36">
        <v>1.8293037728310251</v>
      </c>
      <c r="L36">
        <v>-1.4034024934147371</v>
      </c>
      <c r="M36">
        <v>0.38560627359831218</v>
      </c>
      <c r="N36">
        <v>1.4082717911125699</v>
      </c>
      <c r="O36">
        <v>3.1947917577219251</v>
      </c>
      <c r="P36">
        <v>0.1080000000000001</v>
      </c>
      <c r="Q36">
        <v>3.9433160132137348</v>
      </c>
      <c r="T36">
        <f t="shared" si="0"/>
        <v>1.3864379652840639</v>
      </c>
      <c r="U36">
        <f t="shared" si="1"/>
        <v>2.4300000000000002</v>
      </c>
      <c r="V36">
        <f t="shared" si="2"/>
        <v>2.4432</v>
      </c>
      <c r="W36">
        <f t="shared" si="3"/>
        <v>4.4842068770450227</v>
      </c>
      <c r="X36">
        <f>AVERAGE(W34:W38)</f>
        <v>3.5671614139866024</v>
      </c>
      <c r="Y36">
        <f>MAX($U$2:U36)</f>
        <v>2.4300000000000002</v>
      </c>
    </row>
    <row r="37" spans="1:25" x14ac:dyDescent="0.3">
      <c r="A37" s="1">
        <v>2019</v>
      </c>
      <c r="B37">
        <v>597655</v>
      </c>
      <c r="C37">
        <v>365772</v>
      </c>
      <c r="D37">
        <v>12615</v>
      </c>
      <c r="E37">
        <v>2.5510000000000002</v>
      </c>
      <c r="F37">
        <v>24.910528663539651</v>
      </c>
      <c r="G37">
        <v>1491</v>
      </c>
      <c r="H37">
        <v>3.068880381078535</v>
      </c>
      <c r="I37">
        <v>1.411932563083959</v>
      </c>
      <c r="J37">
        <v>2.7584645740313869</v>
      </c>
      <c r="K37">
        <v>1.850407957842503</v>
      </c>
      <c r="L37">
        <v>-1.4152913400810561</v>
      </c>
      <c r="M37">
        <v>0.40671045860978999</v>
      </c>
      <c r="N37">
        <v>1.396382944446251</v>
      </c>
      <c r="O37">
        <v>3.173477643452995</v>
      </c>
      <c r="P37">
        <v>0.121</v>
      </c>
      <c r="Q37">
        <v>-0.69134741452689852</v>
      </c>
      <c r="T37">
        <f t="shared" si="0"/>
        <v>1.411932563083959</v>
      </c>
      <c r="U37">
        <f t="shared" si="1"/>
        <v>2.5510000000000002</v>
      </c>
      <c r="V37">
        <f t="shared" si="2"/>
        <v>2.5162500000000003</v>
      </c>
      <c r="W37">
        <f t="shared" si="3"/>
        <v>2.0043826812423586</v>
      </c>
      <c r="X37">
        <f>AVERAGE(V35:V39)</f>
        <v>2.4581125000000004</v>
      </c>
      <c r="Y37">
        <f>MAX($U$2:U37)</f>
        <v>2.5510000000000002</v>
      </c>
    </row>
    <row r="38" spans="1:25" x14ac:dyDescent="0.3">
      <c r="A38" s="1">
        <v>2020</v>
      </c>
      <c r="B38">
        <v>703455</v>
      </c>
      <c r="C38">
        <v>404078</v>
      </c>
      <c r="D38">
        <v>13900</v>
      </c>
      <c r="E38">
        <v>2.762</v>
      </c>
      <c r="F38">
        <v>29.803912905759731</v>
      </c>
      <c r="G38">
        <v>1355</v>
      </c>
      <c r="H38">
        <v>3.1396661447534782</v>
      </c>
      <c r="I38">
        <v>1.4551873120478209</v>
      </c>
      <c r="J38">
        <v>2.8005921194318888</v>
      </c>
      <c r="K38">
        <v>1.8849211734753251</v>
      </c>
      <c r="L38">
        <v>-1.3374009989133959</v>
      </c>
      <c r="M38">
        <v>0.4412236742426125</v>
      </c>
      <c r="N38">
        <v>1.4742732856139109</v>
      </c>
      <c r="O38">
        <v>3.131939295210425</v>
      </c>
      <c r="P38">
        <v>0.21099999999999991</v>
      </c>
      <c r="Q38">
        <v>4.8933842422200797</v>
      </c>
      <c r="T38">
        <f t="shared" si="0"/>
        <v>1.4551873120478209</v>
      </c>
      <c r="U38">
        <f t="shared" si="1"/>
        <v>2.762</v>
      </c>
      <c r="V38">
        <f t="shared" si="2"/>
        <v>2.581</v>
      </c>
      <c r="W38">
        <f t="shared" si="3"/>
        <v>1.7821318565696784</v>
      </c>
      <c r="X38">
        <f>AVERAGE(V36:V40)</f>
        <v>2.5134833333333333</v>
      </c>
      <c r="Y38">
        <f>MAX($U$2:U38)</f>
        <v>2.762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1"/>
  <sheetViews>
    <sheetView topLeftCell="C1" workbookViewId="0">
      <selection activeCell="P23" sqref="P23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 t="s">
        <v>7</v>
      </c>
      <c r="U1" s="1" t="s">
        <v>3</v>
      </c>
      <c r="V1" s="2" t="s">
        <v>18</v>
      </c>
      <c r="W1" s="2" t="s">
        <v>17</v>
      </c>
      <c r="X1" s="2" t="s">
        <v>18</v>
      </c>
      <c r="Y1" s="2" t="s">
        <v>19</v>
      </c>
    </row>
    <row r="2" spans="1:25" x14ac:dyDescent="0.3">
      <c r="A2" s="1">
        <v>2000</v>
      </c>
      <c r="B2">
        <v>40</v>
      </c>
      <c r="C2">
        <v>25</v>
      </c>
      <c r="D2">
        <v>6</v>
      </c>
      <c r="E2">
        <v>1.6</v>
      </c>
      <c r="F2">
        <v>4.5625</v>
      </c>
      <c r="G2">
        <v>2602</v>
      </c>
      <c r="H2">
        <v>0</v>
      </c>
      <c r="I2">
        <v>0</v>
      </c>
      <c r="J2">
        <v>0</v>
      </c>
      <c r="K2">
        <v>0</v>
      </c>
      <c r="L2">
        <v>0</v>
      </c>
      <c r="M2">
        <v>0.20411998265592479</v>
      </c>
      <c r="N2">
        <v>0.6592028774645311</v>
      </c>
      <c r="O2">
        <v>3.4153072922255681</v>
      </c>
      <c r="T2">
        <f>I2</f>
        <v>0</v>
      </c>
      <c r="U2">
        <f>E2</f>
        <v>1.6</v>
      </c>
      <c r="V2">
        <v>3.5999999999999997E-2</v>
      </c>
      <c r="Y2">
        <f>MAX($U$2:U2)</f>
        <v>1.6</v>
      </c>
    </row>
    <row r="3" spans="1:25" x14ac:dyDescent="0.3">
      <c r="A3" s="1">
        <v>2001</v>
      </c>
      <c r="B3">
        <v>80</v>
      </c>
      <c r="C3">
        <v>45</v>
      </c>
      <c r="D3">
        <v>8</v>
      </c>
      <c r="E3">
        <v>2</v>
      </c>
      <c r="F3">
        <v>12.5</v>
      </c>
      <c r="G3">
        <v>2424</v>
      </c>
      <c r="H3">
        <v>0.3010299956639812</v>
      </c>
      <c r="I3">
        <v>0.25527250510330612</v>
      </c>
      <c r="J3">
        <v>0.12493873660829991</v>
      </c>
      <c r="K3">
        <v>9.691001300805642E-2</v>
      </c>
      <c r="L3">
        <v>0.43770713554352519</v>
      </c>
      <c r="M3">
        <v>0.3010299956639812</v>
      </c>
      <c r="N3">
        <v>1.096910013008056</v>
      </c>
      <c r="O3">
        <v>3.384532615494249</v>
      </c>
      <c r="P3">
        <v>0.39999999999999991</v>
      </c>
      <c r="Q3">
        <v>7.9375</v>
      </c>
      <c r="T3">
        <f t="shared" ref="T3:T38" si="0">I3</f>
        <v>0.25527250510330612</v>
      </c>
      <c r="U3">
        <f t="shared" ref="U3:U38" si="1">E3</f>
        <v>2</v>
      </c>
      <c r="V3">
        <f>AVERAGE(U1:U5)</f>
        <v>1.9749999999999999</v>
      </c>
      <c r="W3">
        <f>(V4-V2)/(T4-T2)</f>
        <v>2.8670758223790793</v>
      </c>
      <c r="X3">
        <f>AVERAGE(W1:W5)</f>
        <v>1.5626051332318367</v>
      </c>
      <c r="Y3">
        <f>MAX($U$2:U3)</f>
        <v>2</v>
      </c>
    </row>
    <row r="4" spans="1:25" x14ac:dyDescent="0.3">
      <c r="A4" s="1">
        <v>2002</v>
      </c>
      <c r="B4">
        <v>240</v>
      </c>
      <c r="C4">
        <v>125</v>
      </c>
      <c r="D4">
        <v>9</v>
      </c>
      <c r="E4">
        <v>2</v>
      </c>
      <c r="F4">
        <v>80</v>
      </c>
      <c r="G4">
        <v>3494</v>
      </c>
      <c r="H4">
        <v>0.77815125038364363</v>
      </c>
      <c r="I4">
        <v>0.69897000433601886</v>
      </c>
      <c r="J4">
        <v>0.17609125905568121</v>
      </c>
      <c r="K4">
        <v>9.691001300805642E-2</v>
      </c>
      <c r="L4">
        <v>1.243887109527412</v>
      </c>
      <c r="M4">
        <v>0.3010299956639812</v>
      </c>
      <c r="N4">
        <v>1.903089986991944</v>
      </c>
      <c r="O4">
        <v>3.543322900646912</v>
      </c>
      <c r="P4">
        <v>0</v>
      </c>
      <c r="Q4">
        <v>67.5</v>
      </c>
      <c r="T4">
        <f t="shared" si="0"/>
        <v>0.69897000433601886</v>
      </c>
      <c r="U4">
        <f t="shared" si="1"/>
        <v>2</v>
      </c>
      <c r="V4">
        <f t="shared" ref="V4:V38" si="2">AVERAGE(U2:U6)</f>
        <v>2.04</v>
      </c>
      <c r="W4">
        <f t="shared" ref="W4:W38" si="3">(V5-V3)/(T5-T3)</f>
        <v>0.50201416737162274</v>
      </c>
      <c r="X4">
        <f>AVERAGE(W2:W6)</f>
        <v>1.7535393771677632</v>
      </c>
      <c r="Y4">
        <f>MAX($U$2:U4)</f>
        <v>2</v>
      </c>
    </row>
    <row r="5" spans="1:25" x14ac:dyDescent="0.3">
      <c r="A5" s="1">
        <v>2003</v>
      </c>
      <c r="B5">
        <v>456</v>
      </c>
      <c r="C5">
        <v>219</v>
      </c>
      <c r="D5">
        <v>11</v>
      </c>
      <c r="E5">
        <v>2.2999999999999998</v>
      </c>
      <c r="F5">
        <v>35.956521739130437</v>
      </c>
      <c r="G5">
        <v>2789</v>
      </c>
      <c r="H5">
        <v>1.0569048513364729</v>
      </c>
      <c r="I5">
        <v>0.94250410616808067</v>
      </c>
      <c r="J5">
        <v>0.2632414347745814</v>
      </c>
      <c r="K5">
        <v>0.15760785336166799</v>
      </c>
      <c r="L5">
        <v>0.89657479607042267</v>
      </c>
      <c r="M5">
        <v>0.36172783601759279</v>
      </c>
      <c r="N5">
        <v>1.555777673534954</v>
      </c>
      <c r="O5">
        <v>3.44544851426605</v>
      </c>
      <c r="P5">
        <v>0.29999999999999982</v>
      </c>
      <c r="Q5">
        <v>-44.043478260869563</v>
      </c>
      <c r="T5">
        <f t="shared" si="0"/>
        <v>0.94250410616808067</v>
      </c>
      <c r="U5">
        <f t="shared" si="1"/>
        <v>2.2999999999999998</v>
      </c>
      <c r="V5">
        <f t="shared" si="2"/>
        <v>2.3199999999999998</v>
      </c>
      <c r="W5">
        <f t="shared" si="3"/>
        <v>1.3187254099448078</v>
      </c>
      <c r="X5">
        <f>AVERAGE(W3:W7)</f>
        <v>1.6913963908424019</v>
      </c>
      <c r="Y5">
        <f>MAX($U$2:U5)</f>
        <v>2.2999999999999998</v>
      </c>
    </row>
    <row r="6" spans="1:25" x14ac:dyDescent="0.3">
      <c r="A6" s="1">
        <v>2004</v>
      </c>
      <c r="B6">
        <v>617</v>
      </c>
      <c r="C6">
        <v>289</v>
      </c>
      <c r="D6">
        <v>18</v>
      </c>
      <c r="E6">
        <v>2.2999999999999998</v>
      </c>
      <c r="F6">
        <v>9.913043478260871</v>
      </c>
      <c r="G6">
        <v>3170</v>
      </c>
      <c r="H6">
        <v>1.1882251727052791</v>
      </c>
      <c r="I6">
        <v>1.0629578340845101</v>
      </c>
      <c r="J6">
        <v>0.47712125471966238</v>
      </c>
      <c r="K6">
        <v>0.15760785336166799</v>
      </c>
      <c r="L6">
        <v>0.33700413351832981</v>
      </c>
      <c r="M6">
        <v>0.36172783601759279</v>
      </c>
      <c r="N6">
        <v>0.99620701098286102</v>
      </c>
      <c r="O6">
        <v>3.5010592622177521</v>
      </c>
      <c r="P6">
        <v>0</v>
      </c>
      <c r="Q6">
        <v>-26.04347826086957</v>
      </c>
      <c r="T6">
        <f t="shared" si="0"/>
        <v>1.0629578340845101</v>
      </c>
      <c r="U6">
        <f t="shared" si="1"/>
        <v>2.2999999999999998</v>
      </c>
      <c r="V6">
        <f t="shared" si="2"/>
        <v>2.52</v>
      </c>
      <c r="W6">
        <f t="shared" si="3"/>
        <v>2.3263421089755427</v>
      </c>
      <c r="X6">
        <f>AVERAGE(W4:W8)</f>
        <v>1.3998057534644188</v>
      </c>
      <c r="Y6">
        <f>MAX($U$2:U6)</f>
        <v>2.2999999999999998</v>
      </c>
    </row>
    <row r="7" spans="1:25" x14ac:dyDescent="0.3">
      <c r="A7" s="1">
        <v>2005</v>
      </c>
      <c r="B7">
        <v>707</v>
      </c>
      <c r="C7">
        <v>319</v>
      </c>
      <c r="D7">
        <v>19</v>
      </c>
      <c r="E7">
        <v>3</v>
      </c>
      <c r="F7">
        <v>30</v>
      </c>
      <c r="G7">
        <v>2462</v>
      </c>
      <c r="H7">
        <v>1.2473594224689371</v>
      </c>
      <c r="I7">
        <v>1.105850674385144</v>
      </c>
      <c r="J7">
        <v>0.50060235056918534</v>
      </c>
      <c r="K7">
        <v>0.27300127206373759</v>
      </c>
      <c r="L7">
        <v>0.81791837725513128</v>
      </c>
      <c r="M7">
        <v>0.47712125471966238</v>
      </c>
      <c r="N7">
        <v>1.4771212547196619</v>
      </c>
      <c r="O7">
        <v>3.391288048595297</v>
      </c>
      <c r="P7">
        <v>0.70000000000000018</v>
      </c>
      <c r="Q7">
        <v>20.086956521739129</v>
      </c>
      <c r="T7">
        <f t="shared" si="0"/>
        <v>1.105850674385144</v>
      </c>
      <c r="U7">
        <f t="shared" si="1"/>
        <v>3</v>
      </c>
      <c r="V7">
        <f t="shared" si="2"/>
        <v>2.7</v>
      </c>
      <c r="W7">
        <f t="shared" si="3"/>
        <v>1.4428244455409573</v>
      </c>
      <c r="X7">
        <f>AVERAGE(W5:W9)</f>
        <v>1.6063279174703582</v>
      </c>
      <c r="Y7">
        <f>MAX($U$2:U7)</f>
        <v>3</v>
      </c>
    </row>
    <row r="8" spans="1:25" x14ac:dyDescent="0.3">
      <c r="A8" s="1">
        <v>2006</v>
      </c>
      <c r="B8">
        <v>800</v>
      </c>
      <c r="C8">
        <v>350</v>
      </c>
      <c r="D8">
        <v>20</v>
      </c>
      <c r="E8">
        <v>3</v>
      </c>
      <c r="F8">
        <v>30</v>
      </c>
      <c r="G8">
        <v>2775</v>
      </c>
      <c r="H8">
        <v>1.301029995663981</v>
      </c>
      <c r="I8">
        <v>1.146128035678238</v>
      </c>
      <c r="J8">
        <v>0.52287874528033762</v>
      </c>
      <c r="K8">
        <v>0.27300127206373759</v>
      </c>
      <c r="L8">
        <v>0.81791837725513128</v>
      </c>
      <c r="M8">
        <v>0.47712125471966238</v>
      </c>
      <c r="N8">
        <v>1.4771212547196619</v>
      </c>
      <c r="O8">
        <v>3.4432629874586951</v>
      </c>
      <c r="P8">
        <v>0</v>
      </c>
      <c r="Q8">
        <v>0</v>
      </c>
      <c r="T8">
        <f t="shared" si="0"/>
        <v>1.146128035678238</v>
      </c>
      <c r="U8">
        <f t="shared" si="1"/>
        <v>3</v>
      </c>
      <c r="V8">
        <f t="shared" si="2"/>
        <v>2.64</v>
      </c>
      <c r="W8">
        <f t="shared" si="3"/>
        <v>1.4091226354891626</v>
      </c>
      <c r="X8">
        <f>AVERAGE(W6:W10)</f>
        <v>1.4060119681256313</v>
      </c>
      <c r="Y8">
        <f>MAX($U$2:U8)</f>
        <v>3</v>
      </c>
    </row>
    <row r="9" spans="1:25" x14ac:dyDescent="0.3">
      <c r="A9" s="1">
        <v>2007</v>
      </c>
      <c r="B9">
        <v>1108</v>
      </c>
      <c r="C9">
        <v>457</v>
      </c>
      <c r="D9">
        <v>24</v>
      </c>
      <c r="E9">
        <v>2.9</v>
      </c>
      <c r="F9">
        <v>29.41379310344827</v>
      </c>
      <c r="G9">
        <v>4524</v>
      </c>
      <c r="H9">
        <v>1.4424797690644491</v>
      </c>
      <c r="I9">
        <v>1.2619761913978129</v>
      </c>
      <c r="J9">
        <v>0.6020599913279624</v>
      </c>
      <c r="K9">
        <v>0.25827801524303118</v>
      </c>
      <c r="L9">
        <v>0.80934815580403574</v>
      </c>
      <c r="M9">
        <v>0.46239799789895608</v>
      </c>
      <c r="N9">
        <v>1.468551033268567</v>
      </c>
      <c r="O9">
        <v>3.6555225962534181</v>
      </c>
      <c r="P9">
        <v>-0.1000000000000001</v>
      </c>
      <c r="Q9">
        <v>-0.58620689655172598</v>
      </c>
      <c r="T9">
        <f t="shared" si="0"/>
        <v>1.2619761913978129</v>
      </c>
      <c r="U9">
        <f t="shared" si="1"/>
        <v>2.9</v>
      </c>
      <c r="V9">
        <f t="shared" si="2"/>
        <v>2.9200000000000004</v>
      </c>
      <c r="W9">
        <f t="shared" si="3"/>
        <v>1.5346249874013207</v>
      </c>
      <c r="X9">
        <f>AVERAGE(W7:W11)</f>
        <v>1.1428223945464708</v>
      </c>
      <c r="Y9">
        <f>MAX($U$2:U9)</f>
        <v>3</v>
      </c>
    </row>
    <row r="10" spans="1:25" x14ac:dyDescent="0.3">
      <c r="A10" s="1">
        <v>2008</v>
      </c>
      <c r="B10">
        <v>1228</v>
      </c>
      <c r="C10">
        <v>517</v>
      </c>
      <c r="D10">
        <v>25</v>
      </c>
      <c r="E10">
        <v>2</v>
      </c>
      <c r="F10">
        <v>60</v>
      </c>
      <c r="G10">
        <v>5535</v>
      </c>
      <c r="H10">
        <v>1.487138375477187</v>
      </c>
      <c r="I10">
        <v>1.3155505344219049</v>
      </c>
      <c r="J10">
        <v>0.61978875828839397</v>
      </c>
      <c r="K10">
        <v>9.691001300805642E-2</v>
      </c>
      <c r="L10">
        <v>1.118948372919113</v>
      </c>
      <c r="M10">
        <v>0.3010299956639812</v>
      </c>
      <c r="N10">
        <v>1.7781512503836441</v>
      </c>
      <c r="O10">
        <v>3.743117625214742</v>
      </c>
      <c r="P10">
        <v>-0.89999999999999991</v>
      </c>
      <c r="Q10">
        <v>30.58620689655173</v>
      </c>
      <c r="T10">
        <f t="shared" si="0"/>
        <v>1.3155505344219049</v>
      </c>
      <c r="U10">
        <f t="shared" si="1"/>
        <v>2</v>
      </c>
      <c r="V10">
        <f t="shared" si="2"/>
        <v>2.9000000000000004</v>
      </c>
      <c r="W10">
        <f t="shared" si="3"/>
        <v>0.31714566322117438</v>
      </c>
      <c r="X10">
        <f>AVERAGE(W8:W12)</f>
        <v>1.319926503407268</v>
      </c>
      <c r="Y10">
        <f>MAX($U$2:U10)</f>
        <v>3</v>
      </c>
    </row>
    <row r="11" spans="1:25" x14ac:dyDescent="0.3">
      <c r="A11" s="1">
        <v>2009</v>
      </c>
      <c r="B11">
        <v>1578</v>
      </c>
      <c r="C11">
        <v>611</v>
      </c>
      <c r="D11">
        <v>28</v>
      </c>
      <c r="E11">
        <v>3.7</v>
      </c>
      <c r="F11">
        <v>29.594594594594589</v>
      </c>
      <c r="G11">
        <v>4473</v>
      </c>
      <c r="H11">
        <v>1.5960470075454389</v>
      </c>
      <c r="I11">
        <v>1.388101201570517</v>
      </c>
      <c r="J11">
        <v>0.66900678095857558</v>
      </c>
      <c r="K11">
        <v>0.36408174141107019</v>
      </c>
      <c r="L11">
        <v>0.81200951764461105</v>
      </c>
      <c r="M11">
        <v>0.56820172406699498</v>
      </c>
      <c r="N11">
        <v>1.471212395109142</v>
      </c>
      <c r="O11">
        <v>3.6505988981726571</v>
      </c>
      <c r="P11">
        <v>1.7</v>
      </c>
      <c r="Q11">
        <v>-30.405405405405411</v>
      </c>
      <c r="T11">
        <f t="shared" si="0"/>
        <v>1.388101201570517</v>
      </c>
      <c r="U11">
        <f t="shared" si="1"/>
        <v>3.7</v>
      </c>
      <c r="V11">
        <f t="shared" si="2"/>
        <v>2.96</v>
      </c>
      <c r="W11">
        <f t="shared" si="3"/>
        <v>1.0103942410797386</v>
      </c>
      <c r="X11">
        <f>AVERAGE(W9:W13)</f>
        <v>2.0438728117416702</v>
      </c>
      <c r="Y11">
        <f>MAX($U$2:U11)</f>
        <v>3.7</v>
      </c>
    </row>
    <row r="12" spans="1:25" x14ac:dyDescent="0.3">
      <c r="A12" s="1">
        <v>2010</v>
      </c>
      <c r="B12">
        <v>3059</v>
      </c>
      <c r="C12">
        <v>1122</v>
      </c>
      <c r="D12">
        <v>39</v>
      </c>
      <c r="E12">
        <v>2.9</v>
      </c>
      <c r="F12">
        <v>46.793103448275858</v>
      </c>
      <c r="G12">
        <v>4724</v>
      </c>
      <c r="H12">
        <v>1.8835194856567159</v>
      </c>
      <c r="I12">
        <v>1.6520528482481049</v>
      </c>
      <c r="J12">
        <v>0.81291335664285558</v>
      </c>
      <c r="K12">
        <v>0.25827801524303118</v>
      </c>
      <c r="L12">
        <v>1.0109789722962499</v>
      </c>
      <c r="M12">
        <v>0.46239799789895608</v>
      </c>
      <c r="N12">
        <v>1.670181849760781</v>
      </c>
      <c r="O12">
        <v>3.6743098889414769</v>
      </c>
      <c r="P12">
        <v>-0.80000000000000027</v>
      </c>
      <c r="Q12">
        <v>17.198508853681261</v>
      </c>
      <c r="T12">
        <f t="shared" si="0"/>
        <v>1.6520528482481049</v>
      </c>
      <c r="U12">
        <f t="shared" si="1"/>
        <v>2.9</v>
      </c>
      <c r="V12">
        <f t="shared" si="2"/>
        <v>3.2399999999999998</v>
      </c>
      <c r="W12">
        <f t="shared" si="3"/>
        <v>2.3283449898449446</v>
      </c>
      <c r="X12">
        <f>AVERAGE(W10:W14)</f>
        <v>1.9078272236723404</v>
      </c>
      <c r="Y12">
        <f>MAX($U$2:U12)</f>
        <v>3.7</v>
      </c>
    </row>
    <row r="13" spans="1:25" x14ac:dyDescent="0.3">
      <c r="A13" s="1">
        <v>2011</v>
      </c>
      <c r="B13">
        <v>3308</v>
      </c>
      <c r="C13">
        <v>1197</v>
      </c>
      <c r="D13">
        <v>42</v>
      </c>
      <c r="E13">
        <v>3.3</v>
      </c>
      <c r="F13">
        <v>25.242424242424239</v>
      </c>
      <c r="G13">
        <v>5591</v>
      </c>
      <c r="H13">
        <v>1.9175055095525471</v>
      </c>
      <c r="I13">
        <v>1.6801541417343731</v>
      </c>
      <c r="J13">
        <v>0.84509804001425681</v>
      </c>
      <c r="K13">
        <v>0.31439395722196262</v>
      </c>
      <c r="L13">
        <v>0.742928184064369</v>
      </c>
      <c r="M13">
        <v>0.51851393987788741</v>
      </c>
      <c r="N13">
        <v>1.4021310615289</v>
      </c>
      <c r="O13">
        <v>3.7474894922586728</v>
      </c>
      <c r="P13">
        <v>0.39999999999999991</v>
      </c>
      <c r="Q13">
        <v>-21.550679205851619</v>
      </c>
      <c r="T13">
        <f t="shared" si="0"/>
        <v>1.6801541417343731</v>
      </c>
      <c r="U13">
        <f t="shared" si="1"/>
        <v>3.3</v>
      </c>
      <c r="V13">
        <f t="shared" si="2"/>
        <v>3.6399999999999997</v>
      </c>
      <c r="W13">
        <f t="shared" si="3"/>
        <v>5.028854177161171</v>
      </c>
      <c r="X13">
        <f>AVERAGE(W11:W15)</f>
        <v>2.312060107791988</v>
      </c>
      <c r="Y13">
        <f>MAX($U$2:U13)</f>
        <v>3.7</v>
      </c>
    </row>
    <row r="14" spans="1:25" x14ac:dyDescent="0.3">
      <c r="A14" s="1">
        <v>2012</v>
      </c>
      <c r="B14">
        <v>3796</v>
      </c>
      <c r="C14">
        <v>1311</v>
      </c>
      <c r="D14">
        <v>44</v>
      </c>
      <c r="E14">
        <v>4.3</v>
      </c>
      <c r="F14">
        <v>56.04651162790698</v>
      </c>
      <c r="G14">
        <v>4212</v>
      </c>
      <c r="H14">
        <v>1.9772662124272931</v>
      </c>
      <c r="I14">
        <v>1.719662683018047</v>
      </c>
      <c r="J14">
        <v>0.86530142610254379</v>
      </c>
      <c r="K14">
        <v>0.42934847292366168</v>
      </c>
      <c r="L14">
        <v>1.089345709530751</v>
      </c>
      <c r="M14">
        <v>0.63346845557958653</v>
      </c>
      <c r="N14">
        <v>1.7485485869952819</v>
      </c>
      <c r="O14">
        <v>3.624488362513449</v>
      </c>
      <c r="P14">
        <v>1</v>
      </c>
      <c r="Q14">
        <v>30.804087385482742</v>
      </c>
      <c r="T14">
        <f t="shared" si="0"/>
        <v>1.719662683018047</v>
      </c>
      <c r="U14">
        <f t="shared" si="1"/>
        <v>4.3</v>
      </c>
      <c r="V14">
        <f t="shared" si="2"/>
        <v>3.5799999999999996</v>
      </c>
      <c r="W14">
        <f t="shared" si="3"/>
        <v>0.8543970470546729</v>
      </c>
      <c r="X14">
        <f>AVERAGE(W12:W16)</f>
        <v>2.5924743861542576</v>
      </c>
      <c r="Y14">
        <f>MAX($U$2:U14)</f>
        <v>4.3</v>
      </c>
    </row>
    <row r="15" spans="1:25" x14ac:dyDescent="0.3">
      <c r="A15" s="1">
        <v>2013</v>
      </c>
      <c r="B15">
        <v>6762</v>
      </c>
      <c r="C15">
        <v>2052</v>
      </c>
      <c r="D15">
        <v>56</v>
      </c>
      <c r="E15">
        <v>4</v>
      </c>
      <c r="F15">
        <v>62.225000000000001</v>
      </c>
      <c r="G15">
        <v>5346</v>
      </c>
      <c r="H15">
        <v>2.2280151751017878</v>
      </c>
      <c r="I15">
        <v>1.914237347767741</v>
      </c>
      <c r="J15">
        <v>0.97003677662255683</v>
      </c>
      <c r="K15">
        <v>0.3979400086720376</v>
      </c>
      <c r="L15">
        <v>1.1347620278160999</v>
      </c>
      <c r="M15">
        <v>0.6020599913279624</v>
      </c>
      <c r="N15">
        <v>1.793964905280631</v>
      </c>
      <c r="O15">
        <v>3.7280289544205178</v>
      </c>
      <c r="P15">
        <v>-0.29999999999999982</v>
      </c>
      <c r="Q15">
        <v>6.178488372093021</v>
      </c>
      <c r="T15">
        <f t="shared" si="0"/>
        <v>1.914237347767741</v>
      </c>
      <c r="U15">
        <f t="shared" si="1"/>
        <v>4</v>
      </c>
      <c r="V15">
        <f t="shared" si="2"/>
        <v>3.84</v>
      </c>
      <c r="W15">
        <f t="shared" si="3"/>
        <v>2.3383100838194117</v>
      </c>
      <c r="X15">
        <f>AVERAGE(W13:W17)</f>
        <v>2.7982723261548101</v>
      </c>
      <c r="Y15">
        <f>MAX($U$2:U15)</f>
        <v>4.3</v>
      </c>
    </row>
    <row r="16" spans="1:25" x14ac:dyDescent="0.3">
      <c r="A16" s="1">
        <v>2014</v>
      </c>
      <c r="B16">
        <v>7831</v>
      </c>
      <c r="C16">
        <v>2367</v>
      </c>
      <c r="D16">
        <v>61</v>
      </c>
      <c r="E16">
        <v>3.4</v>
      </c>
      <c r="F16">
        <v>59.17647058823529</v>
      </c>
      <c r="G16">
        <v>5887</v>
      </c>
      <c r="H16">
        <v>2.291757232639501</v>
      </c>
      <c r="I16">
        <v>1.9762582492570451</v>
      </c>
      <c r="J16">
        <v>1.0071785846271231</v>
      </c>
      <c r="K16">
        <v>0.32735893438633029</v>
      </c>
      <c r="L16">
        <v>1.112946181877104</v>
      </c>
      <c r="M16">
        <v>0.53147891704225514</v>
      </c>
      <c r="N16">
        <v>1.7721490593416349</v>
      </c>
      <c r="O16">
        <v>3.7698940358121691</v>
      </c>
      <c r="P16">
        <v>-0.60000000000000009</v>
      </c>
      <c r="Q16">
        <v>-3.048529411764711</v>
      </c>
      <c r="T16">
        <f t="shared" si="0"/>
        <v>1.9762582492570451</v>
      </c>
      <c r="U16">
        <f t="shared" si="1"/>
        <v>3.4</v>
      </c>
      <c r="V16">
        <f t="shared" si="2"/>
        <v>4.1800000000000006</v>
      </c>
      <c r="W16">
        <f t="shared" si="3"/>
        <v>2.4124656328910876</v>
      </c>
      <c r="X16">
        <f>AVERAGE(W14:W18)</f>
        <v>3.9089673101118536</v>
      </c>
      <c r="Y16">
        <f>MAX($U$2:U16)</f>
        <v>4.3</v>
      </c>
    </row>
    <row r="17" spans="1:25" x14ac:dyDescent="0.3">
      <c r="A17" s="1">
        <v>2015</v>
      </c>
      <c r="B17">
        <v>11780</v>
      </c>
      <c r="C17">
        <v>3307</v>
      </c>
      <c r="D17">
        <v>78</v>
      </c>
      <c r="E17">
        <v>4.2</v>
      </c>
      <c r="F17">
        <v>55.071428571428569</v>
      </c>
      <c r="G17">
        <v>4718</v>
      </c>
      <c r="H17">
        <v>2.4690852991231198</v>
      </c>
      <c r="I17">
        <v>2.121494186241665</v>
      </c>
      <c r="J17">
        <v>1.1139433523068369</v>
      </c>
      <c r="K17">
        <v>0.41912930774197571</v>
      </c>
      <c r="L17">
        <v>1.0817234649081879</v>
      </c>
      <c r="M17">
        <v>0.62324929039790045</v>
      </c>
      <c r="N17">
        <v>1.740926342372719</v>
      </c>
      <c r="O17">
        <v>3.6737579365495772</v>
      </c>
      <c r="P17">
        <v>0.80000000000000027</v>
      </c>
      <c r="Q17">
        <v>-4.1050420168067214</v>
      </c>
      <c r="T17">
        <f t="shared" si="0"/>
        <v>2.121494186241665</v>
      </c>
      <c r="U17">
        <f t="shared" si="1"/>
        <v>4.2</v>
      </c>
      <c r="V17">
        <f t="shared" si="2"/>
        <v>4.3400000000000007</v>
      </c>
      <c r="W17">
        <f t="shared" si="3"/>
        <v>3.3573346898477081</v>
      </c>
      <c r="X17">
        <f>AVERAGE(W15:W19)</f>
        <v>5.1524888143915692</v>
      </c>
      <c r="Y17">
        <f>MAX($U$2:U17)</f>
        <v>4.3</v>
      </c>
    </row>
    <row r="18" spans="1:25" x14ac:dyDescent="0.3">
      <c r="A18" s="1">
        <v>2016</v>
      </c>
      <c r="B18">
        <v>13104</v>
      </c>
      <c r="C18">
        <v>3572</v>
      </c>
      <c r="D18">
        <v>87</v>
      </c>
      <c r="E18">
        <v>5</v>
      </c>
      <c r="F18">
        <v>29.8</v>
      </c>
      <c r="G18">
        <v>3596</v>
      </c>
      <c r="H18">
        <v>2.5153438930883811</v>
      </c>
      <c r="I18">
        <v>2.154971441544471</v>
      </c>
      <c r="J18">
        <v>1.161368002234975</v>
      </c>
      <c r="K18">
        <v>0.49485002168009401</v>
      </c>
      <c r="L18">
        <v>0.81501338661172407</v>
      </c>
      <c r="M18">
        <v>0.69897000433601886</v>
      </c>
      <c r="N18">
        <v>1.4742162640762551</v>
      </c>
      <c r="O18">
        <v>3.5558196830611908</v>
      </c>
      <c r="P18">
        <v>0.79999999999999982</v>
      </c>
      <c r="Q18">
        <v>-25.271428571428569</v>
      </c>
      <c r="T18">
        <f t="shared" si="0"/>
        <v>2.154971441544471</v>
      </c>
      <c r="U18">
        <f t="shared" si="1"/>
        <v>5</v>
      </c>
      <c r="V18">
        <f t="shared" si="2"/>
        <v>4.7799999999999994</v>
      </c>
      <c r="W18">
        <f t="shared" si="3"/>
        <v>10.582329096946388</v>
      </c>
      <c r="X18">
        <f>AVERAGE(W16:W20)</f>
        <v>5.5337793633574845</v>
      </c>
      <c r="Y18">
        <f>MAX($U$2:U18)</f>
        <v>5</v>
      </c>
    </row>
    <row r="19" spans="1:25" x14ac:dyDescent="0.3">
      <c r="A19" s="1">
        <v>2017</v>
      </c>
      <c r="B19">
        <v>16502</v>
      </c>
      <c r="C19">
        <v>4238</v>
      </c>
      <c r="D19">
        <v>101</v>
      </c>
      <c r="E19">
        <v>5.0999999999999996</v>
      </c>
      <c r="F19">
        <v>49.882352941176478</v>
      </c>
      <c r="G19">
        <v>4565</v>
      </c>
      <c r="H19">
        <v>2.6154765914511739</v>
      </c>
      <c r="I19">
        <v>2.2292209437027379</v>
      </c>
      <c r="J19">
        <v>1.226170123398999</v>
      </c>
      <c r="K19">
        <v>0.50345019344201147</v>
      </c>
      <c r="L19">
        <v>1.038744053413909</v>
      </c>
      <c r="M19">
        <v>0.70757017609793638</v>
      </c>
      <c r="N19">
        <v>1.6979469308784401</v>
      </c>
      <c r="O19">
        <v>3.6594407818703178</v>
      </c>
      <c r="P19">
        <v>9.9999999999999645E-2</v>
      </c>
      <c r="Q19">
        <v>20.082352941176481</v>
      </c>
      <c r="T19">
        <f t="shared" si="0"/>
        <v>2.2292209437027379</v>
      </c>
      <c r="U19">
        <f t="shared" si="1"/>
        <v>5.0999999999999996</v>
      </c>
      <c r="V19">
        <f t="shared" si="2"/>
        <v>5.4799999999999995</v>
      </c>
      <c r="W19">
        <f t="shared" si="3"/>
        <v>7.0720045684532487</v>
      </c>
      <c r="X19">
        <f>AVERAGE(W17:W21)</f>
        <v>5.5558090845614041</v>
      </c>
      <c r="Y19">
        <f>MAX($U$2:U19)</f>
        <v>5.0999999999999996</v>
      </c>
    </row>
    <row r="20" spans="1:25" x14ac:dyDescent="0.3">
      <c r="A20" s="1">
        <v>2018</v>
      </c>
      <c r="B20">
        <v>21094</v>
      </c>
      <c r="C20">
        <v>4979</v>
      </c>
      <c r="D20">
        <v>120</v>
      </c>
      <c r="E20">
        <v>6.2</v>
      </c>
      <c r="F20">
        <v>37.887096774193552</v>
      </c>
      <c r="G20">
        <v>3942</v>
      </c>
      <c r="H20">
        <v>2.7220989503465152</v>
      </c>
      <c r="I20">
        <v>2.2992021176034219</v>
      </c>
      <c r="J20">
        <v>1.301029995663981</v>
      </c>
      <c r="K20">
        <v>0.5882717068423291</v>
      </c>
      <c r="L20">
        <v>0.91928844981482083</v>
      </c>
      <c r="M20">
        <v>0.79239168949825389</v>
      </c>
      <c r="N20">
        <v>1.5784913272793519</v>
      </c>
      <c r="O20">
        <v>3.595716619943425</v>
      </c>
      <c r="P20">
        <v>1.100000000000001</v>
      </c>
      <c r="Q20">
        <v>-11.99525616698293</v>
      </c>
      <c r="T20">
        <f t="shared" si="0"/>
        <v>2.2992021176034219</v>
      </c>
      <c r="U20">
        <f t="shared" si="1"/>
        <v>6.2</v>
      </c>
      <c r="V20">
        <f t="shared" si="2"/>
        <v>5.8000000000000007</v>
      </c>
      <c r="W20">
        <f t="shared" si="3"/>
        <v>4.2447628286489891</v>
      </c>
      <c r="X20">
        <f>AVERAGE(W18:W22)</f>
        <v>6.1054276832398289</v>
      </c>
      <c r="Y20">
        <f>MAX($U$2:U20)</f>
        <v>6.2</v>
      </c>
    </row>
    <row r="21" spans="1:25" x14ac:dyDescent="0.3">
      <c r="A21" s="1">
        <v>2019</v>
      </c>
      <c r="B21">
        <v>26942</v>
      </c>
      <c r="C21">
        <v>5826</v>
      </c>
      <c r="D21">
        <v>146</v>
      </c>
      <c r="E21">
        <v>6.9</v>
      </c>
      <c r="F21">
        <v>32.768115942028977</v>
      </c>
      <c r="G21">
        <v>3614</v>
      </c>
      <c r="H21">
        <v>2.8283698404719142</v>
      </c>
      <c r="I21">
        <v>2.3674304716196111</v>
      </c>
      <c r="J21">
        <v>1.386201605400794</v>
      </c>
      <c r="K21">
        <v>0.63472910808133054</v>
      </c>
      <c r="L21">
        <v>0.85624859414357324</v>
      </c>
      <c r="M21">
        <v>0.83884909073725533</v>
      </c>
      <c r="N21">
        <v>1.515451471608104</v>
      </c>
      <c r="O21">
        <v>3.5579881482249132</v>
      </c>
      <c r="P21">
        <v>0.70000000000000018</v>
      </c>
      <c r="Q21">
        <v>-5.1189808321645671</v>
      </c>
      <c r="T21">
        <f t="shared" si="0"/>
        <v>2.3674304716196111</v>
      </c>
      <c r="U21">
        <f t="shared" si="1"/>
        <v>6.9</v>
      </c>
      <c r="V21">
        <f t="shared" si="2"/>
        <v>6.0666666666666673</v>
      </c>
      <c r="W21">
        <f t="shared" si="3"/>
        <v>2.5226142389106889</v>
      </c>
      <c r="X21">
        <f>AVERAGE(W19:W23)</f>
        <v>4.6131272120043088</v>
      </c>
      <c r="Y21">
        <f>MAX($U$2:U21)</f>
        <v>6.9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3"/>
  <sheetViews>
    <sheetView workbookViewId="0"/>
  </sheetViews>
  <sheetFormatPr defaultRowHeight="14.4" x14ac:dyDescent="0.3"/>
  <sheetData>
    <row r="1" spans="1:17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2010</v>
      </c>
      <c r="B2">
        <v>7200</v>
      </c>
      <c r="C2">
        <v>24000001</v>
      </c>
      <c r="D2">
        <v>216</v>
      </c>
      <c r="E2">
        <v>2.9999999999999997E-4</v>
      </c>
      <c r="F2">
        <v>111400</v>
      </c>
      <c r="G2">
        <v>4778</v>
      </c>
      <c r="H2">
        <v>0</v>
      </c>
      <c r="I2">
        <v>0</v>
      </c>
      <c r="J2">
        <v>0</v>
      </c>
      <c r="K2">
        <v>0</v>
      </c>
      <c r="L2">
        <v>0</v>
      </c>
      <c r="M2">
        <v>-3.522878745280337</v>
      </c>
      <c r="N2">
        <v>5.0468851908377106</v>
      </c>
      <c r="O2">
        <v>3.6792461454138592</v>
      </c>
    </row>
    <row r="3" spans="1:17" x14ac:dyDescent="0.3">
      <c r="A3" s="1">
        <v>2011</v>
      </c>
      <c r="B3">
        <v>17500</v>
      </c>
      <c r="C3">
        <v>58333334</v>
      </c>
      <c r="D3">
        <v>488</v>
      </c>
      <c r="E3">
        <v>2.9999999999999997E-4</v>
      </c>
      <c r="F3">
        <v>126131.3131313132</v>
      </c>
      <c r="G3">
        <v>3999</v>
      </c>
      <c r="H3">
        <v>0.38570555225502601</v>
      </c>
      <c r="I3">
        <v>0.38570553912278838</v>
      </c>
      <c r="J3">
        <v>0.35396607085177972</v>
      </c>
      <c r="K3">
        <v>0</v>
      </c>
      <c r="L3">
        <v>5.3937726282193343E-2</v>
      </c>
      <c r="M3">
        <v>-3.522878745280337</v>
      </c>
      <c r="N3">
        <v>5.1008229171199044</v>
      </c>
      <c r="O3">
        <v>3.601951404133521</v>
      </c>
      <c r="P3">
        <v>0</v>
      </c>
      <c r="Q3">
        <v>14731.313131313151</v>
      </c>
    </row>
    <row r="4" spans="1:17" x14ac:dyDescent="0.3">
      <c r="A4" s="1">
        <v>2012</v>
      </c>
      <c r="B4">
        <v>29100</v>
      </c>
      <c r="C4">
        <v>97000001</v>
      </c>
      <c r="D4">
        <v>790</v>
      </c>
      <c r="E4">
        <v>2.9999999999999997E-4</v>
      </c>
      <c r="F4">
        <v>128038.16793893131</v>
      </c>
      <c r="G4">
        <v>3032</v>
      </c>
      <c r="H4">
        <v>0.60656049255463884</v>
      </c>
      <c r="I4">
        <v>0.6065604789362985</v>
      </c>
      <c r="J4">
        <v>0.56317334013951048</v>
      </c>
      <c r="K4">
        <v>0</v>
      </c>
      <c r="L4">
        <v>6.0454260484860918E-2</v>
      </c>
      <c r="M4">
        <v>-3.522878745280337</v>
      </c>
      <c r="N4">
        <v>5.1073394513225709</v>
      </c>
      <c r="O4">
        <v>3.4817291969600159</v>
      </c>
      <c r="P4">
        <v>0</v>
      </c>
      <c r="Q4">
        <v>1906.8548076181471</v>
      </c>
    </row>
    <row r="5" spans="1:17" x14ac:dyDescent="0.3">
      <c r="A5" s="1">
        <v>2013</v>
      </c>
      <c r="B5">
        <v>50200</v>
      </c>
      <c r="C5">
        <v>167333334</v>
      </c>
      <c r="D5">
        <v>1286</v>
      </c>
      <c r="E5">
        <v>2.9999999999999997E-4</v>
      </c>
      <c r="F5">
        <v>141972.7891156463</v>
      </c>
      <c r="G5">
        <v>2657</v>
      </c>
      <c r="H5">
        <v>0.84337122071375092</v>
      </c>
      <c r="I5">
        <v>0.84337120434840473</v>
      </c>
      <c r="J5">
        <v>0.7747872174372723</v>
      </c>
      <c r="K5">
        <v>0</v>
      </c>
      <c r="L5">
        <v>0.1053199234795678</v>
      </c>
      <c r="M5">
        <v>-3.522878745280337</v>
      </c>
      <c r="N5">
        <v>5.1522051143172778</v>
      </c>
      <c r="O5">
        <v>3.4243915544102781</v>
      </c>
      <c r="P5">
        <v>0</v>
      </c>
      <c r="Q5">
        <v>13934.621176714971</v>
      </c>
    </row>
    <row r="6" spans="1:17" x14ac:dyDescent="0.3">
      <c r="A6" s="1">
        <v>2014</v>
      </c>
      <c r="B6">
        <v>75400</v>
      </c>
      <c r="C6">
        <v>251333334</v>
      </c>
      <c r="D6">
        <v>1865</v>
      </c>
      <c r="E6">
        <v>2.9999999999999997E-4</v>
      </c>
      <c r="F6">
        <v>145070.37037037039</v>
      </c>
      <c r="G6">
        <v>2402</v>
      </c>
      <c r="H6">
        <v>1.020038849438506</v>
      </c>
      <c r="I6">
        <v>1.020038832494877</v>
      </c>
      <c r="J6">
        <v>0.93622508499377555</v>
      </c>
      <c r="K6">
        <v>0</v>
      </c>
      <c r="L6">
        <v>0.1146935289834965</v>
      </c>
      <c r="M6">
        <v>-3.522878745280337</v>
      </c>
      <c r="N6">
        <v>5.1615787198212066</v>
      </c>
      <c r="O6">
        <v>3.3805730030668868</v>
      </c>
      <c r="P6">
        <v>0</v>
      </c>
      <c r="Q6">
        <v>3097.5812547241221</v>
      </c>
    </row>
    <row r="7" spans="1:17" x14ac:dyDescent="0.3">
      <c r="A7" s="1">
        <v>2015</v>
      </c>
      <c r="B7">
        <v>108100</v>
      </c>
      <c r="C7">
        <v>360333334</v>
      </c>
      <c r="D7">
        <v>2622</v>
      </c>
      <c r="E7">
        <v>2.9999999999999997E-4</v>
      </c>
      <c r="F7">
        <v>143996.02385685881</v>
      </c>
      <c r="G7">
        <v>1830</v>
      </c>
      <c r="H7">
        <v>1.1764931975220421</v>
      </c>
      <c r="I7">
        <v>1.1764931802299441</v>
      </c>
      <c r="J7">
        <v>1.0841789362031351</v>
      </c>
      <c r="K7">
        <v>0</v>
      </c>
      <c r="L7">
        <v>0.11146530930707819</v>
      </c>
      <c r="M7">
        <v>-3.522878745280337</v>
      </c>
      <c r="N7">
        <v>5.1583505001447882</v>
      </c>
      <c r="O7">
        <v>3.2624510897304289</v>
      </c>
      <c r="P7">
        <v>0</v>
      </c>
      <c r="Q7">
        <v>-1074.346513511555</v>
      </c>
    </row>
    <row r="8" spans="1:17" x14ac:dyDescent="0.3">
      <c r="A8" s="1">
        <v>2016</v>
      </c>
      <c r="B8">
        <v>165200</v>
      </c>
      <c r="C8">
        <v>550666667</v>
      </c>
      <c r="D8">
        <v>3854</v>
      </c>
      <c r="E8">
        <v>2.9999999999999997E-4</v>
      </c>
      <c r="F8">
        <v>154398.53479853479</v>
      </c>
      <c r="G8">
        <v>1663</v>
      </c>
      <c r="H8">
        <v>1.3606775465530949</v>
      </c>
      <c r="I8">
        <v>1.3606775287203821</v>
      </c>
      <c r="J8">
        <v>1.2514579591685031</v>
      </c>
      <c r="K8">
        <v>0</v>
      </c>
      <c r="L8">
        <v>0.14175798384121391</v>
      </c>
      <c r="M8">
        <v>-3.522878745280337</v>
      </c>
      <c r="N8">
        <v>5.1886431746789237</v>
      </c>
      <c r="O8">
        <v>3.2208922492195189</v>
      </c>
      <c r="P8">
        <v>0</v>
      </c>
      <c r="Q8">
        <v>10402.510941675981</v>
      </c>
    </row>
    <row r="9" spans="1:17" x14ac:dyDescent="0.3">
      <c r="A9" s="1">
        <v>2017</v>
      </c>
      <c r="B9">
        <v>226300</v>
      </c>
      <c r="C9">
        <v>754333334</v>
      </c>
      <c r="D9">
        <v>5162</v>
      </c>
      <c r="E9">
        <v>2.9999999999999997E-4</v>
      </c>
      <c r="F9">
        <v>155724.90421455941</v>
      </c>
      <c r="G9">
        <v>1437</v>
      </c>
      <c r="H9">
        <v>1.49735205752346</v>
      </c>
      <c r="I9">
        <v>1.4973520398116791</v>
      </c>
      <c r="J9">
        <v>1.378364249056919</v>
      </c>
      <c r="K9">
        <v>0</v>
      </c>
      <c r="L9">
        <v>0.14547288157665861</v>
      </c>
      <c r="M9">
        <v>-3.522878745280337</v>
      </c>
      <c r="N9">
        <v>5.1923580724143692</v>
      </c>
      <c r="O9">
        <v>3.1574567681342258</v>
      </c>
      <c r="P9">
        <v>0</v>
      </c>
      <c r="Q9">
        <v>1326.3694160245941</v>
      </c>
    </row>
    <row r="10" spans="1:17" x14ac:dyDescent="0.3">
      <c r="A10" s="1">
        <v>2018</v>
      </c>
      <c r="B10">
        <v>281500</v>
      </c>
      <c r="C10">
        <v>938333334</v>
      </c>
      <c r="D10">
        <v>5888</v>
      </c>
      <c r="E10">
        <v>2.9999999999999997E-4</v>
      </c>
      <c r="F10">
        <v>253541.83266932279</v>
      </c>
      <c r="G10">
        <v>1228</v>
      </c>
      <c r="H10">
        <v>1.592145902756096</v>
      </c>
      <c r="I10">
        <v>1.5921458849690511</v>
      </c>
      <c r="J10">
        <v>1.435514050178512</v>
      </c>
      <c r="K10">
        <v>0</v>
      </c>
      <c r="L10">
        <v>0.35716443436456291</v>
      </c>
      <c r="M10">
        <v>-3.522878745280337</v>
      </c>
      <c r="N10">
        <v>5.4040496252022727</v>
      </c>
      <c r="O10">
        <v>3.089198366805149</v>
      </c>
      <c r="P10">
        <v>0</v>
      </c>
      <c r="Q10">
        <v>97816.928454763343</v>
      </c>
    </row>
    <row r="11" spans="1:17" x14ac:dyDescent="0.3">
      <c r="A11" s="1">
        <v>2019</v>
      </c>
      <c r="B11">
        <v>347000</v>
      </c>
      <c r="C11">
        <v>1156666667</v>
      </c>
      <c r="D11">
        <v>6745</v>
      </c>
      <c r="E11">
        <v>2.9999999999999997E-4</v>
      </c>
      <c r="F11">
        <v>254704.594017094</v>
      </c>
      <c r="G11">
        <v>1011</v>
      </c>
      <c r="H11">
        <v>1.682996978359605</v>
      </c>
      <c r="I11">
        <v>1.682996960389159</v>
      </c>
      <c r="J11">
        <v>1.4945282028569919</v>
      </c>
      <c r="K11">
        <v>0</v>
      </c>
      <c r="L11">
        <v>0.35915158741322578</v>
      </c>
      <c r="M11">
        <v>-3.522878745280337</v>
      </c>
      <c r="N11">
        <v>5.406036778250936</v>
      </c>
      <c r="O11">
        <v>3.0047511555910011</v>
      </c>
      <c r="P11">
        <v>0</v>
      </c>
      <c r="Q11">
        <v>1162.761347771273</v>
      </c>
    </row>
    <row r="12" spans="1:17" x14ac:dyDescent="0.3">
      <c r="A12" s="1">
        <v>2020</v>
      </c>
      <c r="B12">
        <v>421200</v>
      </c>
      <c r="C12">
        <v>1404000000</v>
      </c>
      <c r="D12">
        <v>7556</v>
      </c>
      <c r="E12">
        <v>2.9999999999999997E-4</v>
      </c>
      <c r="F12">
        <v>305126.06837606838</v>
      </c>
      <c r="G12">
        <v>890</v>
      </c>
      <c r="H12">
        <v>1.76715586608218</v>
      </c>
      <c r="I12">
        <v>1.767155847986577</v>
      </c>
      <c r="J12">
        <v>1.5438381980988649</v>
      </c>
      <c r="K12">
        <v>0</v>
      </c>
      <c r="L12">
        <v>0.43759412223978822</v>
      </c>
      <c r="M12">
        <v>-3.522878745280337</v>
      </c>
      <c r="N12">
        <v>5.4844793130774976</v>
      </c>
      <c r="O12">
        <v>2.9493900066449128</v>
      </c>
      <c r="P12">
        <v>0</v>
      </c>
      <c r="Q12">
        <v>50421.474358974403</v>
      </c>
    </row>
    <row r="13" spans="1:17" x14ac:dyDescent="0.3">
      <c r="A13" s="1">
        <v>2021</v>
      </c>
      <c r="B13">
        <v>498600</v>
      </c>
      <c r="C13">
        <v>1662000000</v>
      </c>
      <c r="D13">
        <v>8362</v>
      </c>
      <c r="E13">
        <v>2.9999999999999997E-4</v>
      </c>
      <c r="F13">
        <v>320095.64233163558</v>
      </c>
      <c r="G13">
        <v>833</v>
      </c>
      <c r="H13">
        <v>1.8404197777364859</v>
      </c>
      <c r="I13">
        <v>1.8404197596408829</v>
      </c>
      <c r="J13">
        <v>1.5878564120634651</v>
      </c>
      <c r="K13">
        <v>0</v>
      </c>
      <c r="L13">
        <v>0.4583945710158675</v>
      </c>
      <c r="M13">
        <v>-3.522878745280337</v>
      </c>
      <c r="N13">
        <v>5.5052797618535774</v>
      </c>
      <c r="O13">
        <v>2.920645001406788</v>
      </c>
      <c r="P13">
        <v>0</v>
      </c>
      <c r="Q13">
        <v>14969.57395556715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Nuclear pre-1967</vt:lpstr>
      <vt:lpstr>Nuclear post-1967</vt:lpstr>
      <vt:lpstr>Coal</vt:lpstr>
      <vt:lpstr>Gas-OC</vt:lpstr>
      <vt:lpstr>Gas-CC</vt:lpstr>
      <vt:lpstr>Geothermal</vt:lpstr>
      <vt:lpstr>Wind Onshore</vt:lpstr>
      <vt:lpstr>Wind Offshore</vt:lpstr>
      <vt:lpstr>Solar PV (Utility)</vt:lpstr>
      <vt:lpstr>Solar 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PRATAMA Yoga</cp:lastModifiedBy>
  <dcterms:created xsi:type="dcterms:W3CDTF">2024-03-17T11:57:27Z</dcterms:created>
  <dcterms:modified xsi:type="dcterms:W3CDTF">2024-03-18T01:54:08Z</dcterms:modified>
</cp:coreProperties>
</file>