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ingchang/Desktop/UTD academic3/Machine Learning FTEC 6334/"/>
    </mc:Choice>
  </mc:AlternateContent>
  <xr:revisionPtr revIDLastSave="0" documentId="8_{603B5216-090A-6841-B0B4-1515A7FC1C0C}" xr6:coauthVersionLast="45" xr6:coauthVersionMax="45" xr10:uidLastSave="{00000000-0000-0000-0000-000000000000}"/>
  <bookViews>
    <workbookView xWindow="-27360" yWindow="460" windowWidth="27360" windowHeight="18500" xr2:uid="{FC7132F1-1492-4E81-A11C-E30E0EA55707}"/>
  </bookViews>
  <sheets>
    <sheet name="Sheet1" sheetId="1" r:id="rId1"/>
  </sheets>
  <definedNames>
    <definedName name="_xlnm._FilterDatabase" localSheetId="0" hidden="1">Sheet1!$C$25:$G$35</definedName>
    <definedName name="solver_adj" localSheetId="0" hidden="1">Sheet1!$K$26:$K$28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Sheet1!$G$38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H27" i="1"/>
  <c r="H28" i="1"/>
  <c r="H29" i="1"/>
  <c r="H30" i="1"/>
  <c r="H31" i="1"/>
  <c r="H32" i="1"/>
  <c r="G32" i="1" s="1"/>
  <c r="H33" i="1"/>
  <c r="G33" i="1" s="1"/>
  <c r="H34" i="1"/>
  <c r="G34" i="1" s="1"/>
  <c r="H35" i="1"/>
  <c r="G35" i="1" s="1"/>
  <c r="H26" i="1"/>
  <c r="W33" i="1" l="1"/>
  <c r="W32" i="1"/>
  <c r="G30" i="1"/>
  <c r="G31" i="1"/>
  <c r="G26" i="1" l="1"/>
  <c r="G28" i="1"/>
  <c r="G27" i="1"/>
  <c r="G29" i="1"/>
  <c r="G38" i="1" l="1"/>
  <c r="M8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P5" i="1"/>
  <c r="O5" i="1"/>
  <c r="N5" i="1"/>
  <c r="M6" i="1"/>
  <c r="M7" i="1"/>
  <c r="M9" i="1"/>
  <c r="M10" i="1"/>
  <c r="M11" i="1"/>
  <c r="M12" i="1"/>
  <c r="M13" i="1"/>
  <c r="M14" i="1"/>
  <c r="M5" i="1"/>
  <c r="M16" i="1" l="1"/>
  <c r="P16" i="1"/>
  <c r="O16" i="1"/>
  <c r="N16" i="1"/>
</calcChain>
</file>

<file path=xl/sharedStrings.xml><?xml version="1.0" encoding="utf-8"?>
<sst xmlns="http://schemas.openxmlformats.org/spreadsheetml/2006/main" count="101" uniqueCount="38">
  <si>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</si>
  <si>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</si>
  <si>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</si>
  <si>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</si>
  <si>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</si>
  <si>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</si>
  <si>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</si>
  <si>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</si>
  <si>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</si>
  <si>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</si>
  <si>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</si>
  <si>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</si>
  <si>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</si>
  <si>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</si>
  <si>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</si>
  <si>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</si>
  <si>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</si>
  <si>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</si>
  <si>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</si>
  <si>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order by gender</t>
  </si>
  <si>
    <t>Order by age</t>
  </si>
  <si>
    <t xml:space="preserve"> </t>
  </si>
  <si>
    <t>SSE</t>
  </si>
  <si>
    <t>intercept</t>
  </si>
  <si>
    <t>COEFF</t>
  </si>
  <si>
    <t>Predict Height</t>
  </si>
  <si>
    <t>avg &lt;20</t>
  </si>
  <si>
    <t>AVG Female</t>
  </si>
  <si>
    <t>My final equation is:</t>
  </si>
  <si>
    <t>AGE2: &lt;20</t>
  </si>
  <si>
    <t>*AGE1:  &gt;20</t>
  </si>
  <si>
    <t>AVG Male</t>
  </si>
  <si>
    <t>avg &gt;20</t>
  </si>
  <si>
    <t>sse(for general consider)</t>
  </si>
  <si>
    <t>age</t>
  </si>
  <si>
    <t>Y=a+b1*Gender+b2*Age</t>
  </si>
  <si>
    <t>y=148.92834+7.14283*Gender+17.14308*age</t>
  </si>
  <si>
    <t>SO IN MY ESTIMATION, I THOUGHT IT WILL BE EASIER TO DO BY CATEGORIZING THEM INTO FOUR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</si>
</sst>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3" fillId="0" borderId="5" xfId="0" applyFont="1" applyFill="1" applyBorder="1" applyAlignment="1">
      <alignment horizontal="center"/>
    </xf>
    <xf numFmtId="0" fontId="3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2" xfId="0" applyNumberFormat="1" applyBorder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2" fontId="3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B3:X54"/>
  <sheetViews>
    <sheetView showGridLines="0" tabSelected="1" workbookViewId="0">
      <selection activeCell="I42" sqref="I42"/>
    </sheetView>
  </sheetViews>
  <sheetFormatPr baseColWidth="10" defaultColWidth="8.83203125" defaultRowHeight="15"/>
  <cols>
    <col min="3" max="4" width="18.83203125" customWidth="1"/>
    <col min="5" max="5" width="13.83203125" style="1" customWidth="1"/>
    <col min="6" max="6" width="13.83203125" style="31" customWidth="1"/>
    <col min="7" max="7" width="12.83203125" style="1" customWidth="1"/>
    <col min="8" max="8" width="12" bestFit="1" customWidth="1"/>
    <col min="9" max="9" width="14" customWidth="1"/>
    <col min="10" max="10" width="9.6640625" bestFit="1" customWidth="1"/>
    <col min="11" max="11" width="11.5" customWidth="1"/>
    <col min="12" max="12" width="8.83203125" style="1"/>
    <col min="13" max="14" width="10.5" style="1" customWidth="1"/>
    <col min="15" max="15" width="11" style="1" customWidth="1"/>
    <col min="16" max="16" width="10.6640625" customWidth="1"/>
    <col min="23" max="23" width="9.6640625" bestFit="1" customWidth="1"/>
  </cols>
  <sheetData>
    <row r="3" spans="5:16">
      <c r="K3" s="41" t="s">
        <v>16</v>
      </c>
      <c r="L3" s="42"/>
      <c r="M3" s="42"/>
      <c r="N3" s="42"/>
      <c r="O3" s="42"/>
      <c r="P3" s="43"/>
    </row>
    <row r="4" spans="5:16">
      <c r="E4" s="3" t="s">
        <v>0</v>
      </c>
      <c r="F4" s="3"/>
      <c r="G4" s="3" t="s">
        <v>1</v>
      </c>
      <c r="H4" s="3" t="s">
        <v>4</v>
      </c>
      <c r="I4" s="2"/>
      <c r="K4" s="5"/>
      <c r="L4" s="3" t="s">
        <v>15</v>
      </c>
      <c r="M4" s="2" t="s">
        <v>7</v>
      </c>
      <c r="N4" s="2" t="s">
        <v>8</v>
      </c>
      <c r="O4" s="2" t="s">
        <v>9</v>
      </c>
      <c r="P4" s="6" t="s">
        <v>13</v>
      </c>
    </row>
    <row r="5" spans="5:16">
      <c r="E5" s="4">
        <v>165</v>
      </c>
      <c r="F5" s="4"/>
      <c r="G5" s="4" t="s">
        <v>3</v>
      </c>
      <c r="H5" s="4" t="s">
        <v>5</v>
      </c>
      <c r="K5" s="7" t="s">
        <v>10</v>
      </c>
      <c r="L5" s="8">
        <v>163.4999998482208</v>
      </c>
      <c r="M5" s="8">
        <f>(E5-L$5)^2</f>
        <v>2.250000455337636</v>
      </c>
      <c r="N5" s="8">
        <f>ABS(E5-L$6)</f>
        <v>1.8391884288824087</v>
      </c>
      <c r="O5" s="8">
        <f>ABS((E5-L$7)/E5)</f>
        <v>3.0303030144392378E-2</v>
      </c>
      <c r="P5" s="9">
        <f>((E5-L$8)/E5)^2</f>
        <v>3.3696902572297291E-3</v>
      </c>
    </row>
    <row r="6" spans="5:16">
      <c r="E6" s="4">
        <v>160</v>
      </c>
      <c r="F6" s="4"/>
      <c r="G6" s="4" t="s">
        <v>2</v>
      </c>
      <c r="H6" s="4" t="s">
        <v>6</v>
      </c>
      <c r="K6" s="7" t="s">
        <v>11</v>
      </c>
      <c r="L6" s="8">
        <v>163.16081157111759</v>
      </c>
      <c r="M6" s="8">
        <f>(E6-L$5)^2</f>
        <v>12.249998937545593</v>
      </c>
      <c r="N6" s="8">
        <f>ABS(E6-L$6)</f>
        <v>3.1608115711175913</v>
      </c>
      <c r="O6" s="8">
        <f>ABS((E6-L$7)/E6)</f>
        <v>1.6359535948140547E-10</v>
      </c>
      <c r="P6" s="9">
        <f>((E6-L$8)/E6)^2</f>
        <v>8.1870751749423714E-4</v>
      </c>
    </row>
    <row r="7" spans="5:16">
      <c r="E7" s="4">
        <v>175</v>
      </c>
      <c r="F7" s="4"/>
      <c r="G7" s="4" t="s">
        <v>2</v>
      </c>
      <c r="H7" s="4" t="s">
        <v>6</v>
      </c>
      <c r="K7" s="7" t="s">
        <v>12</v>
      </c>
      <c r="L7" s="8">
        <v>160.00000002617526</v>
      </c>
      <c r="M7" s="8">
        <f>(E7-L$5)^2</f>
        <v>132.25000349092173</v>
      </c>
      <c r="N7" s="8">
        <f>ABS(E7-L$6)</f>
        <v>11.839188428882409</v>
      </c>
      <c r="O7" s="8">
        <f>ABS((E7-L$7)/E7)</f>
        <v>8.5714285564712819E-2</v>
      </c>
      <c r="P7" s="9">
        <f>((E7-L$8)/E7)^2</f>
        <v>1.251597148942149E-2</v>
      </c>
    </row>
    <row r="8" spans="5:16">
      <c r="E8" s="4">
        <v>180</v>
      </c>
      <c r="F8" s="4"/>
      <c r="G8" s="4" t="s">
        <v>2</v>
      </c>
      <c r="H8" s="4" t="s">
        <v>6</v>
      </c>
      <c r="K8" s="7" t="s">
        <v>14</v>
      </c>
      <c r="L8" s="8">
        <v>155.42190951947731</v>
      </c>
      <c r="M8" s="8">
        <f>(E8-L$5)^2</f>
        <v>272.25000500871374</v>
      </c>
      <c r="N8" s="8">
        <f>ABS(E8-L$6)</f>
        <v>16.839188428882409</v>
      </c>
      <c r="O8" s="8">
        <f>ABS((E8-L$7)/E8)</f>
        <v>0.11111111096569301</v>
      </c>
      <c r="P8" s="9">
        <f>((E8-L$8)/E8)^2</f>
        <v>1.8644522582369136E-2</v>
      </c>
    </row>
    <row r="9" spans="5:16">
      <c r="E9" s="4">
        <v>155</v>
      </c>
      <c r="F9" s="4"/>
      <c r="G9" s="4" t="s">
        <v>3</v>
      </c>
      <c r="H9" s="4" t="s">
        <v>6</v>
      </c>
      <c r="K9" s="5"/>
      <c r="L9" s="4"/>
      <c r="M9" s="8">
        <f>(E9-L$5)^2</f>
        <v>72.249997419753555</v>
      </c>
      <c r="N9" s="8">
        <f>ABS(E9-L$6)</f>
        <v>8.1608115711175913</v>
      </c>
      <c r="O9" s="8">
        <f>ABS((E9-L$7)/E9)</f>
        <v>3.2258064685001663E-2</v>
      </c>
      <c r="P9" s="9">
        <f>((E9-L$8)/E9)^2</f>
        <v>7.409267122812692E-6</v>
      </c>
    </row>
    <row r="10" spans="5:16">
      <c r="E10" s="4">
        <v>150</v>
      </c>
      <c r="F10" s="4"/>
      <c r="G10" s="4" t="s">
        <v>3</v>
      </c>
      <c r="H10" s="4" t="s">
        <v>5</v>
      </c>
      <c r="K10" s="5"/>
      <c r="L10" s="4"/>
      <c r="M10" s="8">
        <f>(E10-L$5)^2</f>
        <v>182.24999590196151</v>
      </c>
      <c r="N10" s="8">
        <f>ABS(E10-L$6)</f>
        <v>13.160811571117591</v>
      </c>
      <c r="O10" s="8">
        <f>ABS((E10-L$7)/E10)</f>
        <v>6.6666666841168384E-2</v>
      </c>
      <c r="P10" s="9">
        <f>((E10-L$8)/E10)^2</f>
        <v>1.3065379038843857E-3</v>
      </c>
    </row>
    <row r="11" spans="5:16">
      <c r="E11" s="4">
        <v>110</v>
      </c>
      <c r="F11" s="4"/>
      <c r="G11" s="4" t="s">
        <v>2</v>
      </c>
      <c r="H11" s="4" t="s">
        <v>5</v>
      </c>
      <c r="K11" s="5"/>
      <c r="L11" s="4"/>
      <c r="M11" s="8">
        <f>(E11-L$5)^2</f>
        <v>2862.2499837596251</v>
      </c>
      <c r="N11" s="8">
        <f>ABS(E11-L$6)</f>
        <v>53.160811571117591</v>
      </c>
      <c r="O11" s="8">
        <f>ABS((E11-L$7)/E11)</f>
        <v>0.45454545478341141</v>
      </c>
      <c r="P11" s="9">
        <f>((E11-L$8)/E11)^2</f>
        <v>0.17050825325583335</v>
      </c>
    </row>
    <row r="12" spans="5:16">
      <c r="E12" s="4">
        <v>195</v>
      </c>
      <c r="F12" s="4"/>
      <c r="G12" s="4" t="s">
        <v>2</v>
      </c>
      <c r="H12" s="4" t="s">
        <v>6</v>
      </c>
      <c r="K12" s="5"/>
      <c r="L12" s="4"/>
      <c r="M12" s="8">
        <f>(E12-L$5)^2</f>
        <v>992.25000956208987</v>
      </c>
      <c r="N12" s="8">
        <f>ABS(E12-L$6)</f>
        <v>31.839188428882409</v>
      </c>
      <c r="O12" s="8">
        <f>ABS((E12-L$7)/E12)</f>
        <v>0.17948717935294739</v>
      </c>
      <c r="P12" s="9">
        <f>((E12-L$8)/E12)^2</f>
        <v>4.1194615281642095E-2</v>
      </c>
    </row>
    <row r="13" spans="5:16">
      <c r="E13" s="4">
        <v>160</v>
      </c>
      <c r="F13" s="4"/>
      <c r="G13" s="4" t="s">
        <v>3</v>
      </c>
      <c r="H13" s="4" t="s">
        <v>6</v>
      </c>
      <c r="K13" s="5"/>
      <c r="L13" s="4"/>
      <c r="M13" s="8">
        <f>(E13-L$5)^2</f>
        <v>12.249998937545593</v>
      </c>
      <c r="N13" s="8">
        <f>ABS(E13-L$6)</f>
        <v>3.1608115711175913</v>
      </c>
      <c r="O13" s="8">
        <f>ABS((E13-L$7)/E13)</f>
        <v>1.6359535948140547E-10</v>
      </c>
      <c r="P13" s="9">
        <f>((E13-L$8)/E13)^2</f>
        <v>8.1870751749423714E-4</v>
      </c>
    </row>
    <row r="14" spans="5:16">
      <c r="E14" s="4">
        <v>185</v>
      </c>
      <c r="F14" s="4"/>
      <c r="G14" s="4" t="s">
        <v>2</v>
      </c>
      <c r="H14" s="4" t="s">
        <v>5</v>
      </c>
      <c r="K14" s="5"/>
      <c r="L14" s="4"/>
      <c r="M14" s="8">
        <f>(E14-L$5)^2</f>
        <v>462.25000652650579</v>
      </c>
      <c r="N14" s="8">
        <f>ABS(E14-L$6)</f>
        <v>21.839188428882409</v>
      </c>
      <c r="O14" s="8">
        <f>ABS((E14-L$7)/E14)</f>
        <v>0.13513513499364727</v>
      </c>
      <c r="P14" s="9">
        <f>((E14-L$8)/E14)^2</f>
        <v>2.5562116478421829E-2</v>
      </c>
    </row>
    <row r="15" spans="5:16">
      <c r="K15" s="5"/>
      <c r="L15" s="4"/>
      <c r="M15" s="8"/>
      <c r="N15" s="8"/>
      <c r="O15" s="8"/>
      <c r="P15" s="10"/>
    </row>
    <row r="16" spans="5:16">
      <c r="K16" s="11"/>
      <c r="L16" s="12"/>
      <c r="M16" s="13">
        <f>SUM(M5:M14)</f>
        <v>5002.5</v>
      </c>
      <c r="N16" s="13">
        <f>SUM(N5:N14)</f>
        <v>165</v>
      </c>
      <c r="O16" s="13">
        <f>SUM(O5:O14)</f>
        <v>1.0952209276581648</v>
      </c>
      <c r="P16" s="14">
        <f>SUM(P5:P14)</f>
        <v>0.27474653155091333</v>
      </c>
    </row>
    <row r="19" spans="2:24">
      <c r="C19" t="s">
        <v>17</v>
      </c>
    </row>
    <row r="20" spans="2:24">
      <c r="C20" t="s">
        <v>18</v>
      </c>
    </row>
    <row r="24" spans="2:24" ht="19">
      <c r="B24" s="17" t="s">
        <v>19</v>
      </c>
      <c r="C24" s="1"/>
      <c r="D24" s="31"/>
      <c r="G24"/>
      <c r="H24" s="18"/>
      <c r="I24" s="17"/>
      <c r="J24" s="1"/>
      <c r="K24" s="1"/>
      <c r="L24"/>
      <c r="M24" s="39"/>
      <c r="N24" s="44"/>
      <c r="O24" s="44"/>
      <c r="P24" s="44"/>
      <c r="Q24" s="17" t="s">
        <v>20</v>
      </c>
      <c r="T24" s="1" t="s">
        <v>21</v>
      </c>
      <c r="U24" s="39"/>
      <c r="V24" s="44"/>
      <c r="W24" s="44"/>
      <c r="X24" s="44"/>
    </row>
    <row r="25" spans="2:24" ht="16">
      <c r="B25" s="15" t="s">
        <v>0</v>
      </c>
      <c r="C25" s="15" t="s">
        <v>1</v>
      </c>
      <c r="D25" s="15"/>
      <c r="E25" s="15" t="s">
        <v>4</v>
      </c>
      <c r="F25" s="15"/>
      <c r="G25" s="19" t="s">
        <v>33</v>
      </c>
      <c r="H25" s="20" t="s">
        <v>25</v>
      </c>
      <c r="I25" s="15"/>
      <c r="J25" s="19"/>
      <c r="K25" s="20" t="s">
        <v>24</v>
      </c>
      <c r="L25" s="19"/>
      <c r="M25" s="20"/>
      <c r="Q25" s="15" t="s">
        <v>0</v>
      </c>
      <c r="R25" s="15" t="s">
        <v>1</v>
      </c>
      <c r="S25" s="15" t="s">
        <v>4</v>
      </c>
      <c r="T25" s="21"/>
      <c r="U25" s="1"/>
      <c r="V25" s="1"/>
      <c r="W25" s="1"/>
    </row>
    <row r="26" spans="2:24">
      <c r="B26" s="16">
        <v>160</v>
      </c>
      <c r="C26" s="16" t="s">
        <v>2</v>
      </c>
      <c r="D26" s="16">
        <v>1</v>
      </c>
      <c r="E26" s="16" t="s">
        <v>6</v>
      </c>
      <c r="F26" s="16">
        <v>1</v>
      </c>
      <c r="G26" s="32">
        <f>(B26-$H26)^2</f>
        <v>174.61651701890804</v>
      </c>
      <c r="H26" s="32">
        <f>$K$26+$K$27*D26+$K$28*F26</f>
        <v>173.21425431187504</v>
      </c>
      <c r="I26" s="16"/>
      <c r="J26" t="s">
        <v>23</v>
      </c>
      <c r="K26" s="33">
        <v>148.92833934756464</v>
      </c>
      <c r="L26"/>
      <c r="Q26" s="4">
        <v>160</v>
      </c>
      <c r="R26" s="4" t="s">
        <v>2</v>
      </c>
      <c r="S26" s="30" t="s">
        <v>6</v>
      </c>
      <c r="T26" s="1"/>
      <c r="U26" s="1"/>
      <c r="V26" s="1"/>
      <c r="W26" s="1"/>
    </row>
    <row r="27" spans="2:24">
      <c r="B27" s="16">
        <v>175</v>
      </c>
      <c r="C27" s="16" t="s">
        <v>2</v>
      </c>
      <c r="D27" s="16">
        <v>1</v>
      </c>
      <c r="E27" s="16" t="s">
        <v>6</v>
      </c>
      <c r="F27" s="16">
        <v>1</v>
      </c>
      <c r="G27" s="32">
        <f>(B27-$H27)^2</f>
        <v>3.1888876626568936</v>
      </c>
      <c r="H27" s="32">
        <f>$K$26+$K$27*D27+$K$28*F27</f>
        <v>173.21425431187504</v>
      </c>
      <c r="I27" s="16"/>
      <c r="J27" t="s">
        <v>1</v>
      </c>
      <c r="K27" s="33">
        <v>7.1428320756671253</v>
      </c>
      <c r="L27"/>
      <c r="Q27" s="4">
        <v>175</v>
      </c>
      <c r="R27" s="4" t="s">
        <v>2</v>
      </c>
      <c r="S27" s="30" t="s">
        <v>6</v>
      </c>
      <c r="T27" s="1"/>
      <c r="U27" s="1"/>
      <c r="V27" s="1"/>
      <c r="W27" s="1"/>
    </row>
    <row r="28" spans="2:24">
      <c r="B28" s="16">
        <v>180</v>
      </c>
      <c r="C28" s="16" t="s">
        <v>2</v>
      </c>
      <c r="D28" s="16">
        <v>1</v>
      </c>
      <c r="E28" s="16" t="s">
        <v>6</v>
      </c>
      <c r="F28" s="16">
        <v>1</v>
      </c>
      <c r="G28" s="32">
        <f>(B28-$H28)^2</f>
        <v>46.046344543906514</v>
      </c>
      <c r="H28" s="32">
        <f>$K$26+$K$27*D28+$K$28*F28</f>
        <v>173.21425431187504</v>
      </c>
      <c r="I28" s="16"/>
      <c r="J28" t="s">
        <v>34</v>
      </c>
      <c r="K28" s="33">
        <v>17.143082888643274</v>
      </c>
      <c r="L28"/>
      <c r="Q28" s="4">
        <v>180</v>
      </c>
      <c r="R28" s="4" t="s">
        <v>2</v>
      </c>
      <c r="S28" s="30" t="s">
        <v>6</v>
      </c>
      <c r="T28" s="1"/>
      <c r="U28" s="1"/>
      <c r="V28" s="1"/>
      <c r="W28" s="1"/>
    </row>
    <row r="29" spans="2:24">
      <c r="B29" s="16">
        <v>110</v>
      </c>
      <c r="C29" s="16" t="s">
        <v>2</v>
      </c>
      <c r="D29" s="16">
        <v>1</v>
      </c>
      <c r="E29" s="16" t="s">
        <v>5</v>
      </c>
      <c r="F29" s="16">
        <v>0</v>
      </c>
      <c r="G29" s="32">
        <f>(B29-$H29)^2</f>
        <v>2122.5528363088069</v>
      </c>
      <c r="H29" s="32">
        <f>$K$26+$K$27*D29+$K$28*F29</f>
        <v>156.07117142323176</v>
      </c>
      <c r="I29" s="16"/>
      <c r="K29" s="33"/>
      <c r="L29"/>
      <c r="Q29" s="4">
        <v>155</v>
      </c>
      <c r="R29" s="4" t="s">
        <v>3</v>
      </c>
      <c r="S29" s="30" t="s">
        <v>6</v>
      </c>
      <c r="T29" s="1"/>
      <c r="U29" s="1"/>
      <c r="V29" s="1"/>
      <c r="W29" s="1"/>
    </row>
    <row r="30" spans="2:24">
      <c r="B30" s="16">
        <v>195</v>
      </c>
      <c r="C30" s="16" t="s">
        <v>2</v>
      </c>
      <c r="D30" s="16">
        <v>1</v>
      </c>
      <c r="E30" s="16" t="s">
        <v>6</v>
      </c>
      <c r="F30" s="16">
        <v>1</v>
      </c>
      <c r="G30" s="32">
        <f>(B30-$H30)^2</f>
        <v>474.61871518765537</v>
      </c>
      <c r="H30" s="32">
        <f>$K$26+$K$27*D30+$K$28*F30</f>
        <v>173.21425431187504</v>
      </c>
      <c r="I30" s="16"/>
      <c r="K30" s="33"/>
      <c r="L30"/>
      <c r="Q30" s="4">
        <v>195</v>
      </c>
      <c r="R30" s="4" t="s">
        <v>2</v>
      </c>
      <c r="S30" s="30" t="s">
        <v>6</v>
      </c>
      <c r="T30" s="1"/>
      <c r="U30" s="1"/>
      <c r="V30" s="1"/>
      <c r="W30" s="1"/>
    </row>
    <row r="31" spans="2:24">
      <c r="B31" s="16">
        <v>185</v>
      </c>
      <c r="C31" s="16" t="s">
        <v>2</v>
      </c>
      <c r="D31" s="16">
        <v>1</v>
      </c>
      <c r="E31" s="16" t="s">
        <v>5</v>
      </c>
      <c r="F31" s="16">
        <v>0</v>
      </c>
      <c r="G31" s="32">
        <f>(B31-$H31)^2</f>
        <v>836.87712282404277</v>
      </c>
      <c r="H31" s="32">
        <f>$K$26+$K$27*D31+$K$28*F31</f>
        <v>156.07117142323176</v>
      </c>
      <c r="I31" s="16"/>
      <c r="J31" s="16"/>
      <c r="K31" s="16"/>
      <c r="L31"/>
      <c r="Q31" s="4">
        <v>160</v>
      </c>
      <c r="R31" s="4" t="s">
        <v>3</v>
      </c>
      <c r="S31" s="30" t="s">
        <v>6</v>
      </c>
      <c r="T31" s="1"/>
      <c r="U31" s="1"/>
      <c r="V31" s="1"/>
      <c r="W31" s="1"/>
    </row>
    <row r="32" spans="2:24">
      <c r="B32" s="26">
        <v>165</v>
      </c>
      <c r="C32" s="26" t="s">
        <v>3</v>
      </c>
      <c r="D32" s="26">
        <v>0</v>
      </c>
      <c r="E32" s="26" t="s">
        <v>5</v>
      </c>
      <c r="F32" s="26">
        <v>0</v>
      </c>
      <c r="G32" s="36">
        <f>(B32-$H32)^2</f>
        <v>258.29827612703883</v>
      </c>
      <c r="H32" s="32">
        <f>$K$26+$K$27*D32+$K$28*F32</f>
        <v>148.92833934756464</v>
      </c>
      <c r="I32" s="26"/>
      <c r="J32" s="26"/>
      <c r="K32" s="26"/>
      <c r="L32"/>
      <c r="Q32" s="24">
        <v>165</v>
      </c>
      <c r="R32" s="24" t="s">
        <v>3</v>
      </c>
      <c r="S32" s="28" t="s">
        <v>5</v>
      </c>
      <c r="T32" s="26"/>
      <c r="U32" s="1"/>
      <c r="V32" s="1" t="s">
        <v>26</v>
      </c>
      <c r="W32" s="1">
        <f>AVERAGE(Q32:Q35)</f>
        <v>152.5</v>
      </c>
    </row>
    <row r="33" spans="2:23">
      <c r="B33" s="27">
        <v>155</v>
      </c>
      <c r="C33" s="27" t="s">
        <v>3</v>
      </c>
      <c r="D33" s="27">
        <v>0</v>
      </c>
      <c r="E33" s="27" t="s">
        <v>6</v>
      </c>
      <c r="F33" s="27">
        <v>1</v>
      </c>
      <c r="G33" s="36">
        <f>(B33-$H33)^2</f>
        <v>122.57639033239924</v>
      </c>
      <c r="H33" s="32">
        <f>$K$26+$K$27*D33+$K$28*F33</f>
        <v>166.07142223620792</v>
      </c>
      <c r="I33" s="27"/>
      <c r="J33" s="27"/>
      <c r="K33" s="27"/>
      <c r="L33"/>
      <c r="N33" s="16"/>
      <c r="O33" s="16"/>
      <c r="Q33" s="4">
        <v>150</v>
      </c>
      <c r="R33" s="4" t="s">
        <v>3</v>
      </c>
      <c r="S33" s="29" t="s">
        <v>5</v>
      </c>
      <c r="T33" s="16"/>
      <c r="U33" s="16"/>
      <c r="V33" s="16" t="s">
        <v>32</v>
      </c>
      <c r="W33" s="22">
        <f>AVERAGE(Q26:Q31)</f>
        <v>170.83333333333334</v>
      </c>
    </row>
    <row r="34" spans="2:23">
      <c r="B34" s="27">
        <v>150</v>
      </c>
      <c r="C34" s="27" t="s">
        <v>3</v>
      </c>
      <c r="D34" s="27">
        <v>0</v>
      </c>
      <c r="E34" s="27" t="s">
        <v>5</v>
      </c>
      <c r="F34" s="27">
        <v>0</v>
      </c>
      <c r="G34" s="36">
        <f>(B34-$H34)^2</f>
        <v>1.148456553978171</v>
      </c>
      <c r="H34" s="32">
        <f>$K$26+$K$27*D34+$K$28*F34</f>
        <v>148.92833934756464</v>
      </c>
      <c r="I34" s="16" t="s">
        <v>27</v>
      </c>
      <c r="J34" s="16">
        <v>157.5</v>
      </c>
      <c r="K34" s="16"/>
      <c r="L34"/>
      <c r="M34" s="16"/>
      <c r="N34" s="16"/>
      <c r="O34" s="16"/>
      <c r="Q34" s="4">
        <v>110</v>
      </c>
      <c r="R34" s="4" t="s">
        <v>2</v>
      </c>
      <c r="S34" s="29" t="s">
        <v>5</v>
      </c>
      <c r="T34" s="16"/>
      <c r="U34" s="16"/>
      <c r="V34" s="16"/>
      <c r="W34" s="16"/>
    </row>
    <row r="35" spans="2:23">
      <c r="B35" s="27">
        <v>160</v>
      </c>
      <c r="C35" s="27" t="s">
        <v>3</v>
      </c>
      <c r="D35" s="27">
        <v>0</v>
      </c>
      <c r="E35" s="27" t="s">
        <v>6</v>
      </c>
      <c r="F35" s="27">
        <v>1</v>
      </c>
      <c r="G35" s="36">
        <f>(B35-$H35)^2</f>
        <v>36.862167970320009</v>
      </c>
      <c r="H35" s="32">
        <f>$K$26+$K$27*D35+$K$28*F35</f>
        <v>166.07142223620792</v>
      </c>
      <c r="I35" s="16" t="s">
        <v>31</v>
      </c>
      <c r="J35" s="16">
        <f>AVERAGE(B26:B31)</f>
        <v>167.5</v>
      </c>
      <c r="K35" s="16"/>
      <c r="L35"/>
      <c r="M35" s="16"/>
      <c r="N35" s="16"/>
      <c r="O35" s="16"/>
      <c r="Q35" s="4">
        <v>185</v>
      </c>
      <c r="R35" s="4" t="s">
        <v>2</v>
      </c>
      <c r="S35" s="29" t="s">
        <v>5</v>
      </c>
      <c r="T35" s="16"/>
      <c r="U35" s="16"/>
      <c r="V35" s="16"/>
      <c r="W35" s="16"/>
    </row>
    <row r="36" spans="2:23">
      <c r="B36" s="27"/>
      <c r="C36" s="27"/>
      <c r="D36" s="27"/>
      <c r="E36" s="27"/>
      <c r="F36" s="27"/>
      <c r="G36" s="36"/>
      <c r="H36" s="1"/>
      <c r="I36" s="16"/>
      <c r="J36" s="16"/>
      <c r="K36" s="16"/>
      <c r="L36"/>
      <c r="M36" s="16"/>
      <c r="N36" s="16"/>
      <c r="O36" s="16"/>
      <c r="Q36" s="4"/>
      <c r="R36" s="4"/>
      <c r="S36" s="29"/>
      <c r="T36" s="16"/>
      <c r="U36" s="16"/>
      <c r="V36" s="16"/>
      <c r="W36" s="16"/>
    </row>
    <row r="37" spans="2:23">
      <c r="B37" s="27"/>
      <c r="C37" s="27"/>
      <c r="D37" s="27"/>
      <c r="E37" s="27"/>
      <c r="F37" s="27"/>
      <c r="G37" s="36"/>
      <c r="H37" s="1"/>
      <c r="I37" s="16"/>
      <c r="J37" s="16"/>
      <c r="K37" s="16"/>
      <c r="L37"/>
      <c r="M37" s="16"/>
      <c r="N37" s="16"/>
      <c r="O37" s="16"/>
      <c r="Q37" s="4"/>
      <c r="R37" s="4"/>
      <c r="S37" s="29"/>
      <c r="T37" s="16"/>
      <c r="U37" s="16"/>
      <c r="V37" s="16"/>
      <c r="W37" s="16"/>
    </row>
    <row r="38" spans="2:23">
      <c r="B38" s="24" t="s">
        <v>22</v>
      </c>
      <c r="C38" s="25"/>
      <c r="D38" s="25"/>
      <c r="E38" s="25"/>
      <c r="F38" s="25"/>
      <c r="G38" s="46">
        <f>SUM(G26:G35)</f>
        <v>4076.7857145297121</v>
      </c>
      <c r="H38" s="16"/>
      <c r="M38" s="16"/>
      <c r="N38" s="16"/>
      <c r="O38" s="16"/>
      <c r="Q38" s="25"/>
      <c r="R38" s="25"/>
      <c r="S38" s="25"/>
      <c r="T38" s="26"/>
    </row>
    <row r="39" spans="2:23">
      <c r="C39" s="16"/>
      <c r="D39" s="16"/>
      <c r="E39" s="16"/>
      <c r="F39" s="16"/>
      <c r="G39" s="16"/>
      <c r="M39" s="16"/>
      <c r="N39" s="16"/>
      <c r="O39" s="16"/>
    </row>
    <row r="40" spans="2:23" ht="16">
      <c r="C40" s="16"/>
      <c r="D40" s="16"/>
      <c r="E40" s="16"/>
      <c r="F40" s="16"/>
      <c r="G40" s="16"/>
      <c r="M40" s="20"/>
      <c r="N40" s="15"/>
      <c r="O40" s="19"/>
      <c r="P40" s="20"/>
    </row>
    <row r="41" spans="2:23">
      <c r="C41" s="16"/>
      <c r="D41" s="16"/>
      <c r="E41" s="16"/>
      <c r="F41" s="16"/>
      <c r="G41" s="16"/>
      <c r="N41" s="16"/>
      <c r="O41"/>
      <c r="P41" s="1"/>
    </row>
    <row r="42" spans="2:23">
      <c r="C42" s="16"/>
      <c r="D42" s="16"/>
      <c r="E42" s="16"/>
      <c r="F42" s="16"/>
      <c r="G42" s="16"/>
      <c r="N42" s="16"/>
      <c r="O42"/>
      <c r="P42" s="1"/>
    </row>
    <row r="43" spans="2:23">
      <c r="C43" s="16"/>
      <c r="D43" s="16"/>
      <c r="E43" s="16"/>
      <c r="F43" s="16"/>
      <c r="G43" s="16"/>
      <c r="N43" s="16"/>
      <c r="O43"/>
      <c r="P43" s="1"/>
    </row>
    <row r="44" spans="2:23">
      <c r="C44" s="16"/>
      <c r="D44" s="16"/>
      <c r="E44" s="16"/>
      <c r="F44" s="16"/>
      <c r="G44" s="16"/>
      <c r="N44" s="16"/>
      <c r="O44"/>
      <c r="P44" s="1"/>
    </row>
    <row r="45" spans="2:23" ht="16">
      <c r="B45" s="45" t="s">
        <v>35</v>
      </c>
      <c r="C45" s="44"/>
      <c r="D45" s="44"/>
      <c r="E45" s="44"/>
      <c r="F45" s="44"/>
      <c r="G45" s="44"/>
      <c r="H45" s="1"/>
      <c r="N45" s="16"/>
      <c r="O45"/>
      <c r="P45" s="1"/>
    </row>
    <row r="46" spans="2:23">
      <c r="B46" s="1"/>
      <c r="C46" s="1" t="s">
        <v>30</v>
      </c>
      <c r="D46" s="31"/>
      <c r="G46"/>
      <c r="H46" s="1"/>
      <c r="N46" s="16"/>
      <c r="O46" s="16"/>
      <c r="P46" s="16"/>
    </row>
    <row r="47" spans="2:23">
      <c r="B47" s="1"/>
      <c r="C47" s="1" t="s">
        <v>29</v>
      </c>
      <c r="D47" s="31"/>
      <c r="G47"/>
      <c r="N47" s="16"/>
      <c r="O47" s="16"/>
      <c r="P47" s="16"/>
      <c r="Q47" s="15"/>
      <c r="R47" s="15"/>
      <c r="S47" s="15"/>
    </row>
    <row r="48" spans="2:23">
      <c r="B48" s="1"/>
      <c r="C48" s="1"/>
      <c r="D48" s="31"/>
      <c r="G48"/>
      <c r="N48" s="16"/>
      <c r="O48" s="16"/>
      <c r="P48" s="16"/>
      <c r="Q48" s="16"/>
      <c r="R48" s="23"/>
      <c r="S48" s="16"/>
    </row>
    <row r="49" spans="3:21">
      <c r="N49" s="16"/>
      <c r="O49" s="16"/>
      <c r="P49" s="16"/>
    </row>
    <row r="50" spans="3:21">
      <c r="N50" s="16"/>
      <c r="O50" s="16"/>
      <c r="P50" s="16"/>
    </row>
    <row r="51" spans="3:21" ht="19">
      <c r="C51" s="34" t="s">
        <v>37</v>
      </c>
      <c r="D51" s="34"/>
      <c r="E51" s="35"/>
      <c r="F51" s="35"/>
      <c r="G51" s="35"/>
      <c r="H51" s="34"/>
      <c r="I51" s="34"/>
      <c r="J51" s="34"/>
      <c r="K51" s="34"/>
      <c r="L51" s="39" t="s">
        <v>28</v>
      </c>
      <c r="M51" s="40"/>
      <c r="N51" s="37" t="s">
        <v>36</v>
      </c>
      <c r="O51" s="38"/>
      <c r="P51" s="38"/>
      <c r="Q51" s="38"/>
      <c r="R51" s="38"/>
      <c r="S51" s="38"/>
      <c r="T51" s="38"/>
      <c r="U51" s="38"/>
    </row>
    <row r="52" spans="3:21">
      <c r="N52" s="16"/>
      <c r="O52" s="16"/>
      <c r="P52" s="16"/>
    </row>
    <row r="53" spans="3:21">
      <c r="N53" s="16"/>
      <c r="O53" s="16"/>
      <c r="P53" s="16"/>
    </row>
    <row r="54" spans="3:21">
      <c r="N54" s="16"/>
      <c r="O54" s="16"/>
      <c r="P54" s="16"/>
    </row>
  </sheetData>
  <mergeCells count="6">
    <mergeCell ref="B45:G45"/>
    <mergeCell ref="N51:U51"/>
    <mergeCell ref="L51:M51"/>
    <mergeCell ref="K3:P3"/>
    <mergeCell ref="M24:P24"/>
    <mergeCell ref="U24:X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Microsoft Office User</cp:lastModifiedBy>
  <dcterms:created xsi:type="dcterms:W3CDTF">2020-08-17T20:34:26Z</dcterms:created>
  <dcterms:modified xsi:type="dcterms:W3CDTF">2020-08-31T22:10:41Z</dcterms:modified>
</cp:coreProperties>
</file>