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ingchang/Desktop/"/>
    </mc:Choice>
  </mc:AlternateContent>
  <xr:revisionPtr revIDLastSave="0" documentId="13_ncr:1_{F8D11C23-CC64-6441-AAEF-E38857AFC2A2}" xr6:coauthVersionLast="45" xr6:coauthVersionMax="45" xr10:uidLastSave="{00000000-0000-0000-0000-000000000000}"/>
  <bookViews>
    <workbookView xWindow="0" yWindow="460" windowWidth="28800" windowHeight="17540" xr2:uid="{FC7132F1-1492-4E81-A11C-E30E0EA55707}"/>
  </bookViews>
  <sheets>
    <sheet name="Sheet1" sheetId="1" r:id="rId1"/>
  </sheets>
  <definedNames>
    <definedName name="_xlnm._FilterDatabase" localSheetId="0" hidden="1">Sheet1!$C$25:$E$35</definedName>
    <definedName name="solver_adj" localSheetId="0" hidden="1">Sheet1!$I$26:$I$30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6" i="1"/>
  <c r="I34" i="1" l="1"/>
  <c r="E27" i="1" s="1"/>
  <c r="E34" i="1"/>
  <c r="E33" i="1"/>
  <c r="E29" i="1"/>
  <c r="E32" i="1"/>
  <c r="E30" i="1"/>
  <c r="E26" i="1"/>
  <c r="E28" i="1"/>
  <c r="E31" i="1"/>
  <c r="E35" i="1"/>
  <c r="U32" i="1"/>
  <c r="E38" i="1" l="1"/>
  <c r="K8" i="1" l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N5" i="1"/>
  <c r="M5" i="1"/>
  <c r="L5" i="1"/>
  <c r="K6" i="1"/>
  <c r="K7" i="1"/>
  <c r="K9" i="1"/>
  <c r="K10" i="1"/>
  <c r="K11" i="1"/>
  <c r="K12" i="1"/>
  <c r="K13" i="1"/>
  <c r="K14" i="1"/>
  <c r="K5" i="1"/>
  <c r="K16" i="1" l="1"/>
  <c r="N16" i="1"/>
  <c r="M16" i="1"/>
  <c r="L16" i="1"/>
</calcChain>
</file>

<file path=xl/sharedStrings.xml><?xml version="1.0" encoding="utf-8"?>
<sst xmlns="http://schemas.openxmlformats.org/spreadsheetml/2006/main" count="105" uniqueCount="37">
  <si>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</si>
  <si>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</si>
  <si>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</si>
  <si>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</si>
  <si>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</si>
  <si>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</si>
  <si>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</si>
  <si>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</si>
  <si>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</si>
  <si>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</si>
  <si>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</si>
  <si>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</si>
  <si>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</si>
  <si>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</si>
  <si>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</si>
  <si>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</si>
  <si>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</si>
  <si>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</si>
  <si>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</si>
  <si>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order by gender</t>
  </si>
  <si>
    <t>Order by age</t>
  </si>
  <si>
    <t xml:space="preserve"> </t>
  </si>
  <si>
    <t>Y=a+b1F+b2M+b3*AGE1+b4*AGE2</t>
  </si>
  <si>
    <t>sse</t>
  </si>
  <si>
    <t>SUM</t>
  </si>
  <si>
    <t>intercept</t>
  </si>
  <si>
    <t>COEFF</t>
  </si>
  <si>
    <t>Predict Height</t>
  </si>
  <si>
    <t>avg &lt;20</t>
  </si>
  <si>
    <t>AVG Female</t>
  </si>
  <si>
    <t>SO IN MY ESTIMATION, I THOUGHT IT WILL BE EASIER TO DO BY SEPARATE THEM INTO FOUR GROUP.</t>
  </si>
  <si>
    <t>My final equation is:</t>
  </si>
  <si>
    <t>AGE2: &lt;20</t>
  </si>
  <si>
    <t>*AGE1:  &gt;20</t>
  </si>
  <si>
    <t>avg&gt;20</t>
  </si>
  <si>
    <t>AVG male</t>
  </si>
  <si>
    <r>
      <t>y=0.00153+0.2563</t>
    </r>
    <r>
      <rPr>
        <sz val="14"/>
        <color rgb="FFFF0000"/>
        <rFont val="Calibri (Body)"/>
      </rPr>
      <t>M</t>
    </r>
    <r>
      <rPr>
        <sz val="14"/>
        <color rgb="FF000000"/>
        <rFont val="Calibri"/>
        <family val="2"/>
        <scheme val="minor"/>
      </rPr>
      <t>+0.24100</t>
    </r>
    <r>
      <rPr>
        <sz val="14"/>
        <color rgb="FFFF0000"/>
        <rFont val="Calibri (Body)"/>
      </rPr>
      <t>F</t>
    </r>
    <r>
      <rPr>
        <sz val="14"/>
        <color rgb="FF000000"/>
        <rFont val="Calibri"/>
        <family val="2"/>
        <scheme val="minor"/>
      </rPr>
      <t>+0.26139</t>
    </r>
    <r>
      <rPr>
        <sz val="14"/>
        <color rgb="FFFF0000"/>
        <rFont val="Calibri (Body)"/>
      </rPr>
      <t>AGE1</t>
    </r>
    <r>
      <rPr>
        <sz val="14"/>
        <color rgb="FF000000"/>
        <rFont val="Calibri"/>
        <family val="2"/>
        <scheme val="minor"/>
      </rPr>
      <t xml:space="preserve">+0.24100 </t>
    </r>
    <r>
      <rPr>
        <sz val="14"/>
        <color rgb="FFFF0000"/>
        <rFont val="Calibri (Body)"/>
      </rPr>
      <t>AGE2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</si>
</sst>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2" fillId="0" borderId="5" xfId="0" applyFont="1" applyFill="1" applyBorder="1" applyAlignment="1">
      <alignment horizontal="center"/>
    </xf>
    <xf numFmtId="0" fontId="2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B3:V54"/>
  <sheetViews>
    <sheetView showGridLines="0" tabSelected="1" zoomScale="88" workbookViewId="0">
      <selection activeCell="L33" sqref="L33"/>
    </sheetView>
  </sheetViews>
  <sheetFormatPr baseColWidth="10" defaultColWidth="8.83203125" defaultRowHeight="15"/>
  <cols>
    <col min="3" max="3" width="18.83203125" customWidth="1"/>
    <col min="4" max="4" width="13.6640625" style="1" customWidth="1"/>
    <col min="5" max="5" width="12.83203125" style="1" customWidth="1"/>
    <col min="6" max="6" width="12" bestFit="1" customWidth="1"/>
    <col min="7" max="7" width="14" customWidth="1"/>
    <col min="8" max="8" width="10.6640625" bestFit="1" customWidth="1"/>
    <col min="9" max="9" width="11.5" customWidth="1"/>
    <col min="10" max="10" width="8.83203125" style="1"/>
    <col min="11" max="12" width="10.5" style="1" customWidth="1"/>
    <col min="13" max="13" width="11" style="1" customWidth="1"/>
    <col min="14" max="14" width="10.6640625" customWidth="1"/>
  </cols>
  <sheetData>
    <row r="3" spans="4:14">
      <c r="I3" s="40" t="s">
        <v>16</v>
      </c>
      <c r="J3" s="41"/>
      <c r="K3" s="41"/>
      <c r="L3" s="41"/>
      <c r="M3" s="41"/>
      <c r="N3" s="42"/>
    </row>
    <row r="4" spans="4:14">
      <c r="D4" s="3" t="s">
        <v>0</v>
      </c>
      <c r="E4" s="3" t="s">
        <v>1</v>
      </c>
      <c r="F4" s="3" t="s">
        <v>4</v>
      </c>
      <c r="G4" s="2"/>
      <c r="I4" s="5"/>
      <c r="J4" s="3" t="s">
        <v>15</v>
      </c>
      <c r="K4" s="2" t="s">
        <v>7</v>
      </c>
      <c r="L4" s="2" t="s">
        <v>8</v>
      </c>
      <c r="M4" s="2" t="s">
        <v>9</v>
      </c>
      <c r="N4" s="6" t="s">
        <v>13</v>
      </c>
    </row>
    <row r="5" spans="4:14">
      <c r="D5" s="4">
        <v>165</v>
      </c>
      <c r="E5" s="4" t="s">
        <v>3</v>
      </c>
      <c r="F5" s="4" t="s">
        <v>5</v>
      </c>
      <c r="I5" s="7" t="s">
        <v>10</v>
      </c>
      <c r="J5" s="8">
        <v>163.4999998482208</v>
      </c>
      <c r="K5" s="8">
        <f>(D5-J$5)^2</f>
        <v>2.250000455337636</v>
      </c>
      <c r="L5" s="8">
        <f>ABS(D5-J$6)</f>
        <v>1.8391884288824087</v>
      </c>
      <c r="M5" s="8">
        <f>ABS((D5-J$7)/D5)</f>
        <v>3.0303030144392378E-2</v>
      </c>
      <c r="N5" s="9">
        <f>((D5-J$8)/D5)^2</f>
        <v>3.3696902572297291E-3</v>
      </c>
    </row>
    <row r="6" spans="4:14">
      <c r="D6" s="4">
        <v>160</v>
      </c>
      <c r="E6" s="4" t="s">
        <v>2</v>
      </c>
      <c r="F6" s="4" t="s">
        <v>6</v>
      </c>
      <c r="I6" s="7" t="s">
        <v>11</v>
      </c>
      <c r="J6" s="8">
        <v>163.16081157111759</v>
      </c>
      <c r="K6" s="8">
        <f t="shared" ref="K6:K14" si="0">(D6-J$5)^2</f>
        <v>12.249998937545593</v>
      </c>
      <c r="L6" s="8">
        <f t="shared" ref="L6:L14" si="1">ABS(D6-J$6)</f>
        <v>3.1608115711175913</v>
      </c>
      <c r="M6" s="8">
        <f t="shared" ref="M6:M14" si="2">ABS((D6-J$7)/D6)</f>
        <v>1.6359535948140547E-10</v>
      </c>
      <c r="N6" s="9">
        <f t="shared" ref="N6:N14" si="3">((D6-J$8)/D6)^2</f>
        <v>8.1870751749423714E-4</v>
      </c>
    </row>
    <row r="7" spans="4:14">
      <c r="D7" s="4">
        <v>175</v>
      </c>
      <c r="E7" s="4" t="s">
        <v>2</v>
      </c>
      <c r="F7" s="4" t="s">
        <v>6</v>
      </c>
      <c r="I7" s="7" t="s">
        <v>12</v>
      </c>
      <c r="J7" s="8">
        <v>160.00000002617526</v>
      </c>
      <c r="K7" s="8">
        <f t="shared" si="0"/>
        <v>132.25000349092173</v>
      </c>
      <c r="L7" s="8">
        <f t="shared" si="1"/>
        <v>11.839188428882409</v>
      </c>
      <c r="M7" s="8">
        <f t="shared" si="2"/>
        <v>8.5714285564712819E-2</v>
      </c>
      <c r="N7" s="9">
        <f t="shared" si="3"/>
        <v>1.251597148942149E-2</v>
      </c>
    </row>
    <row r="8" spans="4:14">
      <c r="D8" s="4">
        <v>180</v>
      </c>
      <c r="E8" s="4" t="s">
        <v>2</v>
      </c>
      <c r="F8" s="4" t="s">
        <v>6</v>
      </c>
      <c r="I8" s="7" t="s">
        <v>14</v>
      </c>
      <c r="J8" s="8">
        <v>155.42190951947731</v>
      </c>
      <c r="K8" s="8">
        <f>(D8-J$5)^2</f>
        <v>272.25000500871374</v>
      </c>
      <c r="L8" s="8">
        <f t="shared" si="1"/>
        <v>16.839188428882409</v>
      </c>
      <c r="M8" s="8">
        <f t="shared" si="2"/>
        <v>0.11111111096569301</v>
      </c>
      <c r="N8" s="9">
        <f t="shared" si="3"/>
        <v>1.8644522582369136E-2</v>
      </c>
    </row>
    <row r="9" spans="4:14">
      <c r="D9" s="4">
        <v>155</v>
      </c>
      <c r="E9" s="4" t="s">
        <v>3</v>
      </c>
      <c r="F9" s="4" t="s">
        <v>6</v>
      </c>
      <c r="I9" s="5"/>
      <c r="J9" s="4"/>
      <c r="K9" s="8">
        <f t="shared" si="0"/>
        <v>72.249997419753555</v>
      </c>
      <c r="L9" s="8">
        <f t="shared" si="1"/>
        <v>8.1608115711175913</v>
      </c>
      <c r="M9" s="8">
        <f t="shared" si="2"/>
        <v>3.2258064685001663E-2</v>
      </c>
      <c r="N9" s="9">
        <f t="shared" si="3"/>
        <v>7.409267122812692E-6</v>
      </c>
    </row>
    <row r="10" spans="4:14">
      <c r="D10" s="4">
        <v>150</v>
      </c>
      <c r="E10" s="4" t="s">
        <v>3</v>
      </c>
      <c r="F10" s="4" t="s">
        <v>5</v>
      </c>
      <c r="I10" s="5"/>
      <c r="J10" s="4"/>
      <c r="K10" s="8">
        <f t="shared" si="0"/>
        <v>182.24999590196151</v>
      </c>
      <c r="L10" s="8">
        <f t="shared" si="1"/>
        <v>13.160811571117591</v>
      </c>
      <c r="M10" s="8">
        <f t="shared" si="2"/>
        <v>6.6666666841168384E-2</v>
      </c>
      <c r="N10" s="9">
        <f t="shared" si="3"/>
        <v>1.3065379038843857E-3</v>
      </c>
    </row>
    <row r="11" spans="4:14">
      <c r="D11" s="4">
        <v>110</v>
      </c>
      <c r="E11" s="4" t="s">
        <v>2</v>
      </c>
      <c r="F11" s="4" t="s">
        <v>5</v>
      </c>
      <c r="I11" s="5"/>
      <c r="J11" s="4"/>
      <c r="K11" s="8">
        <f t="shared" si="0"/>
        <v>2862.2499837596251</v>
      </c>
      <c r="L11" s="8">
        <f t="shared" si="1"/>
        <v>53.160811571117591</v>
      </c>
      <c r="M11" s="8">
        <f t="shared" si="2"/>
        <v>0.45454545478341141</v>
      </c>
      <c r="N11" s="9">
        <f t="shared" si="3"/>
        <v>0.17050825325583335</v>
      </c>
    </row>
    <row r="12" spans="4:14">
      <c r="D12" s="4">
        <v>195</v>
      </c>
      <c r="E12" s="4" t="s">
        <v>2</v>
      </c>
      <c r="F12" s="4" t="s">
        <v>6</v>
      </c>
      <c r="I12" s="5"/>
      <c r="J12" s="4"/>
      <c r="K12" s="8">
        <f t="shared" si="0"/>
        <v>992.25000956208987</v>
      </c>
      <c r="L12" s="8">
        <f t="shared" si="1"/>
        <v>31.839188428882409</v>
      </c>
      <c r="M12" s="8">
        <f t="shared" si="2"/>
        <v>0.17948717935294739</v>
      </c>
      <c r="N12" s="9">
        <f t="shared" si="3"/>
        <v>4.1194615281642095E-2</v>
      </c>
    </row>
    <row r="13" spans="4:14">
      <c r="D13" s="4">
        <v>160</v>
      </c>
      <c r="E13" s="4" t="s">
        <v>3</v>
      </c>
      <c r="F13" s="4" t="s">
        <v>6</v>
      </c>
      <c r="I13" s="5"/>
      <c r="J13" s="4"/>
      <c r="K13" s="8">
        <f t="shared" si="0"/>
        <v>12.249998937545593</v>
      </c>
      <c r="L13" s="8">
        <f t="shared" si="1"/>
        <v>3.1608115711175913</v>
      </c>
      <c r="M13" s="8">
        <f t="shared" si="2"/>
        <v>1.6359535948140547E-10</v>
      </c>
      <c r="N13" s="9">
        <f t="shared" si="3"/>
        <v>8.1870751749423714E-4</v>
      </c>
    </row>
    <row r="14" spans="4:14">
      <c r="D14" s="4">
        <v>185</v>
      </c>
      <c r="E14" s="4" t="s">
        <v>2</v>
      </c>
      <c r="F14" s="4" t="s">
        <v>5</v>
      </c>
      <c r="I14" s="5"/>
      <c r="J14" s="4"/>
      <c r="K14" s="8">
        <f t="shared" si="0"/>
        <v>462.25000652650579</v>
      </c>
      <c r="L14" s="8">
        <f t="shared" si="1"/>
        <v>21.839188428882409</v>
      </c>
      <c r="M14" s="8">
        <f t="shared" si="2"/>
        <v>0.13513513499364727</v>
      </c>
      <c r="N14" s="9">
        <f t="shared" si="3"/>
        <v>2.5562116478421829E-2</v>
      </c>
    </row>
    <row r="15" spans="4:14">
      <c r="I15" s="5"/>
      <c r="J15" s="4"/>
      <c r="K15" s="8"/>
      <c r="L15" s="8"/>
      <c r="M15" s="8"/>
      <c r="N15" s="10"/>
    </row>
    <row r="16" spans="4:14">
      <c r="I16" s="11"/>
      <c r="J16" s="12"/>
      <c r="K16" s="13">
        <f>SUM(K5:K14)</f>
        <v>5002.5</v>
      </c>
      <c r="L16" s="13">
        <f>SUM(L5:L14)</f>
        <v>165</v>
      </c>
      <c r="M16" s="13">
        <f>SUM(M5:M14)</f>
        <v>1.0952209276581648</v>
      </c>
      <c r="N16" s="14">
        <f>SUM(N5:N14)</f>
        <v>0.27474653155091333</v>
      </c>
    </row>
    <row r="19" spans="2:22">
      <c r="C19" t="s">
        <v>17</v>
      </c>
    </row>
    <row r="20" spans="2:22">
      <c r="C20" t="s">
        <v>18</v>
      </c>
    </row>
    <row r="24" spans="2:22" ht="19">
      <c r="B24" s="18" t="s">
        <v>19</v>
      </c>
      <c r="C24" s="1"/>
      <c r="E24"/>
      <c r="F24" s="19"/>
      <c r="G24" s="18"/>
      <c r="H24" s="1"/>
      <c r="I24" s="1"/>
      <c r="J24"/>
      <c r="K24" s="38"/>
      <c r="L24" s="43"/>
      <c r="M24" s="43"/>
      <c r="N24" s="43"/>
      <c r="O24" s="18" t="s">
        <v>20</v>
      </c>
      <c r="R24" s="1" t="s">
        <v>21</v>
      </c>
      <c r="S24" s="38"/>
      <c r="T24" s="43"/>
      <c r="U24" s="43"/>
      <c r="V24" s="43"/>
    </row>
    <row r="25" spans="2:22" ht="16">
      <c r="B25" s="16" t="s">
        <v>0</v>
      </c>
      <c r="C25" s="16" t="s">
        <v>1</v>
      </c>
      <c r="D25" s="16" t="s">
        <v>4</v>
      </c>
      <c r="E25" s="20" t="s">
        <v>23</v>
      </c>
      <c r="F25" s="21"/>
      <c r="G25" s="16"/>
      <c r="H25" s="20"/>
      <c r="I25" s="21" t="s">
        <v>26</v>
      </c>
      <c r="J25" s="20"/>
      <c r="K25" s="21"/>
      <c r="O25" s="16" t="s">
        <v>0</v>
      </c>
      <c r="P25" s="16" t="s">
        <v>1</v>
      </c>
      <c r="Q25" s="16" t="s">
        <v>4</v>
      </c>
      <c r="R25" s="22"/>
      <c r="S25" s="1"/>
      <c r="T25" s="1"/>
      <c r="U25" s="1"/>
    </row>
    <row r="26" spans="2:22">
      <c r="B26" s="17">
        <v>160</v>
      </c>
      <c r="C26" s="17" t="s">
        <v>2</v>
      </c>
      <c r="D26" s="17" t="s">
        <v>6</v>
      </c>
      <c r="E26" s="32">
        <f>(B26-$I$34)^2</f>
        <v>5.2710750473214922</v>
      </c>
      <c r="F26" s="32"/>
      <c r="G26" s="17"/>
      <c r="H26" t="s">
        <v>25</v>
      </c>
      <c r="I26" s="33">
        <v>1.530145509106244E-3</v>
      </c>
      <c r="J26"/>
      <c r="O26" s="4">
        <v>160</v>
      </c>
      <c r="P26" s="4" t="s">
        <v>2</v>
      </c>
      <c r="Q26" s="30" t="s">
        <v>6</v>
      </c>
      <c r="R26" s="1"/>
      <c r="S26" s="1"/>
      <c r="T26" s="1"/>
      <c r="U26" s="1"/>
    </row>
    <row r="27" spans="2:22">
      <c r="B27" s="17">
        <v>175</v>
      </c>
      <c r="C27" s="17" t="s">
        <v>2</v>
      </c>
      <c r="D27" s="17" t="s">
        <v>6</v>
      </c>
      <c r="E27" s="32">
        <f t="shared" ref="E27:E37" si="4">(B27-$I$34)^2</f>
        <v>161.39460923649941</v>
      </c>
      <c r="F27" s="32"/>
      <c r="G27" s="17"/>
      <c r="H27" t="s">
        <v>2</v>
      </c>
      <c r="I27" s="33">
        <v>0.25629922883362727</v>
      </c>
      <c r="J27"/>
      <c r="O27" s="4">
        <v>175</v>
      </c>
      <c r="P27" s="4" t="s">
        <v>2</v>
      </c>
      <c r="Q27" s="30" t="s">
        <v>6</v>
      </c>
      <c r="R27" s="1"/>
      <c r="S27" s="1"/>
      <c r="T27" s="1"/>
      <c r="U27" s="1"/>
    </row>
    <row r="28" spans="2:22">
      <c r="B28" s="17">
        <v>180</v>
      </c>
      <c r="C28" s="17" t="s">
        <v>2</v>
      </c>
      <c r="D28" s="17" t="s">
        <v>6</v>
      </c>
      <c r="E28" s="32">
        <f t="shared" si="4"/>
        <v>313.43578729955874</v>
      </c>
      <c r="F28" s="32"/>
      <c r="G28" s="17"/>
      <c r="H28" t="s">
        <v>3</v>
      </c>
      <c r="I28" s="33">
        <v>0.24099780192953216</v>
      </c>
      <c r="J28"/>
      <c r="O28" s="4">
        <v>180</v>
      </c>
      <c r="P28" s="4" t="s">
        <v>2</v>
      </c>
      <c r="Q28" s="30" t="s">
        <v>6</v>
      </c>
      <c r="R28" s="1"/>
      <c r="S28" s="1"/>
      <c r="T28" s="1"/>
      <c r="U28" s="1"/>
    </row>
    <row r="29" spans="2:22">
      <c r="B29" s="17">
        <v>110</v>
      </c>
      <c r="C29" s="17" t="s">
        <v>2</v>
      </c>
      <c r="D29" s="17" t="s">
        <v>5</v>
      </c>
      <c r="E29" s="32">
        <f t="shared" si="4"/>
        <v>2734.8592944167285</v>
      </c>
      <c r="F29" s="32"/>
      <c r="G29" s="17"/>
      <c r="H29" t="s">
        <v>6</v>
      </c>
      <c r="I29" s="33">
        <v>0.2613946104608631</v>
      </c>
      <c r="J29"/>
      <c r="O29" s="4">
        <v>155</v>
      </c>
      <c r="P29" s="4" t="s">
        <v>3</v>
      </c>
      <c r="Q29" s="30" t="s">
        <v>6</v>
      </c>
      <c r="R29" s="1"/>
      <c r="S29" s="1"/>
      <c r="T29" s="1"/>
      <c r="U29" s="1"/>
    </row>
    <row r="30" spans="2:22">
      <c r="B30" s="17">
        <v>195</v>
      </c>
      <c r="C30" s="17" t="s">
        <v>2</v>
      </c>
      <c r="D30" s="17" t="s">
        <v>6</v>
      </c>
      <c r="E30" s="32">
        <f t="shared" si="4"/>
        <v>1069.5593214887367</v>
      </c>
      <c r="F30" s="32"/>
      <c r="G30" s="17"/>
      <c r="H30" t="s">
        <v>5</v>
      </c>
      <c r="I30" s="33">
        <v>0.24099780192953216</v>
      </c>
      <c r="J30"/>
      <c r="O30" s="4">
        <v>195</v>
      </c>
      <c r="P30" s="4" t="s">
        <v>2</v>
      </c>
      <c r="Q30" s="30" t="s">
        <v>6</v>
      </c>
      <c r="R30" s="1"/>
      <c r="S30" s="1"/>
      <c r="T30" s="1"/>
      <c r="U30" s="1"/>
    </row>
    <row r="31" spans="2:22">
      <c r="B31" s="17">
        <v>185</v>
      </c>
      <c r="C31" s="17" t="s">
        <v>2</v>
      </c>
      <c r="D31" s="17" t="s">
        <v>5</v>
      </c>
      <c r="E31" s="32">
        <f t="shared" si="4"/>
        <v>515.47696536261799</v>
      </c>
      <c r="F31" s="32"/>
      <c r="G31" s="17"/>
      <c r="H31" s="17"/>
      <c r="I31" s="17"/>
      <c r="J31"/>
      <c r="O31" s="4">
        <v>160</v>
      </c>
      <c r="P31" s="4" t="s">
        <v>3</v>
      </c>
      <c r="Q31" s="30" t="s">
        <v>6</v>
      </c>
      <c r="R31" s="1"/>
      <c r="S31" s="1"/>
      <c r="T31" s="1"/>
      <c r="U31" s="1"/>
    </row>
    <row r="32" spans="2:22">
      <c r="B32" s="26">
        <v>165</v>
      </c>
      <c r="C32" s="26" t="s">
        <v>3</v>
      </c>
      <c r="D32" s="26" t="s">
        <v>5</v>
      </c>
      <c r="E32" s="32">
        <f t="shared" si="4"/>
        <v>7.3122531103807979</v>
      </c>
      <c r="F32" s="24"/>
      <c r="G32" s="26"/>
      <c r="H32" s="26"/>
      <c r="I32" s="26"/>
      <c r="J32"/>
      <c r="O32" s="24">
        <v>165</v>
      </c>
      <c r="P32" s="24" t="s">
        <v>3</v>
      </c>
      <c r="Q32" s="28" t="s">
        <v>5</v>
      </c>
      <c r="R32" s="26"/>
      <c r="S32" s="1"/>
      <c r="T32" s="1" t="s">
        <v>28</v>
      </c>
      <c r="U32" s="1">
        <f>AVERAGE(O32:O35)</f>
        <v>152.5</v>
      </c>
    </row>
    <row r="33" spans="2:21">
      <c r="B33" s="27">
        <v>155</v>
      </c>
      <c r="C33" s="27" t="s">
        <v>3</v>
      </c>
      <c r="D33" s="27" t="s">
        <v>6</v>
      </c>
      <c r="E33" s="32">
        <f t="shared" si="4"/>
        <v>53.22989698426219</v>
      </c>
      <c r="F33" s="4"/>
      <c r="G33" s="27"/>
      <c r="H33" s="27"/>
      <c r="I33" s="27" t="s">
        <v>27</v>
      </c>
      <c r="J33"/>
      <c r="L33" s="17"/>
      <c r="M33" s="17"/>
      <c r="O33" s="4">
        <v>150</v>
      </c>
      <c r="P33" s="4" t="s">
        <v>3</v>
      </c>
      <c r="Q33" s="29" t="s">
        <v>5</v>
      </c>
      <c r="R33" s="17"/>
      <c r="S33" s="17"/>
      <c r="T33" s="17" t="s">
        <v>34</v>
      </c>
      <c r="U33" s="17">
        <v>170.83</v>
      </c>
    </row>
    <row r="34" spans="2:21">
      <c r="B34" s="27">
        <v>150</v>
      </c>
      <c r="C34" s="27" t="s">
        <v>3</v>
      </c>
      <c r="D34" s="27" t="s">
        <v>5</v>
      </c>
      <c r="E34" s="32">
        <f t="shared" si="4"/>
        <v>151.18871892120288</v>
      </c>
      <c r="F34" s="1"/>
      <c r="G34" s="17" t="s">
        <v>29</v>
      </c>
      <c r="H34" s="17">
        <v>157.5</v>
      </c>
      <c r="I34" s="32">
        <f>$I$26+$I$27*H35+$I$28*H34+$I$29*H37+$I$30*H36</f>
        <v>162.29588219369407</v>
      </c>
      <c r="J34"/>
      <c r="K34" s="17"/>
      <c r="L34" s="17"/>
      <c r="M34" s="17"/>
      <c r="O34" s="4">
        <v>110</v>
      </c>
      <c r="P34" s="4" t="s">
        <v>2</v>
      </c>
      <c r="Q34" s="29" t="s">
        <v>5</v>
      </c>
      <c r="R34" s="17"/>
      <c r="S34" s="17"/>
      <c r="T34" s="17"/>
      <c r="U34" s="17"/>
    </row>
    <row r="35" spans="2:21">
      <c r="B35" s="27">
        <v>160</v>
      </c>
      <c r="C35" s="27" t="s">
        <v>3</v>
      </c>
      <c r="D35" s="27" t="s">
        <v>6</v>
      </c>
      <c r="E35" s="32">
        <f t="shared" si="4"/>
        <v>5.2710750473214922</v>
      </c>
      <c r="F35" s="1"/>
      <c r="G35" s="17" t="s">
        <v>35</v>
      </c>
      <c r="H35" s="17">
        <v>167.5</v>
      </c>
      <c r="I35" s="32"/>
      <c r="J35"/>
      <c r="K35" s="17"/>
      <c r="L35" s="17"/>
      <c r="M35" s="17"/>
      <c r="O35" s="4">
        <v>185</v>
      </c>
      <c r="P35" s="4" t="s">
        <v>2</v>
      </c>
      <c r="Q35" s="29" t="s">
        <v>5</v>
      </c>
      <c r="R35" s="17"/>
      <c r="S35" s="17"/>
      <c r="T35" s="17"/>
      <c r="U35" s="17"/>
    </row>
    <row r="36" spans="2:21">
      <c r="B36" s="27"/>
      <c r="C36" s="27"/>
      <c r="D36" s="27"/>
      <c r="E36" s="32"/>
      <c r="F36" s="1"/>
      <c r="G36" s="31" t="s">
        <v>28</v>
      </c>
      <c r="H36" s="31">
        <f>AVERAGE(O32:O35)</f>
        <v>152.5</v>
      </c>
      <c r="I36" s="32"/>
      <c r="J36"/>
      <c r="K36" s="17"/>
      <c r="L36" s="17"/>
      <c r="M36" s="17"/>
      <c r="O36" s="4"/>
      <c r="P36" s="4"/>
      <c r="Q36" s="29"/>
      <c r="R36" s="17"/>
      <c r="S36" s="17"/>
      <c r="T36" s="17"/>
      <c r="U36" s="17"/>
    </row>
    <row r="37" spans="2:21">
      <c r="B37" s="27"/>
      <c r="C37" s="27"/>
      <c r="D37" s="27"/>
      <c r="E37" s="32"/>
      <c r="F37" s="1"/>
      <c r="G37" s="17" t="s">
        <v>34</v>
      </c>
      <c r="H37" s="44">
        <f>AVERAGE(O26:O31)</f>
        <v>170.83333333333334</v>
      </c>
      <c r="I37" s="32"/>
      <c r="J37"/>
      <c r="K37" s="17"/>
      <c r="L37" s="17"/>
      <c r="M37" s="17"/>
      <c r="O37" s="4"/>
      <c r="P37" s="4"/>
      <c r="Q37" s="29"/>
      <c r="R37" s="17"/>
      <c r="S37" s="17"/>
      <c r="T37" s="17"/>
      <c r="U37" s="17"/>
    </row>
    <row r="38" spans="2:21">
      <c r="B38" s="24" t="s">
        <v>24</v>
      </c>
      <c r="C38" s="25"/>
      <c r="D38" s="25"/>
      <c r="E38" s="15">
        <f>SUM(E26:E36)</f>
        <v>5016.9989969146309</v>
      </c>
      <c r="F38" s="17"/>
      <c r="I38" s="32"/>
      <c r="K38" s="17"/>
      <c r="L38" s="17"/>
      <c r="M38" s="17"/>
      <c r="O38" s="25"/>
      <c r="P38" s="25"/>
      <c r="Q38" s="25"/>
      <c r="R38" s="26"/>
    </row>
    <row r="39" spans="2:21">
      <c r="C39" s="17"/>
      <c r="D39" s="17"/>
      <c r="E39" s="17"/>
      <c r="I39" s="32"/>
      <c r="K39" s="17"/>
      <c r="L39" s="17"/>
      <c r="M39" s="17"/>
    </row>
    <row r="40" spans="2:21" ht="16">
      <c r="C40" s="17"/>
      <c r="D40" s="17"/>
      <c r="E40" s="17"/>
      <c r="K40" s="21"/>
      <c r="L40" s="16"/>
      <c r="M40" s="20"/>
      <c r="N40" s="21"/>
    </row>
    <row r="41" spans="2:21">
      <c r="C41" s="17"/>
      <c r="D41" s="17"/>
      <c r="E41" s="17"/>
      <c r="L41" s="17"/>
      <c r="M41"/>
      <c r="N41" s="1"/>
    </row>
    <row r="42" spans="2:21">
      <c r="C42" s="17"/>
      <c r="D42" s="17"/>
      <c r="E42" s="17"/>
      <c r="L42" s="17"/>
      <c r="M42"/>
      <c r="N42" s="1"/>
    </row>
    <row r="43" spans="2:21">
      <c r="C43" s="17"/>
      <c r="D43" s="17"/>
      <c r="E43" s="17"/>
      <c r="L43" s="17"/>
      <c r="M43"/>
      <c r="N43" s="1"/>
    </row>
    <row r="44" spans="2:21">
      <c r="C44" s="17"/>
      <c r="D44" s="17"/>
      <c r="E44" s="17"/>
      <c r="L44" s="17"/>
      <c r="M44"/>
      <c r="N44" s="1"/>
    </row>
    <row r="45" spans="2:21" ht="16">
      <c r="B45" s="38" t="s">
        <v>22</v>
      </c>
      <c r="C45" s="43"/>
      <c r="D45" s="43"/>
      <c r="E45" s="43"/>
      <c r="F45" s="1"/>
      <c r="L45" s="17"/>
      <c r="M45"/>
      <c r="N45" s="1"/>
    </row>
    <row r="46" spans="2:21">
      <c r="B46" s="1"/>
      <c r="C46" s="1" t="s">
        <v>33</v>
      </c>
      <c r="E46"/>
      <c r="F46" s="1"/>
      <c r="L46" s="17"/>
      <c r="M46" s="17"/>
      <c r="N46" s="17"/>
    </row>
    <row r="47" spans="2:21">
      <c r="B47" s="1"/>
      <c r="C47" s="1" t="s">
        <v>32</v>
      </c>
      <c r="E47"/>
      <c r="L47" s="17"/>
      <c r="M47" s="17"/>
      <c r="N47" s="17"/>
      <c r="O47" s="16"/>
      <c r="P47" s="16"/>
      <c r="Q47" s="16"/>
    </row>
    <row r="48" spans="2:21">
      <c r="B48" s="1"/>
      <c r="C48" s="1"/>
      <c r="E48"/>
      <c r="L48" s="17"/>
      <c r="M48" s="17"/>
      <c r="N48" s="17"/>
      <c r="O48" s="17"/>
      <c r="P48" s="23"/>
      <c r="Q48" s="17"/>
    </row>
    <row r="49" spans="3:19">
      <c r="L49" s="17"/>
      <c r="M49" s="17"/>
      <c r="N49" s="17"/>
    </row>
    <row r="50" spans="3:19">
      <c r="L50" s="17"/>
      <c r="M50" s="17"/>
      <c r="N50" s="17"/>
    </row>
    <row r="51" spans="3:19" ht="19">
      <c r="C51" s="34" t="s">
        <v>30</v>
      </c>
      <c r="D51" s="35"/>
      <c r="E51" s="35"/>
      <c r="F51" s="34"/>
      <c r="G51" s="34"/>
      <c r="H51" s="34"/>
      <c r="I51" s="34"/>
      <c r="J51" s="38" t="s">
        <v>31</v>
      </c>
      <c r="K51" s="39"/>
      <c r="L51" s="36" t="s">
        <v>36</v>
      </c>
      <c r="M51" s="37"/>
      <c r="N51" s="37"/>
      <c r="O51" s="37"/>
      <c r="P51" s="37"/>
      <c r="Q51" s="37"/>
      <c r="R51" s="37"/>
      <c r="S51" s="37"/>
    </row>
    <row r="52" spans="3:19">
      <c r="L52" s="17"/>
      <c r="M52" s="17"/>
      <c r="N52" s="17"/>
    </row>
    <row r="53" spans="3:19">
      <c r="L53" s="17"/>
      <c r="M53" s="17"/>
      <c r="N53" s="17"/>
    </row>
    <row r="54" spans="3:19">
      <c r="L54" s="17"/>
      <c r="M54" s="17"/>
      <c r="N54" s="17"/>
    </row>
  </sheetData>
  <mergeCells count="6">
    <mergeCell ref="B45:E45"/>
    <mergeCell ref="L51:S51"/>
    <mergeCell ref="J51:K51"/>
    <mergeCell ref="I3:N3"/>
    <mergeCell ref="K24:N24"/>
    <mergeCell ref="S24:V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Microsoft Office User</cp:lastModifiedBy>
  <dcterms:created xsi:type="dcterms:W3CDTF">2020-08-17T20:34:26Z</dcterms:created>
  <dcterms:modified xsi:type="dcterms:W3CDTF">2020-08-24T22:14:32Z</dcterms:modified>
</cp:coreProperties>
</file>