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mingchang/Desktop/UTD academic3/fin tech 6312/final project/"/>
    </mc:Choice>
  </mc:AlternateContent>
  <xr:revisionPtr revIDLastSave="0" documentId="13_ncr:1_{EAC432AA-4A74-304B-AD8B-7C3F61E67141}" xr6:coauthVersionLast="45" xr6:coauthVersionMax="45" xr10:uidLastSave="{00000000-0000-0000-0000-000000000000}"/>
  <bookViews>
    <workbookView xWindow="36900" yWindow="3740" windowWidth="27640" windowHeight="16540" xr2:uid="{4B49C174-283E-1541-ABFC-F279F66E55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6" i="1" l="1"/>
  <c r="AO6" i="1" s="1"/>
  <c r="AP6" i="1" s="1"/>
  <c r="AJ6" i="1"/>
  <c r="AK6" i="1" s="1"/>
  <c r="AL6" i="1" s="1"/>
  <c r="AI6" i="1"/>
  <c r="Y6" i="1"/>
  <c r="Z6" i="1" s="1"/>
  <c r="AA6" i="1" s="1"/>
  <c r="AB6" i="1" s="1"/>
  <c r="AC6" i="1" s="1"/>
  <c r="AD6" i="1" s="1"/>
  <c r="AE6" i="1" s="1"/>
  <c r="AF6" i="1" s="1"/>
  <c r="AG6" i="1" s="1"/>
  <c r="T6" i="1"/>
  <c r="U6" i="1" s="1"/>
  <c r="V6" i="1" s="1"/>
  <c r="W6" i="1" s="1"/>
  <c r="O6" i="1"/>
  <c r="P6" i="1" s="1"/>
  <c r="Q6" i="1" s="1"/>
  <c r="R6" i="1" s="1"/>
  <c r="J6" i="1"/>
  <c r="K6" i="1" s="1"/>
  <c r="L6" i="1" s="1"/>
  <c r="M6" i="1" s="1"/>
  <c r="E12" i="1"/>
  <c r="F12" i="1" s="1"/>
  <c r="G12" i="1" s="1"/>
  <c r="H12" i="1" s="1"/>
  <c r="I12" i="1" s="1"/>
  <c r="J12" i="1" s="1"/>
  <c r="K12" i="1" s="1"/>
  <c r="L12" i="1" s="1"/>
  <c r="M12" i="1" s="1"/>
  <c r="F11" i="1"/>
  <c r="G11" i="1" s="1"/>
  <c r="H11" i="1" s="1"/>
  <c r="I11" i="1" s="1"/>
  <c r="J11" i="1" s="1"/>
  <c r="K11" i="1" s="1"/>
  <c r="L11" i="1" s="1"/>
  <c r="M11" i="1" s="1"/>
  <c r="E11" i="1"/>
  <c r="E10" i="1"/>
  <c r="F10" i="1" s="1"/>
  <c r="G10" i="1" s="1"/>
  <c r="H10" i="1" s="1"/>
  <c r="I10" i="1" s="1"/>
  <c r="J10" i="1" s="1"/>
  <c r="K10" i="1" s="1"/>
  <c r="L10" i="1" s="1"/>
  <c r="M10" i="1" s="1"/>
  <c r="E9" i="1"/>
  <c r="F9" i="1" s="1"/>
  <c r="G9" i="1" s="1"/>
  <c r="H9" i="1" s="1"/>
  <c r="I9" i="1" s="1"/>
  <c r="J9" i="1" s="1"/>
  <c r="K9" i="1" s="1"/>
  <c r="L9" i="1" s="1"/>
  <c r="M9" i="1" s="1"/>
  <c r="Y12" i="1"/>
  <c r="Z12" i="1" s="1"/>
  <c r="AA12" i="1" s="1"/>
  <c r="AB12" i="1" s="1"/>
  <c r="AC12" i="1" s="1"/>
  <c r="AD12" i="1" s="1"/>
  <c r="AE12" i="1" s="1"/>
  <c r="AF12" i="1" s="1"/>
  <c r="AG12" i="1" s="1"/>
  <c r="Y11" i="1"/>
  <c r="Z11" i="1" s="1"/>
  <c r="AA11" i="1" s="1"/>
  <c r="AB11" i="1" s="1"/>
  <c r="AC11" i="1" s="1"/>
  <c r="AD11" i="1" s="1"/>
  <c r="AE11" i="1" s="1"/>
  <c r="AF11" i="1" s="1"/>
  <c r="AG11" i="1" s="1"/>
  <c r="Y10" i="1"/>
  <c r="Z10" i="1" s="1"/>
  <c r="AA10" i="1" s="1"/>
  <c r="AB10" i="1" s="1"/>
  <c r="AC10" i="1" s="1"/>
  <c r="AD10" i="1" s="1"/>
  <c r="AE10" i="1" s="1"/>
  <c r="AF10" i="1" s="1"/>
  <c r="AG10" i="1" s="1"/>
  <c r="Y9" i="1"/>
  <c r="Z9" i="1" s="1"/>
  <c r="AA9" i="1" s="1"/>
  <c r="AB9" i="1" s="1"/>
  <c r="AC9" i="1" s="1"/>
  <c r="AD9" i="1" s="1"/>
  <c r="AE9" i="1" s="1"/>
  <c r="AF9" i="1" s="1"/>
  <c r="AG9" i="1" s="1"/>
  <c r="O12" i="1"/>
  <c r="P12" i="1" s="1"/>
  <c r="Q12" i="1" s="1"/>
  <c r="R12" i="1" s="1"/>
  <c r="S12" i="1" s="1"/>
  <c r="T12" i="1" s="1"/>
  <c r="U12" i="1" s="1"/>
  <c r="V12" i="1" s="1"/>
  <c r="W12" i="1" s="1"/>
  <c r="O11" i="1"/>
  <c r="P11" i="1" s="1"/>
  <c r="Q11" i="1" s="1"/>
  <c r="R11" i="1" s="1"/>
  <c r="S11" i="1" s="1"/>
  <c r="T11" i="1" s="1"/>
  <c r="U11" i="1" s="1"/>
  <c r="V11" i="1" s="1"/>
  <c r="W11" i="1" s="1"/>
  <c r="O10" i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</calcChain>
</file>

<file path=xl/sharedStrings.xml><?xml version="1.0" encoding="utf-8"?>
<sst xmlns="http://schemas.openxmlformats.org/spreadsheetml/2006/main" count="73" uniqueCount="59">
  <si>
    <t>USA</t>
  </si>
  <si>
    <t>Country Code</t>
  </si>
  <si>
    <t>Indicator Name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</si>
  <si>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</si>
  <si>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</si>
  <si>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</si>
  <si>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</si>
  <si>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</si>
  <si>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</si>
  <si>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</si>
  <si>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</si>
  <si>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</si>
  <si>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</si>
  <si>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</si>
  <si>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</si>
  <si>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</si>
  <si>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</si>
  <si>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</si>
  <si>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</si>
  <si>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</si>
  <si>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</si>
  <si>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</si>
  <si>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</si>
  <si>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</si>
  <si>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</si>
  <si>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</si>
  <si>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</si>
  <si>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</si>
  <si>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</si>
  <si>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</si>
  <si>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</si>
  <si>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</si>
  <si>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</si>
  <si>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</si>
  <si>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</si>
  <si>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</si>
  <si>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</si>
  <si>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</si>
  <si>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</si>
  <si>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</si>
  <si>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</si>
  <si>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</si>
  <si>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</si>
  <si>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Population, total</t>
  </si>
  <si>
    <t>https://ourworldindata.org/working-hours</t>
  </si>
  <si>
    <t>median Age</t>
  </si>
  <si>
    <t>lifespan</t>
  </si>
  <si>
    <t>https://ycharts.com/indicators/us_oil_consumption</t>
  </si>
  <si>
    <t>source</t>
  </si>
  <si>
    <t>census.gov</t>
  </si>
  <si>
    <t>https://www.statista.com/</t>
  </si>
  <si>
    <t>% of people who has complete higher school or above</t>
  </si>
  <si>
    <t>https://en.wikipedia.org/wiki/Historical_racial_and_ethnic_demographics_of_the_United_States</t>
  </si>
  <si>
    <t>annaul work hour</t>
  </si>
  <si>
    <t>household income (thd)</t>
  </si>
  <si>
    <t>oil usage (million)</t>
  </si>
  <si>
    <t>race(white)) %</t>
  </si>
  <si>
    <t>race(black) %</t>
  </si>
  <si>
    <t>race(asian)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</si>
</sst>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9" formatCode="0.0"/>
  </numFmts>
  <fonts count="5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3" fontId="1" fillId="0" borderId="1" xfId="0" applyNumberFormat="1" applyFont="1" applyBorder="1" applyAlignment="1">
      <alignment horizontal="right"/>
    </xf>
    <xf numFmtId="164" fontId="0" fillId="0" borderId="0" xfId="0" applyNumberFormat="1"/>
    <xf numFmtId="0" fontId="0" fillId="0" borderId="0" xfId="0" applyFont="1"/>
    <xf numFmtId="3" fontId="2" fillId="0" borderId="1" xfId="0" applyNumberFormat="1" applyFont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 applyAlignment="1">
      <alignment horizontal="right"/>
    </xf>
    <xf numFmtId="0" fontId="0" fillId="0" borderId="0" xfId="0" applyFont="1" applyFill="1" applyBorder="1"/>
    <xf numFmtId="0" fontId="3" fillId="0" borderId="0" xfId="1"/>
    <xf numFmtId="0" fontId="0" fillId="0" borderId="0" xfId="0" applyFont="1" applyBorder="1" applyAlignment="1">
      <alignment wrapText="1"/>
    </xf>
    <xf numFmtId="165" fontId="0" fillId="0" borderId="0" xfId="0" applyNumberFormat="1" applyFont="1"/>
    <xf numFmtId="0" fontId="4" fillId="0" borderId="0" xfId="0" applyFont="1"/>
    <xf numFmtId="2" fontId="0" fillId="0" borderId="0" xfId="0" applyNumberFormat="1" applyFont="1"/>
    <xf numFmtId="16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working-hou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6169-67E3-EA41-A618-905810895B06}">
  <dimension ref="A1:AR158"/>
  <sheetViews>
    <sheetView tabSelected="1" topLeftCell="AF1" workbookViewId="0">
      <selection activeCell="C16" sqref="C16"/>
    </sheetView>
  </sheetViews>
  <sheetFormatPr baseColWidth="10" defaultRowHeight="16"/>
  <cols>
    <col min="1" max="1" width="46.1640625" customWidth="1"/>
    <col min="2" max="2" width="21.6640625" customWidth="1"/>
    <col min="3" max="3" width="41.6640625" customWidth="1"/>
  </cols>
  <sheetData>
    <row r="1" spans="1:44">
      <c r="A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3" spans="1:44">
      <c r="A3" s="3" t="s">
        <v>49</v>
      </c>
      <c r="B3" s="3" t="s">
        <v>0</v>
      </c>
      <c r="C3" s="3" t="s">
        <v>43</v>
      </c>
      <c r="D3" s="3">
        <v>227225000</v>
      </c>
      <c r="E3" s="3">
        <v>229466000</v>
      </c>
      <c r="F3" s="3">
        <v>231664000</v>
      </c>
      <c r="G3" s="3">
        <v>233792000</v>
      </c>
      <c r="H3" s="3">
        <v>235825000</v>
      </c>
      <c r="I3" s="3">
        <v>237924000</v>
      </c>
      <c r="J3" s="3">
        <v>240133000</v>
      </c>
      <c r="K3" s="3">
        <v>242289000</v>
      </c>
      <c r="L3" s="3">
        <v>244499000</v>
      </c>
      <c r="M3" s="3">
        <v>246819000</v>
      </c>
      <c r="N3" s="3">
        <v>249623000</v>
      </c>
      <c r="O3" s="3">
        <v>252981000</v>
      </c>
      <c r="P3" s="3">
        <v>256514000</v>
      </c>
      <c r="Q3" s="3">
        <v>259919000</v>
      </c>
      <c r="R3" s="3">
        <v>263126000</v>
      </c>
      <c r="S3" s="3">
        <v>266278000</v>
      </c>
      <c r="T3" s="3">
        <v>269394000</v>
      </c>
      <c r="U3" s="3">
        <v>272657000</v>
      </c>
      <c r="V3" s="3">
        <v>275854000</v>
      </c>
      <c r="W3" s="3">
        <v>279040000</v>
      </c>
      <c r="X3" s="3">
        <v>282162411</v>
      </c>
      <c r="Y3" s="3">
        <v>284968955</v>
      </c>
      <c r="Z3" s="3">
        <v>287625193</v>
      </c>
      <c r="AA3" s="3">
        <v>290107933</v>
      </c>
      <c r="AB3" s="3">
        <v>292805298</v>
      </c>
      <c r="AC3" s="3">
        <v>295516599</v>
      </c>
      <c r="AD3" s="3">
        <v>298379912</v>
      </c>
      <c r="AE3" s="3">
        <v>301231207</v>
      </c>
      <c r="AF3" s="3">
        <v>304093966</v>
      </c>
      <c r="AG3" s="3">
        <v>306771529</v>
      </c>
      <c r="AH3" s="3">
        <v>309321666</v>
      </c>
      <c r="AI3" s="3">
        <v>311556874</v>
      </c>
      <c r="AJ3" s="3">
        <v>313830990</v>
      </c>
      <c r="AK3" s="3">
        <v>315993715</v>
      </c>
      <c r="AL3" s="3">
        <v>318301008</v>
      </c>
      <c r="AM3" s="3">
        <v>320635163</v>
      </c>
      <c r="AN3" s="3">
        <v>322941311</v>
      </c>
      <c r="AO3" s="3">
        <v>324985539</v>
      </c>
      <c r="AP3" s="3">
        <v>326687501</v>
      </c>
      <c r="AQ3" s="3">
        <v>328239523</v>
      </c>
    </row>
    <row r="4" spans="1:44">
      <c r="A4" s="3" t="s">
        <v>47</v>
      </c>
      <c r="B4" s="3" t="s">
        <v>0</v>
      </c>
      <c r="C4" s="3" t="s">
        <v>55</v>
      </c>
      <c r="D4" s="3">
        <v>17.059999999999999</v>
      </c>
      <c r="E4" s="3">
        <v>16.059999999999999</v>
      </c>
      <c r="F4" s="3">
        <v>15.29</v>
      </c>
      <c r="G4" s="3">
        <v>15.23</v>
      </c>
      <c r="H4" s="3">
        <v>15.73</v>
      </c>
      <c r="I4" s="3">
        <v>15.73</v>
      </c>
      <c r="J4" s="3">
        <v>16.28</v>
      </c>
      <c r="K4" s="3">
        <v>16.66</v>
      </c>
      <c r="L4" s="3">
        <v>17.28</v>
      </c>
      <c r="M4" s="3">
        <v>17.329999999999998</v>
      </c>
      <c r="N4" s="3">
        <v>16.989999999999998</v>
      </c>
      <c r="O4" s="3">
        <v>16.71</v>
      </c>
      <c r="P4" s="3">
        <v>17.03</v>
      </c>
      <c r="Q4" s="3">
        <v>17.239999999999998</v>
      </c>
      <c r="R4" s="3">
        <v>17.72</v>
      </c>
      <c r="S4" s="3">
        <v>17.63</v>
      </c>
      <c r="T4" s="3">
        <v>18.239999999999998</v>
      </c>
      <c r="U4" s="3">
        <v>18.54</v>
      </c>
      <c r="V4" s="3">
        <v>18.829999999999998</v>
      </c>
      <c r="W4" s="3">
        <v>19.420000000000002</v>
      </c>
      <c r="X4" s="3">
        <v>19.59</v>
      </c>
      <c r="Y4" s="3">
        <v>19.53</v>
      </c>
      <c r="Z4" s="3">
        <v>19.62</v>
      </c>
      <c r="AA4" s="3">
        <v>19.850000000000001</v>
      </c>
      <c r="AB4" s="3">
        <v>20.5</v>
      </c>
      <c r="AC4" s="3">
        <v>20.53</v>
      </c>
      <c r="AD4" s="3">
        <v>20.309999999999999</v>
      </c>
      <c r="AE4" s="3">
        <v>20.21</v>
      </c>
      <c r="AF4" s="3">
        <v>18.84</v>
      </c>
      <c r="AG4" s="3">
        <v>18.03</v>
      </c>
      <c r="AH4" s="3">
        <v>18.32</v>
      </c>
      <c r="AI4" s="3">
        <v>17.98</v>
      </c>
      <c r="AJ4" s="3">
        <v>17.59</v>
      </c>
      <c r="AK4" s="3">
        <v>18.010000000000002</v>
      </c>
      <c r="AL4" s="3">
        <v>18.14</v>
      </c>
      <c r="AM4" s="3">
        <v>18.52</v>
      </c>
      <c r="AN4" s="3">
        <v>18.62</v>
      </c>
      <c r="AO4" s="3">
        <v>18.88</v>
      </c>
      <c r="AP4" s="3">
        <v>19.43</v>
      </c>
      <c r="AQ4" s="3">
        <v>19.399999999999999</v>
      </c>
    </row>
    <row r="5" spans="1:44">
      <c r="A5" s="3" t="s">
        <v>49</v>
      </c>
      <c r="B5" s="3" t="s">
        <v>0</v>
      </c>
      <c r="C5" s="3" t="s">
        <v>54</v>
      </c>
      <c r="D5" s="3"/>
      <c r="E5" s="3"/>
      <c r="F5" s="3"/>
      <c r="G5" s="3"/>
      <c r="H5" s="3"/>
      <c r="I5" s="4">
        <v>23618</v>
      </c>
      <c r="J5" s="4">
        <v>24897</v>
      </c>
      <c r="K5" s="4">
        <v>26061</v>
      </c>
      <c r="L5" s="4">
        <v>27225</v>
      </c>
      <c r="M5" s="4">
        <v>28906</v>
      </c>
      <c r="N5" s="4">
        <v>29943</v>
      </c>
      <c r="O5" s="4">
        <v>30126</v>
      </c>
      <c r="P5" s="4">
        <v>30636</v>
      </c>
      <c r="Q5" s="4">
        <v>31241</v>
      </c>
      <c r="R5" s="4">
        <v>32264</v>
      </c>
      <c r="S5" s="4">
        <v>34076</v>
      </c>
      <c r="T5" s="4">
        <v>35492</v>
      </c>
      <c r="U5" s="4">
        <v>37005</v>
      </c>
      <c r="V5" s="4">
        <v>38885</v>
      </c>
      <c r="W5" s="4">
        <v>40696</v>
      </c>
      <c r="X5" s="4">
        <v>41990</v>
      </c>
      <c r="Y5" s="4">
        <v>42228</v>
      </c>
      <c r="Z5" s="4">
        <v>42409</v>
      </c>
      <c r="AA5" s="4">
        <v>43318</v>
      </c>
      <c r="AB5" s="4">
        <v>44334</v>
      </c>
      <c r="AC5" s="4">
        <v>46326</v>
      </c>
      <c r="AD5" s="4">
        <v>48201</v>
      </c>
      <c r="AE5" s="4">
        <v>50233</v>
      </c>
      <c r="AF5" s="4">
        <v>50303</v>
      </c>
      <c r="AG5" s="4">
        <v>49777</v>
      </c>
      <c r="AH5" s="4">
        <v>49276</v>
      </c>
      <c r="AI5" s="4">
        <v>50054</v>
      </c>
      <c r="AJ5" s="4">
        <v>51017</v>
      </c>
      <c r="AK5" s="4">
        <v>51939</v>
      </c>
      <c r="AL5" s="4">
        <v>53657</v>
      </c>
      <c r="AM5" s="4">
        <v>56516</v>
      </c>
      <c r="AN5" s="4">
        <v>59039</v>
      </c>
      <c r="AO5" s="4">
        <v>61372</v>
      </c>
      <c r="AP5" s="4">
        <v>61136</v>
      </c>
      <c r="AQ5" s="4">
        <v>63179</v>
      </c>
      <c r="AR5" s="1"/>
    </row>
    <row r="6" spans="1:44" ht="16" customHeight="1">
      <c r="A6" s="3" t="s">
        <v>49</v>
      </c>
      <c r="B6" s="3" t="s">
        <v>0</v>
      </c>
      <c r="C6" s="11" t="s">
        <v>46</v>
      </c>
      <c r="D6" s="3"/>
      <c r="E6" s="3"/>
      <c r="F6" s="3"/>
      <c r="G6" s="3"/>
      <c r="H6" s="3"/>
      <c r="I6" s="3">
        <v>74.900000000000006</v>
      </c>
      <c r="J6" s="14">
        <f>1.00106*I6</f>
        <v>74.979394000000013</v>
      </c>
      <c r="K6" s="14">
        <f t="shared" ref="K6:M6" si="0">1.00106*J6</f>
        <v>75.058872157640025</v>
      </c>
      <c r="L6" s="14">
        <f t="shared" si="0"/>
        <v>75.138434562127131</v>
      </c>
      <c r="M6" s="14">
        <f t="shared" si="0"/>
        <v>75.218081302762997</v>
      </c>
      <c r="N6" s="3">
        <v>75.7</v>
      </c>
      <c r="O6" s="14">
        <f>1.00105*N6</f>
        <v>75.779485000000008</v>
      </c>
      <c r="P6" s="14">
        <f t="shared" ref="P6:R6" si="1">1.00105*O6</f>
        <v>75.859053459250006</v>
      </c>
      <c r="Q6" s="14">
        <f t="shared" si="1"/>
        <v>75.938705465382213</v>
      </c>
      <c r="R6" s="14">
        <f t="shared" si="1"/>
        <v>76.018441106120861</v>
      </c>
      <c r="S6" s="3">
        <v>76.5</v>
      </c>
      <c r="T6" s="14">
        <f>1.000911*S6</f>
        <v>76.569691500000005</v>
      </c>
      <c r="U6" s="14">
        <f t="shared" ref="U6:W6" si="2">1.000911*T6</f>
        <v>76.639446488956509</v>
      </c>
      <c r="V6" s="14">
        <f t="shared" si="2"/>
        <v>76.70926502470796</v>
      </c>
      <c r="W6" s="14">
        <f t="shared" si="2"/>
        <v>76.779147165145474</v>
      </c>
      <c r="X6" s="3">
        <v>77.2</v>
      </c>
      <c r="Y6" s="14">
        <f>1.00218*X6</f>
        <v>77.368296000000015</v>
      </c>
      <c r="Z6" s="14">
        <f t="shared" ref="Z6:AG6" si="3">1.00218*Y6</f>
        <v>77.536958885280015</v>
      </c>
      <c r="AA6" s="14">
        <f t="shared" si="3"/>
        <v>77.705989455649927</v>
      </c>
      <c r="AB6" s="14">
        <f t="shared" si="3"/>
        <v>77.87538851266325</v>
      </c>
      <c r="AC6" s="14">
        <f t="shared" si="3"/>
        <v>78.04515685962086</v>
      </c>
      <c r="AD6" s="14">
        <f t="shared" si="3"/>
        <v>78.215295301574841</v>
      </c>
      <c r="AE6" s="14">
        <f t="shared" si="3"/>
        <v>78.385804645332286</v>
      </c>
      <c r="AF6" s="14">
        <f t="shared" si="3"/>
        <v>78.556685699459109</v>
      </c>
      <c r="AG6" s="14">
        <f t="shared" si="3"/>
        <v>78.727939274283941</v>
      </c>
      <c r="AH6" s="3">
        <v>78.900000000000006</v>
      </c>
      <c r="AI6" s="14">
        <f>0.999873*AH6</f>
        <v>78.889979700000012</v>
      </c>
      <c r="AJ6" s="14">
        <f t="shared" ref="AJ6:AL6" si="4">0.999873*AI6</f>
        <v>78.879960672578108</v>
      </c>
      <c r="AK6" s="14">
        <f t="shared" si="4"/>
        <v>78.869942917572686</v>
      </c>
      <c r="AL6" s="14">
        <f t="shared" si="4"/>
        <v>78.859926434822157</v>
      </c>
      <c r="AM6" s="3">
        <v>78.8</v>
      </c>
      <c r="AN6" s="14">
        <f>1.00038*AM6</f>
        <v>78.829943999999998</v>
      </c>
      <c r="AO6" s="14">
        <f t="shared" ref="AO6:AP6" si="5">1.00038*AN6</f>
        <v>78.859899378720002</v>
      </c>
      <c r="AP6" s="14">
        <f t="shared" si="5"/>
        <v>78.889866140483917</v>
      </c>
      <c r="AQ6" s="3">
        <v>79.099999999999994</v>
      </c>
    </row>
    <row r="7" spans="1:44">
      <c r="A7" s="10" t="s">
        <v>44</v>
      </c>
      <c r="B7" s="3" t="s">
        <v>0</v>
      </c>
      <c r="C7" s="9" t="s">
        <v>53</v>
      </c>
      <c r="D7" s="3"/>
      <c r="E7" s="3"/>
      <c r="F7" s="3"/>
      <c r="G7" s="3"/>
      <c r="H7" s="3"/>
      <c r="I7" s="3">
        <v>1800</v>
      </c>
      <c r="J7" s="3">
        <v>1780</v>
      </c>
      <c r="K7" s="3">
        <v>1787</v>
      </c>
      <c r="L7" s="3">
        <v>1797</v>
      </c>
      <c r="M7" s="3">
        <v>1809</v>
      </c>
      <c r="N7" s="3">
        <v>1795</v>
      </c>
      <c r="O7" s="3">
        <v>1787</v>
      </c>
      <c r="P7" s="3">
        <v>1775</v>
      </c>
      <c r="Q7" s="3">
        <v>1790</v>
      </c>
      <c r="R7" s="3">
        <v>1807</v>
      </c>
      <c r="S7" s="3">
        <v>1817</v>
      </c>
      <c r="T7" s="3">
        <v>1823</v>
      </c>
      <c r="U7" s="3">
        <v>1828</v>
      </c>
      <c r="V7" s="3">
        <v>1839</v>
      </c>
      <c r="W7" s="3">
        <v>1841</v>
      </c>
      <c r="X7" s="3">
        <v>1844</v>
      </c>
      <c r="Y7" s="3">
        <v>1823</v>
      </c>
      <c r="Z7" s="3">
        <v>1806</v>
      </c>
      <c r="AA7" s="3">
        <v>1791</v>
      </c>
      <c r="AB7" s="3">
        <v>1789</v>
      </c>
      <c r="AC7" s="3">
        <v>1787</v>
      </c>
      <c r="AD7" s="3">
        <v>1787</v>
      </c>
      <c r="AE7" s="3">
        <v>1786</v>
      </c>
      <c r="AF7" s="3">
        <v>1767</v>
      </c>
      <c r="AG7" s="3">
        <v>1729</v>
      </c>
      <c r="AH7" s="3">
        <v>1736</v>
      </c>
      <c r="AI7" s="3">
        <v>1745</v>
      </c>
      <c r="AJ7" s="3">
        <v>1745</v>
      </c>
      <c r="AK7" s="3">
        <v>1750</v>
      </c>
      <c r="AL7" s="4">
        <v>1754</v>
      </c>
      <c r="AM7" s="4">
        <v>1783</v>
      </c>
      <c r="AN7" s="4">
        <v>1778</v>
      </c>
      <c r="AO7" s="4">
        <v>1778</v>
      </c>
      <c r="AP7" s="4">
        <v>1783</v>
      </c>
      <c r="AQ7" s="4">
        <v>1779</v>
      </c>
    </row>
    <row r="8" spans="1:44">
      <c r="A8" s="3" t="s">
        <v>49</v>
      </c>
      <c r="B8" s="3" t="s">
        <v>0</v>
      </c>
      <c r="C8" s="9" t="s">
        <v>51</v>
      </c>
      <c r="D8" s="3"/>
      <c r="E8" s="3"/>
      <c r="F8" s="3"/>
      <c r="G8" s="3"/>
      <c r="H8" s="3"/>
      <c r="I8" s="9">
        <v>73.900000000000006</v>
      </c>
      <c r="J8" s="9">
        <v>74.7</v>
      </c>
      <c r="K8" s="9">
        <v>75.599999999999994</v>
      </c>
      <c r="L8" s="9">
        <v>76.2</v>
      </c>
      <c r="M8" s="9">
        <v>76.900000000000006</v>
      </c>
      <c r="N8" s="9">
        <v>77.599999999999994</v>
      </c>
      <c r="O8" s="9">
        <v>78.400000000000006</v>
      </c>
      <c r="P8" s="9">
        <v>79.400000000000006</v>
      </c>
      <c r="Q8" s="9">
        <v>80.2</v>
      </c>
      <c r="R8" s="9">
        <v>80.900000000000006</v>
      </c>
      <c r="S8" s="9">
        <v>81.7</v>
      </c>
      <c r="T8" s="9">
        <v>81.7</v>
      </c>
      <c r="U8" s="9">
        <v>82.1</v>
      </c>
      <c r="V8" s="9">
        <v>82.8</v>
      </c>
      <c r="W8" s="9">
        <v>83.4</v>
      </c>
      <c r="X8" s="9">
        <v>84.1</v>
      </c>
      <c r="Y8" s="9">
        <v>84.1</v>
      </c>
      <c r="Z8" s="9">
        <v>84.1</v>
      </c>
      <c r="AA8" s="9">
        <v>84.6</v>
      </c>
      <c r="AB8" s="9">
        <v>85.2</v>
      </c>
      <c r="AC8" s="9">
        <v>85.2</v>
      </c>
      <c r="AD8" s="9">
        <v>85.5</v>
      </c>
      <c r="AE8" s="9">
        <v>85.7</v>
      </c>
      <c r="AF8" s="9">
        <v>86.6</v>
      </c>
      <c r="AG8" s="9">
        <v>86.7</v>
      </c>
      <c r="AH8" s="9">
        <v>87.1</v>
      </c>
      <c r="AI8" s="9">
        <v>87.6</v>
      </c>
      <c r="AJ8" s="9">
        <v>87.6</v>
      </c>
      <c r="AK8" s="9">
        <v>88.2</v>
      </c>
      <c r="AL8" s="9">
        <v>88.3</v>
      </c>
      <c r="AM8" s="9">
        <v>88.4</v>
      </c>
      <c r="AN8" s="9">
        <v>89.1</v>
      </c>
      <c r="AO8" s="9">
        <v>89.6</v>
      </c>
      <c r="AP8" s="9">
        <v>89.8</v>
      </c>
      <c r="AQ8" s="9">
        <v>90.1</v>
      </c>
    </row>
    <row r="9" spans="1:44">
      <c r="A9" s="3" t="s">
        <v>50</v>
      </c>
      <c r="B9" s="3" t="s">
        <v>0</v>
      </c>
      <c r="C9" s="3" t="s">
        <v>45</v>
      </c>
      <c r="D9" s="3">
        <v>30</v>
      </c>
      <c r="E9" s="15">
        <f>D9*1.00927</f>
        <v>30.278099999999995</v>
      </c>
      <c r="F9" s="15">
        <f t="shared" ref="F9:M9" si="6">E9*1.00927</f>
        <v>30.558777986999992</v>
      </c>
      <c r="G9" s="15">
        <f t="shared" si="6"/>
        <v>30.84205785893948</v>
      </c>
      <c r="H9" s="15">
        <f t="shared" si="6"/>
        <v>31.127963735291846</v>
      </c>
      <c r="I9" s="15">
        <f t="shared" si="6"/>
        <v>31.416519959117998</v>
      </c>
      <c r="J9" s="15">
        <f t="shared" si="6"/>
        <v>31.707751099139021</v>
      </c>
      <c r="K9" s="15">
        <f t="shared" si="6"/>
        <v>32.001681951828033</v>
      </c>
      <c r="L9" s="15">
        <f t="shared" si="6"/>
        <v>32.298337543521477</v>
      </c>
      <c r="M9" s="15">
        <f t="shared" si="6"/>
        <v>32.597743132549915</v>
      </c>
      <c r="N9" s="3">
        <v>32.9</v>
      </c>
      <c r="O9" s="12">
        <f>N9*1.007</f>
        <v>33.130299999999998</v>
      </c>
      <c r="P9" s="12">
        <f t="shared" ref="P9:W9" si="7">O9*1.007</f>
        <v>33.362212099999994</v>
      </c>
      <c r="Q9" s="12">
        <f t="shared" si="7"/>
        <v>33.595747584699993</v>
      </c>
      <c r="R9" s="12">
        <f t="shared" si="7"/>
        <v>33.830917817792887</v>
      </c>
      <c r="S9" s="12">
        <f t="shared" si="7"/>
        <v>34.067734242517432</v>
      </c>
      <c r="T9" s="12">
        <f t="shared" si="7"/>
        <v>34.306208382215047</v>
      </c>
      <c r="U9" s="12">
        <f t="shared" si="7"/>
        <v>34.546351840890551</v>
      </c>
      <c r="V9" s="12">
        <f t="shared" si="7"/>
        <v>34.78817630377678</v>
      </c>
      <c r="W9" s="12">
        <f t="shared" si="7"/>
        <v>35.031693537903216</v>
      </c>
      <c r="X9" s="3">
        <v>35.299999999999997</v>
      </c>
      <c r="Y9" s="12">
        <f>X9*1.00526</f>
        <v>35.485678</v>
      </c>
      <c r="Z9" s="12">
        <f t="shared" ref="Z9:AG9" si="8">Y9*1.00526</f>
        <v>35.672332666279999</v>
      </c>
      <c r="AA9" s="12">
        <f t="shared" si="8"/>
        <v>35.859969136104631</v>
      </c>
      <c r="AB9" s="12">
        <f t="shared" si="8"/>
        <v>36.048592573760544</v>
      </c>
      <c r="AC9" s="12">
        <f t="shared" si="8"/>
        <v>36.238208170698528</v>
      </c>
      <c r="AD9" s="12">
        <f t="shared" si="8"/>
        <v>36.428821145676402</v>
      </c>
      <c r="AE9" s="12">
        <f t="shared" si="8"/>
        <v>36.620436744902662</v>
      </c>
      <c r="AF9" s="12">
        <f t="shared" si="8"/>
        <v>36.813060242180853</v>
      </c>
      <c r="AG9" s="12">
        <f t="shared" si="8"/>
        <v>37.006696939054727</v>
      </c>
      <c r="AH9" s="3">
        <v>37.200000000000003</v>
      </c>
      <c r="AI9" s="3">
        <v>37.299999999999997</v>
      </c>
      <c r="AJ9" s="3">
        <v>37.4</v>
      </c>
      <c r="AK9" s="3">
        <v>37.6</v>
      </c>
      <c r="AL9" s="5">
        <v>37.700000000000003</v>
      </c>
      <c r="AM9" s="5">
        <v>37.799999999999997</v>
      </c>
      <c r="AN9" s="5">
        <v>37.9</v>
      </c>
      <c r="AO9" s="6">
        <v>38</v>
      </c>
      <c r="AP9" s="6">
        <v>38.200000000000003</v>
      </c>
      <c r="AQ9" s="6">
        <v>38.4</v>
      </c>
      <c r="AR9" s="2"/>
    </row>
    <row r="10" spans="1:44">
      <c r="A10" s="3" t="s">
        <v>52</v>
      </c>
      <c r="B10" s="3" t="s">
        <v>0</v>
      </c>
      <c r="C10" s="3" t="s">
        <v>56</v>
      </c>
      <c r="D10" s="3">
        <v>83.1</v>
      </c>
      <c r="E10" s="14">
        <f>0.99657*D10</f>
        <v>82.814966999999996</v>
      </c>
      <c r="F10" s="14">
        <f t="shared" ref="F10:M10" si="9">0.99657*E10</f>
        <v>82.530911663189997</v>
      </c>
      <c r="G10" s="14">
        <f t="shared" si="9"/>
        <v>82.247830636185256</v>
      </c>
      <c r="H10" s="14">
        <f t="shared" si="9"/>
        <v>81.965720577103141</v>
      </c>
      <c r="I10" s="14">
        <f t="shared" si="9"/>
        <v>81.684578155523667</v>
      </c>
      <c r="J10" s="14">
        <f t="shared" si="9"/>
        <v>81.404400052450214</v>
      </c>
      <c r="K10" s="14">
        <f t="shared" si="9"/>
        <v>81.125182960270308</v>
      </c>
      <c r="L10" s="14">
        <f t="shared" si="9"/>
        <v>80.846923582716585</v>
      </c>
      <c r="M10" s="14">
        <f t="shared" si="9"/>
        <v>80.569618634827862</v>
      </c>
      <c r="N10" s="3">
        <v>80.3</v>
      </c>
      <c r="O10" s="12">
        <f>N10*0.993327</f>
        <v>79.764158099999989</v>
      </c>
      <c r="P10" s="12">
        <f t="shared" ref="P10:W10" si="10">O10*0.993327</f>
        <v>79.231891872998688</v>
      </c>
      <c r="Q10" s="12">
        <f t="shared" si="10"/>
        <v>78.703177458530163</v>
      </c>
      <c r="R10" s="12">
        <f t="shared" si="10"/>
        <v>78.177991155349389</v>
      </c>
      <c r="S10" s="12">
        <f t="shared" si="10"/>
        <v>77.656309420369737</v>
      </c>
      <c r="T10" s="12">
        <f t="shared" si="10"/>
        <v>77.138108867607613</v>
      </c>
      <c r="U10" s="12">
        <f t="shared" si="10"/>
        <v>76.62336626713406</v>
      </c>
      <c r="V10" s="12">
        <f t="shared" si="10"/>
        <v>76.112058544033474</v>
      </c>
      <c r="W10" s="12">
        <f t="shared" si="10"/>
        <v>75.60416277736914</v>
      </c>
      <c r="X10" s="3">
        <v>75.099999999999994</v>
      </c>
      <c r="Y10" s="12">
        <f>X10*0.99634</f>
        <v>74.825133999999991</v>
      </c>
      <c r="Z10" s="12">
        <f t="shared" ref="Z10:AG10" si="11">Y10*0.99634</f>
        <v>74.55127400955999</v>
      </c>
      <c r="AA10" s="12">
        <f t="shared" si="11"/>
        <v>74.278416346685006</v>
      </c>
      <c r="AB10" s="12">
        <f t="shared" si="11"/>
        <v>74.006557342856141</v>
      </c>
      <c r="AC10" s="12">
        <f t="shared" si="11"/>
        <v>73.735693342981293</v>
      </c>
      <c r="AD10" s="12">
        <f t="shared" si="11"/>
        <v>73.465820705345976</v>
      </c>
      <c r="AE10" s="12">
        <f t="shared" si="11"/>
        <v>73.196935801564408</v>
      </c>
      <c r="AF10" s="12">
        <f t="shared" si="11"/>
        <v>72.929035016530676</v>
      </c>
      <c r="AG10" s="12">
        <f t="shared" si="11"/>
        <v>72.662114748370172</v>
      </c>
      <c r="AH10" s="3">
        <v>74.150000000000006</v>
      </c>
      <c r="AI10" s="9">
        <v>74.08</v>
      </c>
      <c r="AJ10" s="9">
        <v>73.900000000000006</v>
      </c>
      <c r="AK10" s="9">
        <v>73.7</v>
      </c>
      <c r="AL10" s="9">
        <v>73.38</v>
      </c>
      <c r="AM10" s="3">
        <v>73.09</v>
      </c>
      <c r="AN10" s="3">
        <v>72.62</v>
      </c>
      <c r="AO10" s="3">
        <v>72.3</v>
      </c>
      <c r="AP10" s="3">
        <v>72.19</v>
      </c>
      <c r="AQ10" s="3">
        <v>76.319999999999993</v>
      </c>
    </row>
    <row r="11" spans="1:44">
      <c r="A11" s="3" t="s">
        <v>49</v>
      </c>
      <c r="B11" s="3" t="s">
        <v>0</v>
      </c>
      <c r="C11" s="3" t="s">
        <v>57</v>
      </c>
      <c r="D11" s="3">
        <v>11.7</v>
      </c>
      <c r="E11" s="14">
        <f>1.00336*D11</f>
        <v>11.739312</v>
      </c>
      <c r="F11" s="14">
        <f t="shared" ref="F11:M11" si="12">1.00336*E11</f>
        <v>11.77875608832</v>
      </c>
      <c r="G11" s="14">
        <f t="shared" si="12"/>
        <v>11.818332708776754</v>
      </c>
      <c r="H11" s="14">
        <f t="shared" si="12"/>
        <v>11.858042306678245</v>
      </c>
      <c r="I11" s="14">
        <f t="shared" si="12"/>
        <v>11.897885328828684</v>
      </c>
      <c r="J11" s="14">
        <f t="shared" si="12"/>
        <v>11.937862223533548</v>
      </c>
      <c r="K11" s="14">
        <f t="shared" si="12"/>
        <v>11.977973440604622</v>
      </c>
      <c r="L11" s="14">
        <f t="shared" si="12"/>
        <v>12.018219431365054</v>
      </c>
      <c r="M11" s="14">
        <f t="shared" si="12"/>
        <v>12.058600648654441</v>
      </c>
      <c r="N11" s="13">
        <v>12.1</v>
      </c>
      <c r="O11" s="14">
        <f>N11*1.00164</f>
        <v>12.119844000000001</v>
      </c>
      <c r="P11" s="14">
        <f t="shared" ref="P11:W11" si="13">O11*1.00164</f>
        <v>12.139720544160001</v>
      </c>
      <c r="Q11" s="14">
        <f t="shared" si="13"/>
        <v>12.159629685852424</v>
      </c>
      <c r="R11" s="14">
        <f t="shared" si="13"/>
        <v>12.179571478537223</v>
      </c>
      <c r="S11" s="14">
        <f t="shared" si="13"/>
        <v>12.199545975762025</v>
      </c>
      <c r="T11" s="14">
        <f t="shared" si="13"/>
        <v>12.219553231162275</v>
      </c>
      <c r="U11" s="14">
        <f t="shared" si="13"/>
        <v>12.239593298461381</v>
      </c>
      <c r="V11" s="14">
        <f t="shared" si="13"/>
        <v>12.25966623147086</v>
      </c>
      <c r="W11" s="14">
        <f t="shared" si="13"/>
        <v>12.279772084090473</v>
      </c>
      <c r="X11" s="3">
        <v>12.3</v>
      </c>
      <c r="Y11" s="14">
        <f>X11*1.00241</f>
        <v>12.329643000000001</v>
      </c>
      <c r="Z11" s="14">
        <f t="shared" ref="Z11:AG11" si="14">Y11*1.00241</f>
        <v>12.359357439630001</v>
      </c>
      <c r="AA11" s="14">
        <f t="shared" si="14"/>
        <v>12.38914349105951</v>
      </c>
      <c r="AB11" s="14">
        <f t="shared" si="14"/>
        <v>12.419001326872964</v>
      </c>
      <c r="AC11" s="14">
        <f t="shared" si="14"/>
        <v>12.448931120070728</v>
      </c>
      <c r="AD11" s="14">
        <f t="shared" si="14"/>
        <v>12.4789330440701</v>
      </c>
      <c r="AE11" s="14">
        <f t="shared" si="14"/>
        <v>12.50900727270631</v>
      </c>
      <c r="AF11" s="14">
        <f t="shared" si="14"/>
        <v>12.539153980233532</v>
      </c>
      <c r="AG11" s="14">
        <f t="shared" si="14"/>
        <v>12.569373341325896</v>
      </c>
      <c r="AH11" s="3">
        <v>12.6</v>
      </c>
      <c r="AI11" s="9">
        <v>12.57</v>
      </c>
      <c r="AJ11" s="9">
        <v>12.58</v>
      </c>
      <c r="AK11" s="9">
        <v>12.62</v>
      </c>
      <c r="AL11" s="9">
        <v>12.63</v>
      </c>
      <c r="AM11" s="9">
        <v>12.66</v>
      </c>
      <c r="AN11" s="3">
        <v>12.66</v>
      </c>
      <c r="AO11" s="3">
        <v>12.66</v>
      </c>
      <c r="AP11" s="3">
        <v>12.71</v>
      </c>
      <c r="AQ11" s="9">
        <v>13.4</v>
      </c>
    </row>
    <row r="12" spans="1:44">
      <c r="A12" s="3" t="s">
        <v>49</v>
      </c>
      <c r="B12" s="3" t="s">
        <v>0</v>
      </c>
      <c r="C12" s="3" t="s">
        <v>58</v>
      </c>
      <c r="D12" s="3">
        <v>1.5</v>
      </c>
      <c r="E12" s="14">
        <f>1.06814*D12</f>
        <v>1.6022100000000001</v>
      </c>
      <c r="F12" s="14">
        <f t="shared" ref="F12:M12" si="15">1.06814*E12</f>
        <v>1.7113845894000004</v>
      </c>
      <c r="G12" s="14">
        <f t="shared" si="15"/>
        <v>1.8279983353217166</v>
      </c>
      <c r="H12" s="14">
        <f t="shared" si="15"/>
        <v>1.9525581418905387</v>
      </c>
      <c r="I12" s="14">
        <f t="shared" si="15"/>
        <v>2.0856054536789603</v>
      </c>
      <c r="J12" s="14">
        <f t="shared" si="15"/>
        <v>2.2277186092926451</v>
      </c>
      <c r="K12" s="14">
        <f t="shared" si="15"/>
        <v>2.379515355329846</v>
      </c>
      <c r="L12" s="14">
        <f t="shared" si="15"/>
        <v>2.541655531642022</v>
      </c>
      <c r="M12" s="14">
        <f t="shared" si="15"/>
        <v>2.7148439395681097</v>
      </c>
      <c r="N12" s="3">
        <v>2.9</v>
      </c>
      <c r="O12" s="14">
        <f>N12*1.0274</f>
        <v>2.97946</v>
      </c>
      <c r="P12" s="14">
        <f t="shared" ref="P12:W12" si="16">O12*1.0274</f>
        <v>3.0610972040000002</v>
      </c>
      <c r="Q12" s="14">
        <f t="shared" si="16"/>
        <v>3.1449712673896006</v>
      </c>
      <c r="R12" s="14">
        <f t="shared" si="16"/>
        <v>3.2311434801160761</v>
      </c>
      <c r="S12" s="14">
        <f t="shared" si="16"/>
        <v>3.3196768114712567</v>
      </c>
      <c r="T12" s="14">
        <f t="shared" si="16"/>
        <v>3.4106359561055695</v>
      </c>
      <c r="U12" s="14">
        <f t="shared" si="16"/>
        <v>3.5040873813028623</v>
      </c>
      <c r="V12" s="14">
        <f t="shared" si="16"/>
        <v>3.600099375550561</v>
      </c>
      <c r="W12" s="14">
        <f t="shared" si="16"/>
        <v>3.6987420984406469</v>
      </c>
      <c r="X12" s="3">
        <v>3.8</v>
      </c>
      <c r="Y12" s="14">
        <f>1.028*X12</f>
        <v>3.9064000000000001</v>
      </c>
      <c r="Z12" s="14">
        <f t="shared" ref="Z12:AG12" si="17">1.028*Y12</f>
        <v>4.0157791999999999</v>
      </c>
      <c r="AA12" s="14">
        <f t="shared" si="17"/>
        <v>4.1282210175999996</v>
      </c>
      <c r="AB12" s="14">
        <f t="shared" si="17"/>
        <v>4.2438112060927997</v>
      </c>
      <c r="AC12" s="14">
        <f t="shared" si="17"/>
        <v>4.3626379198633982</v>
      </c>
      <c r="AD12" s="14">
        <f t="shared" si="17"/>
        <v>4.484791781619573</v>
      </c>
      <c r="AE12" s="14">
        <f t="shared" si="17"/>
        <v>4.6103659515049209</v>
      </c>
      <c r="AF12" s="14">
        <f t="shared" si="17"/>
        <v>4.7394561981470584</v>
      </c>
      <c r="AG12" s="14">
        <f t="shared" si="17"/>
        <v>4.8721609716951759</v>
      </c>
      <c r="AH12" s="3">
        <v>5</v>
      </c>
      <c r="AI12" s="9">
        <v>4.76</v>
      </c>
      <c r="AJ12" s="9">
        <v>4.82</v>
      </c>
      <c r="AK12" s="9">
        <v>4.96</v>
      </c>
      <c r="AL12" s="9">
        <v>5.07</v>
      </c>
      <c r="AM12" s="9">
        <v>5.23</v>
      </c>
      <c r="AN12" s="9">
        <v>5.37</v>
      </c>
      <c r="AO12" s="9">
        <v>5.43</v>
      </c>
      <c r="AP12" s="9">
        <v>5.59</v>
      </c>
      <c r="AQ12" s="9">
        <v>5.9</v>
      </c>
    </row>
    <row r="16" spans="1:44">
      <c r="E16" s="8"/>
    </row>
    <row r="17" spans="5:5">
      <c r="E17" s="8"/>
    </row>
    <row r="18" spans="5:5">
      <c r="E18" s="8"/>
    </row>
    <row r="19" spans="5:5">
      <c r="E19" s="8"/>
    </row>
    <row r="20" spans="5:5">
      <c r="E20" s="8"/>
    </row>
    <row r="21" spans="5:5">
      <c r="E21" s="8"/>
    </row>
    <row r="22" spans="5:5">
      <c r="E22" s="8"/>
    </row>
    <row r="23" spans="5:5">
      <c r="E23" s="8"/>
    </row>
    <row r="24" spans="5:5">
      <c r="E24" s="8"/>
    </row>
    <row r="25" spans="5:5">
      <c r="E25" s="8"/>
    </row>
    <row r="26" spans="5:5">
      <c r="E26" s="8"/>
    </row>
    <row r="27" spans="5:5">
      <c r="E27" s="8"/>
    </row>
    <row r="28" spans="5:5">
      <c r="E28" s="8"/>
    </row>
    <row r="29" spans="5:5">
      <c r="E29" s="8"/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  <row r="38" spans="5:5">
      <c r="E38" s="8"/>
    </row>
    <row r="39" spans="5:5">
      <c r="E39" s="8"/>
    </row>
    <row r="40" spans="5:5">
      <c r="E40" s="8"/>
    </row>
    <row r="41" spans="5:5">
      <c r="E41" s="8"/>
    </row>
    <row r="42" spans="5:5">
      <c r="E42" s="8"/>
    </row>
    <row r="43" spans="5:5">
      <c r="E43" s="8"/>
    </row>
    <row r="44" spans="5:5">
      <c r="E44" s="8"/>
    </row>
    <row r="45" spans="5:5">
      <c r="E45" s="8"/>
    </row>
    <row r="46" spans="5:5">
      <c r="E46" s="8"/>
    </row>
    <row r="47" spans="5:5">
      <c r="E47" s="7"/>
    </row>
    <row r="48" spans="5:5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  <row r="55" spans="5:5">
      <c r="E55" s="7"/>
    </row>
    <row r="56" spans="5:5">
      <c r="E56" s="7"/>
    </row>
    <row r="57" spans="5:5">
      <c r="E57" s="7"/>
    </row>
    <row r="58" spans="5:5">
      <c r="E58" s="7"/>
    </row>
    <row r="59" spans="5:5">
      <c r="E59" s="7"/>
    </row>
    <row r="60" spans="5:5">
      <c r="E60" s="7"/>
    </row>
    <row r="61" spans="5:5">
      <c r="E61" s="7"/>
    </row>
    <row r="62" spans="5:5">
      <c r="E62" s="7"/>
    </row>
    <row r="63" spans="5:5">
      <c r="E63" s="7"/>
    </row>
    <row r="64" spans="5:5">
      <c r="E64" s="7"/>
    </row>
    <row r="65" spans="5:5">
      <c r="E65" s="7"/>
    </row>
    <row r="66" spans="5:5">
      <c r="E66" s="7"/>
    </row>
    <row r="67" spans="5:5">
      <c r="E67" s="7"/>
    </row>
    <row r="68" spans="5:5">
      <c r="E68" s="7"/>
    </row>
    <row r="69" spans="5:5">
      <c r="E69" s="7"/>
    </row>
    <row r="70" spans="5:5">
      <c r="E70" s="7"/>
    </row>
    <row r="71" spans="5:5">
      <c r="E71" s="7"/>
    </row>
    <row r="72" spans="5:5">
      <c r="E72" s="7"/>
    </row>
    <row r="73" spans="5:5">
      <c r="E73" s="7"/>
    </row>
    <row r="74" spans="5:5">
      <c r="E74" s="7"/>
    </row>
    <row r="75" spans="5:5">
      <c r="E75" s="7"/>
    </row>
    <row r="76" spans="5:5">
      <c r="E76" s="7"/>
    </row>
    <row r="77" spans="5:5">
      <c r="E77" s="7"/>
    </row>
    <row r="78" spans="5:5">
      <c r="E78" s="7"/>
    </row>
    <row r="79" spans="5:5">
      <c r="E79" s="7"/>
    </row>
    <row r="80" spans="5:5">
      <c r="E80" s="7"/>
    </row>
    <row r="81" spans="5:5">
      <c r="E81" s="7"/>
    </row>
    <row r="82" spans="5:5">
      <c r="E82" s="7"/>
    </row>
    <row r="83" spans="5:5">
      <c r="E83" s="7"/>
    </row>
    <row r="84" spans="5:5">
      <c r="E84" s="7"/>
    </row>
    <row r="85" spans="5:5">
      <c r="E85" s="7"/>
    </row>
    <row r="86" spans="5:5">
      <c r="E86" s="7"/>
    </row>
    <row r="87" spans="5:5">
      <c r="E87" s="7"/>
    </row>
    <row r="88" spans="5:5">
      <c r="E88" s="7"/>
    </row>
    <row r="89" spans="5:5">
      <c r="E89" s="7"/>
    </row>
    <row r="90" spans="5:5">
      <c r="E90" s="7"/>
    </row>
    <row r="91" spans="5:5">
      <c r="E91" s="7"/>
    </row>
    <row r="92" spans="5:5">
      <c r="E92" s="7"/>
    </row>
    <row r="93" spans="5:5">
      <c r="E93" s="7"/>
    </row>
    <row r="94" spans="5:5">
      <c r="E94" s="7"/>
    </row>
    <row r="95" spans="5:5">
      <c r="E95" s="7"/>
    </row>
    <row r="96" spans="5:5">
      <c r="E96" s="7"/>
    </row>
    <row r="97" spans="5:5">
      <c r="E97" s="7"/>
    </row>
    <row r="98" spans="5:5">
      <c r="E98" s="7"/>
    </row>
    <row r="99" spans="5:5">
      <c r="E99" s="7"/>
    </row>
    <row r="100" spans="5:5">
      <c r="E100" s="7"/>
    </row>
    <row r="101" spans="5:5">
      <c r="E101" s="7"/>
    </row>
    <row r="102" spans="5:5">
      <c r="E102" s="7"/>
    </row>
    <row r="103" spans="5:5">
      <c r="E103" s="7"/>
    </row>
    <row r="104" spans="5:5">
      <c r="E104" s="7"/>
    </row>
    <row r="105" spans="5:5">
      <c r="E105" s="7"/>
    </row>
    <row r="106" spans="5:5">
      <c r="E106" s="7"/>
    </row>
    <row r="107" spans="5:5">
      <c r="E107" s="7"/>
    </row>
    <row r="108" spans="5:5">
      <c r="E108" s="7"/>
    </row>
    <row r="109" spans="5:5">
      <c r="E109" s="7"/>
    </row>
    <row r="110" spans="5:5">
      <c r="E110" s="7"/>
    </row>
    <row r="111" spans="5:5">
      <c r="E111" s="7"/>
    </row>
    <row r="112" spans="5:5">
      <c r="E112" s="7"/>
    </row>
    <row r="113" spans="5:5">
      <c r="E113" s="7"/>
    </row>
    <row r="114" spans="5:5">
      <c r="E114" s="7"/>
    </row>
    <row r="115" spans="5:5">
      <c r="E115" s="7"/>
    </row>
    <row r="116" spans="5:5">
      <c r="E116" s="7"/>
    </row>
    <row r="117" spans="5:5">
      <c r="E117" s="7"/>
    </row>
    <row r="118" spans="5:5">
      <c r="E118" s="7"/>
    </row>
    <row r="119" spans="5:5">
      <c r="E119" s="7"/>
    </row>
    <row r="120" spans="5:5">
      <c r="E120" s="7"/>
    </row>
    <row r="121" spans="5:5">
      <c r="E121" s="7"/>
    </row>
    <row r="122" spans="5:5">
      <c r="E122" s="7"/>
    </row>
    <row r="123" spans="5:5">
      <c r="E123" s="7"/>
    </row>
    <row r="124" spans="5:5">
      <c r="E124" s="7"/>
    </row>
    <row r="125" spans="5:5">
      <c r="E125" s="7"/>
    </row>
    <row r="126" spans="5:5">
      <c r="E126" s="7"/>
    </row>
    <row r="127" spans="5:5">
      <c r="E127" s="7"/>
    </row>
    <row r="128" spans="5:5">
      <c r="E128" s="7"/>
    </row>
    <row r="129" spans="5:5">
      <c r="E129" s="7"/>
    </row>
    <row r="130" spans="5:5">
      <c r="E130" s="7"/>
    </row>
    <row r="131" spans="5:5">
      <c r="E131" s="7"/>
    </row>
    <row r="132" spans="5:5">
      <c r="E132" s="7"/>
    </row>
    <row r="133" spans="5:5">
      <c r="E133" s="7"/>
    </row>
    <row r="134" spans="5:5">
      <c r="E134" s="7"/>
    </row>
    <row r="135" spans="5:5">
      <c r="E135" s="7"/>
    </row>
    <row r="136" spans="5:5">
      <c r="E136" s="7"/>
    </row>
    <row r="137" spans="5:5">
      <c r="E137" s="7"/>
    </row>
    <row r="138" spans="5:5">
      <c r="E138" s="7"/>
    </row>
    <row r="139" spans="5:5">
      <c r="E139" s="7"/>
    </row>
    <row r="140" spans="5:5">
      <c r="E140" s="7"/>
    </row>
    <row r="141" spans="5:5">
      <c r="E141" s="7"/>
    </row>
    <row r="142" spans="5:5">
      <c r="E142" s="7"/>
    </row>
    <row r="143" spans="5:5">
      <c r="E143" s="7"/>
    </row>
    <row r="144" spans="5:5">
      <c r="E144" s="7"/>
    </row>
    <row r="145" spans="5:5">
      <c r="E145" s="7"/>
    </row>
    <row r="146" spans="5:5">
      <c r="E146" s="7"/>
    </row>
    <row r="147" spans="5:5">
      <c r="E147" s="7"/>
    </row>
    <row r="148" spans="5:5">
      <c r="E148" s="7"/>
    </row>
    <row r="149" spans="5:5">
      <c r="E149" s="7"/>
    </row>
    <row r="150" spans="5:5">
      <c r="E150" s="7"/>
    </row>
    <row r="151" spans="5:5">
      <c r="E151" s="7"/>
    </row>
    <row r="152" spans="5:5">
      <c r="E152" s="7"/>
    </row>
    <row r="153" spans="5:5">
      <c r="E153" s="7"/>
    </row>
    <row r="154" spans="5:5">
      <c r="E154" s="7"/>
    </row>
    <row r="155" spans="5:5">
      <c r="E155" s="7"/>
    </row>
    <row r="156" spans="5:5">
      <c r="E156" s="7"/>
    </row>
    <row r="157" spans="5:5">
      <c r="E157" s="7"/>
    </row>
    <row r="158" spans="5:5">
      <c r="E158" s="7"/>
    </row>
  </sheetData>
  <hyperlinks>
    <hyperlink ref="A7" r:id="rId1" xr:uid="{ECB6DB67-C0A5-AC4F-970C-4760087CD7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5244-1857-5D4C-B3C3-870CDFE3974C}">
  <dimension ref="A1"/>
  <sheetViews>
    <sheetView workbookViewId="0">
      <selection activeCell="C2" sqref="A1:XFD1048576"/>
    </sheetView>
  </sheetViews>
  <sheetFormatPr baseColWidth="10" defaultRowHeight="16"/>
  <cols>
    <col min="1" max="16384" width="10.83203125" style="7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2020-11-13T12:19:09Z</dcterms:created>
  <dcterms:modified xsi:type="dcterms:W3CDTF">2020-11-24T10:31:48Z</dcterms:modified>
</cp:coreProperties>
</file>