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733m382/Documents/GitHub/DUDThZircon/"/>
    </mc:Choice>
  </mc:AlternateContent>
  <xr:revisionPtr revIDLastSave="0" documentId="13_ncr:1_{7E47CFFA-69C7-7948-BE34-ADEF841A354D}" xr6:coauthVersionLast="47" xr6:coauthVersionMax="47" xr10:uidLastSave="{00000000-0000-0000-0000-000000000000}"/>
  <bookViews>
    <workbookView xWindow="6200" yWindow="600" windowWidth="25980" windowHeight="26120" xr2:uid="{3700DD82-4AF7-424A-B6E7-0BD72201019D}"/>
  </bookViews>
  <sheets>
    <sheet name="Manuscri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I44" i="1" s="1"/>
  <c r="K45" i="1"/>
  <c r="I45" i="1" s="1"/>
  <c r="K46" i="1"/>
  <c r="I46" i="1" s="1"/>
  <c r="K47" i="1"/>
  <c r="I47" i="1" s="1"/>
  <c r="K48" i="1"/>
  <c r="I48" i="1" s="1"/>
  <c r="K49" i="1"/>
  <c r="I49" i="1" s="1"/>
  <c r="K50" i="1"/>
  <c r="I50" i="1" s="1"/>
  <c r="K51" i="1"/>
  <c r="I51" i="1" s="1"/>
  <c r="K52" i="1"/>
  <c r="I52" i="1" s="1"/>
  <c r="K53" i="1"/>
  <c r="I53" i="1" s="1"/>
  <c r="K54" i="1"/>
  <c r="I54" i="1" s="1"/>
  <c r="K55" i="1"/>
  <c r="I55" i="1" s="1"/>
  <c r="K56" i="1"/>
  <c r="I56" i="1" s="1"/>
  <c r="K57" i="1"/>
  <c r="I57" i="1" s="1"/>
  <c r="K58" i="1"/>
  <c r="I58" i="1" s="1"/>
  <c r="K43" i="1"/>
  <c r="I43" i="1" s="1"/>
  <c r="K41" i="1"/>
  <c r="I41" i="1" s="1"/>
  <c r="K37" i="1"/>
  <c r="I37" i="1" s="1"/>
  <c r="K39" i="1"/>
  <c r="I39" i="1" s="1"/>
  <c r="K40" i="1"/>
  <c r="I40" i="1" s="1"/>
  <c r="K38" i="1"/>
  <c r="I38" i="1" s="1"/>
  <c r="K36" i="1"/>
  <c r="I36" i="1" s="1"/>
  <c r="K42" i="1"/>
  <c r="I4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<sst xmlns="http://schemas.openxmlformats.org/spreadsheetml/2006/main" count="59" uniqueCount="39">
  <si>
    <t>exp</t>
  </si>
  <si>
    <t>DU MC w gls std err</t>
  </si>
  <si>
    <t>DU errpr w gls std err</t>
  </si>
  <si>
    <t>DTh MC w gls std err</t>
  </si>
  <si>
    <t>DTh error w gls std err</t>
  </si>
  <si>
    <t>H102</t>
  </si>
  <si>
    <t>J085</t>
  </si>
  <si>
    <t>H099</t>
  </si>
  <si>
    <t>J088</t>
  </si>
  <si>
    <t>H109</t>
  </si>
  <si>
    <t>J089</t>
  </si>
  <si>
    <t>H110</t>
  </si>
  <si>
    <t>J095</t>
  </si>
  <si>
    <t>J096</t>
  </si>
  <si>
    <t>J097</t>
  </si>
  <si>
    <t>J098</t>
  </si>
  <si>
    <t>J100</t>
  </si>
  <si>
    <t>H123</t>
  </si>
  <si>
    <t>H173</t>
  </si>
  <si>
    <t>J148</t>
  </si>
  <si>
    <t>J152</t>
  </si>
  <si>
    <t>J151</t>
  </si>
  <si>
    <t>H175</t>
  </si>
  <si>
    <t>H178</t>
  </si>
  <si>
    <t>J153</t>
  </si>
  <si>
    <t>SIMS</t>
  </si>
  <si>
    <t>Luo&amp;Ayers, 2009</t>
  </si>
  <si>
    <t>Rubatto &amp; Hermann, 2007, LAICPMS</t>
  </si>
  <si>
    <t>Ayers and Peters, 2018</t>
  </si>
  <si>
    <t>fO2</t>
  </si>
  <si>
    <t>Temp (C)</t>
  </si>
  <si>
    <t>ln DU</t>
  </si>
  <si>
    <t>HM</t>
  </si>
  <si>
    <t>NNO</t>
  </si>
  <si>
    <t>IW</t>
  </si>
  <si>
    <t>Burnham&amp;Berry, 2012</t>
  </si>
  <si>
    <t>Pressure (ATM)</t>
  </si>
  <si>
    <t>deltaQFM</t>
  </si>
  <si>
    <t>logfO2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</si>
</sst>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0061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3">
    <xf numFmtId="0" fontId="0" fillId="0" borderId="0" xfId="0"/>
    <xf numFmtId="0" fontId="2" fillId="2" borderId="0" xfId="1" applyFont="1" applyBorder="1" applyAlignment="1">
      <alignment horizontal="center"/>
    </xf>
    <xf numFmtId="164" fontId="0" fillId="0" borderId="0" xfId="0" applyNumberFormat="1"/>
  </cellXfs>
  <cellStyles count="3">
    <cellStyle name="Good" xfId="1" builtinId="26"/>
    <cellStyle name="Normal" xfId="0" builtinId="0"/>
    <cellStyle name="Normal 2" xfId="2" xr:uid="{F0A07018-6635-DE48-8DF0-A41A59F45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C807-F6B0-C44D-889F-6E2DFE1B155F}">
  <dimension ref="A1:L58"/>
  <sheetViews>
    <sheetView tabSelected="1" workbookViewId="0">
      <selection activeCell="B55" sqref="B55:C5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30</v>
      </c>
      <c r="H1" t="s">
        <v>31</v>
      </c>
      <c r="I1" t="s">
        <v>37</v>
      </c>
      <c r="K1" t="s">
        <v>38</v>
      </c>
      <c r="L1" t="s">
        <v>36</v>
      </c>
    </row>
    <row r="2" spans="1:12" x14ac:dyDescent="0.2">
      <c r="A2" t="s">
        <v>5</v>
      </c>
      <c r="B2">
        <v>2.8197000000000001</v>
      </c>
      <c r="C2">
        <v>1.3351999999999999</v>
      </c>
      <c r="D2">
        <v>3.2122000000000002</v>
      </c>
      <c r="E2">
        <v>1.6675</v>
      </c>
      <c r="F2">
        <v>-6.04</v>
      </c>
      <c r="G2">
        <v>1325</v>
      </c>
      <c r="H2">
        <f>LN(B2)</f>
        <v>1.0366304963122284</v>
      </c>
      <c r="I2">
        <v>2</v>
      </c>
      <c r="K2">
        <v>-6.04</v>
      </c>
    </row>
    <row r="3" spans="1:12" x14ac:dyDescent="0.2">
      <c r="A3" t="s">
        <v>6</v>
      </c>
      <c r="B3">
        <v>5.2469000000000001</v>
      </c>
      <c r="C3">
        <v>2.0463</v>
      </c>
      <c r="D3">
        <v>2.4260999999999999</v>
      </c>
      <c r="E3">
        <v>1.4541999999999999</v>
      </c>
      <c r="F3">
        <v>-12.38</v>
      </c>
      <c r="G3">
        <v>1325</v>
      </c>
      <c r="H3">
        <f t="shared" ref="H3:H21" si="0">LN(B3)</f>
        <v>1.6576374260133344</v>
      </c>
      <c r="I3">
        <v>-4</v>
      </c>
      <c r="K3">
        <v>-12.38</v>
      </c>
    </row>
    <row r="4" spans="1:12" x14ac:dyDescent="0.2">
      <c r="A4" t="s">
        <v>7</v>
      </c>
      <c r="B4">
        <v>3.3972000000000002</v>
      </c>
      <c r="C4">
        <v>1.0840000000000001</v>
      </c>
      <c r="D4">
        <v>2.3146</v>
      </c>
      <c r="E4">
        <v>1.0526</v>
      </c>
      <c r="F4">
        <v>-8.23</v>
      </c>
      <c r="G4">
        <v>1325</v>
      </c>
      <c r="H4">
        <f t="shared" si="0"/>
        <v>1.2229515629237173</v>
      </c>
      <c r="I4">
        <v>0</v>
      </c>
      <c r="K4">
        <v>-8.23</v>
      </c>
    </row>
    <row r="5" spans="1:12" x14ac:dyDescent="0.2">
      <c r="A5" t="s">
        <v>8</v>
      </c>
      <c r="B5">
        <v>3.8847</v>
      </c>
      <c r="C5">
        <v>1.8845000000000001</v>
      </c>
      <c r="D5">
        <v>2.2671000000000001</v>
      </c>
      <c r="E5">
        <v>1.3831</v>
      </c>
      <c r="F5">
        <v>-9.7100000000000009</v>
      </c>
      <c r="G5">
        <v>1325</v>
      </c>
      <c r="H5">
        <f t="shared" si="0"/>
        <v>1.3570457607607671</v>
      </c>
      <c r="I5">
        <v>-2</v>
      </c>
      <c r="K5">
        <v>-9.7100000000000009</v>
      </c>
    </row>
    <row r="6" spans="1:12" x14ac:dyDescent="0.2">
      <c r="A6" t="s">
        <v>9</v>
      </c>
      <c r="B6">
        <v>1.5626</v>
      </c>
      <c r="C6">
        <v>0.66320000000000001</v>
      </c>
      <c r="D6">
        <v>3.1164000000000001</v>
      </c>
      <c r="E6">
        <v>1.2955000000000001</v>
      </c>
      <c r="F6">
        <v>-5.67</v>
      </c>
      <c r="G6">
        <v>1325</v>
      </c>
      <c r="H6">
        <f t="shared" si="0"/>
        <v>0.44635110058050687</v>
      </c>
      <c r="I6">
        <v>4</v>
      </c>
      <c r="K6">
        <v>-5.67</v>
      </c>
    </row>
    <row r="7" spans="1:12" x14ac:dyDescent="0.2">
      <c r="A7" t="s">
        <v>10</v>
      </c>
      <c r="B7">
        <v>3.5274000000000001</v>
      </c>
      <c r="C7">
        <v>1.9049</v>
      </c>
      <c r="D7">
        <v>1.9014</v>
      </c>
      <c r="E7">
        <v>0.94310000000000005</v>
      </c>
      <c r="F7">
        <v>-12.1</v>
      </c>
      <c r="G7">
        <v>1325</v>
      </c>
      <c r="H7">
        <f t="shared" si="0"/>
        <v>1.2605610556541271</v>
      </c>
      <c r="I7">
        <v>-4</v>
      </c>
      <c r="K7">
        <v>-12.1</v>
      </c>
    </row>
    <row r="8" spans="1:12" x14ac:dyDescent="0.2">
      <c r="A8" t="s">
        <v>11</v>
      </c>
      <c r="B8">
        <v>2.7711000000000001</v>
      </c>
      <c r="C8">
        <v>1.3511</v>
      </c>
      <c r="D8">
        <v>1.7501</v>
      </c>
      <c r="E8">
        <v>1.2821</v>
      </c>
      <c r="F8">
        <v>-8.15</v>
      </c>
      <c r="G8">
        <v>1325</v>
      </c>
      <c r="H8">
        <f t="shared" si="0"/>
        <v>1.019244353284537</v>
      </c>
      <c r="I8">
        <v>0</v>
      </c>
      <c r="K8">
        <v>-8.15</v>
      </c>
    </row>
    <row r="9" spans="1:12" x14ac:dyDescent="0.2">
      <c r="A9" t="s">
        <v>12</v>
      </c>
      <c r="B9">
        <v>6.2942999999999998</v>
      </c>
      <c r="C9">
        <v>6.5095000000000001</v>
      </c>
      <c r="D9">
        <v>1.8132999999999999</v>
      </c>
      <c r="E9">
        <v>1.6675</v>
      </c>
      <c r="F9">
        <v>-11.46</v>
      </c>
      <c r="G9">
        <v>1350</v>
      </c>
      <c r="H9">
        <f t="shared" si="0"/>
        <v>1.8396444619486276</v>
      </c>
      <c r="I9">
        <v>-4</v>
      </c>
      <c r="K9">
        <v>-11.46</v>
      </c>
    </row>
    <row r="10" spans="1:12" x14ac:dyDescent="0.2">
      <c r="A10" t="s">
        <v>13</v>
      </c>
      <c r="B10">
        <v>3.6051000000000002</v>
      </c>
      <c r="C10">
        <v>1.9014</v>
      </c>
      <c r="D10">
        <v>2.3715000000000002</v>
      </c>
      <c r="E10">
        <v>1.6077999999999999</v>
      </c>
      <c r="F10">
        <v>-11.14</v>
      </c>
      <c r="G10">
        <v>1400</v>
      </c>
      <c r="H10">
        <f t="shared" si="0"/>
        <v>1.2823495096032267</v>
      </c>
      <c r="I10">
        <v>-4</v>
      </c>
      <c r="K10">
        <v>-11.14</v>
      </c>
    </row>
    <row r="11" spans="1:12" x14ac:dyDescent="0.2">
      <c r="A11" t="s">
        <v>14</v>
      </c>
      <c r="B11">
        <v>9.5609000000000002</v>
      </c>
      <c r="C11">
        <v>11.7288</v>
      </c>
      <c r="D11">
        <v>1.2565999999999999</v>
      </c>
      <c r="E11">
        <v>1.1037999999999999</v>
      </c>
      <c r="F11">
        <v>-9.18</v>
      </c>
      <c r="G11">
        <v>1400</v>
      </c>
      <c r="H11">
        <f t="shared" si="0"/>
        <v>2.2576818648916199</v>
      </c>
      <c r="I11">
        <v>-2</v>
      </c>
      <c r="K11">
        <v>-9.18</v>
      </c>
    </row>
    <row r="12" spans="1:12" x14ac:dyDescent="0.2">
      <c r="A12" t="s">
        <v>15</v>
      </c>
      <c r="B12">
        <v>2.5771999999999999</v>
      </c>
      <c r="C12">
        <v>2.7481</v>
      </c>
      <c r="D12">
        <v>2.2399</v>
      </c>
      <c r="E12">
        <v>1.9106000000000001</v>
      </c>
      <c r="F12">
        <v>-7.2</v>
      </c>
      <c r="G12">
        <v>1400</v>
      </c>
      <c r="H12">
        <f t="shared" si="0"/>
        <v>0.94670353828235032</v>
      </c>
      <c r="I12">
        <v>0</v>
      </c>
      <c r="K12">
        <v>-7.2</v>
      </c>
    </row>
    <row r="13" spans="1:12" x14ac:dyDescent="0.2">
      <c r="A13" t="s">
        <v>16</v>
      </c>
      <c r="B13">
        <v>2.1141000000000001</v>
      </c>
      <c r="C13">
        <v>0.87619999999999998</v>
      </c>
      <c r="D13">
        <v>1.7438</v>
      </c>
      <c r="E13">
        <v>1.2511000000000001</v>
      </c>
      <c r="F13">
        <v>-5.28</v>
      </c>
      <c r="G13">
        <v>1400</v>
      </c>
      <c r="H13">
        <f t="shared" si="0"/>
        <v>0.74862919001894945</v>
      </c>
      <c r="I13">
        <v>2</v>
      </c>
      <c r="K13">
        <v>-5.28</v>
      </c>
    </row>
    <row r="14" spans="1:12" x14ac:dyDescent="0.2">
      <c r="A14" t="s">
        <v>17</v>
      </c>
      <c r="B14">
        <v>1.7586999999999999</v>
      </c>
      <c r="C14">
        <v>0.60570000000000002</v>
      </c>
      <c r="D14">
        <v>1.3393999999999999</v>
      </c>
      <c r="E14">
        <v>0.55820000000000003</v>
      </c>
      <c r="F14">
        <v>-4.58</v>
      </c>
      <c r="G14">
        <v>1400</v>
      </c>
      <c r="H14">
        <f t="shared" si="0"/>
        <v>0.56457489976018138</v>
      </c>
      <c r="I14">
        <v>3</v>
      </c>
      <c r="K14">
        <v>-4.58</v>
      </c>
    </row>
    <row r="15" spans="1:12" x14ac:dyDescent="0.2">
      <c r="A15" t="s">
        <v>18</v>
      </c>
      <c r="B15">
        <v>1.8324</v>
      </c>
      <c r="C15">
        <v>0.86</v>
      </c>
      <c r="D15">
        <v>1.2073</v>
      </c>
      <c r="E15">
        <v>0.60529999999999995</v>
      </c>
      <c r="F15">
        <v>-8.49</v>
      </c>
      <c r="G15">
        <v>1380</v>
      </c>
      <c r="H15">
        <f t="shared" si="0"/>
        <v>0.60562658303045003</v>
      </c>
      <c r="I15">
        <v>-1</v>
      </c>
      <c r="K15">
        <v>-8.49</v>
      </c>
    </row>
    <row r="16" spans="1:12" x14ac:dyDescent="0.2">
      <c r="A16" t="s">
        <v>19</v>
      </c>
      <c r="B16">
        <v>1.9974000000000001</v>
      </c>
      <c r="C16">
        <v>0.65700000000000003</v>
      </c>
      <c r="D16">
        <v>1.5546</v>
      </c>
      <c r="E16">
        <v>0.55759999999999998</v>
      </c>
      <c r="F16">
        <v>-4.82</v>
      </c>
      <c r="G16">
        <v>1380</v>
      </c>
      <c r="H16">
        <f t="shared" si="0"/>
        <v>0.69184633482689728</v>
      </c>
      <c r="I16">
        <v>3</v>
      </c>
      <c r="K16">
        <v>-4.82</v>
      </c>
    </row>
    <row r="17" spans="1:11" x14ac:dyDescent="0.2">
      <c r="A17" t="s">
        <v>20</v>
      </c>
      <c r="B17">
        <v>3.5251000000000001</v>
      </c>
      <c r="C17">
        <v>2.2827999999999999</v>
      </c>
      <c r="D17">
        <v>2.7946</v>
      </c>
      <c r="E17">
        <v>1.1053999999999999</v>
      </c>
      <c r="F17">
        <v>-8.19</v>
      </c>
      <c r="G17">
        <v>1290</v>
      </c>
      <c r="H17">
        <f t="shared" si="0"/>
        <v>1.2599088046561717</v>
      </c>
      <c r="I17">
        <v>0</v>
      </c>
      <c r="K17">
        <v>-8.19</v>
      </c>
    </row>
    <row r="18" spans="1:11" x14ac:dyDescent="0.2">
      <c r="A18" t="s">
        <v>21</v>
      </c>
      <c r="B18">
        <v>1.7563</v>
      </c>
      <c r="C18">
        <v>0.61160000000000003</v>
      </c>
      <c r="D18">
        <v>2.1318999999999999</v>
      </c>
      <c r="E18">
        <v>0.83989999999999998</v>
      </c>
      <c r="F18">
        <v>-4.96</v>
      </c>
      <c r="G18">
        <v>1290</v>
      </c>
      <c r="H18">
        <f t="shared" si="0"/>
        <v>0.56320932344555286</v>
      </c>
      <c r="I18">
        <v>3</v>
      </c>
      <c r="K18">
        <v>-4.96</v>
      </c>
    </row>
    <row r="19" spans="1:11" x14ac:dyDescent="0.2">
      <c r="A19" t="s">
        <v>22</v>
      </c>
      <c r="B19">
        <v>2.9457</v>
      </c>
      <c r="C19">
        <v>1.0459000000000001</v>
      </c>
      <c r="D19">
        <v>1.8934</v>
      </c>
      <c r="E19">
        <v>1.1271</v>
      </c>
      <c r="F19">
        <v>-7.49</v>
      </c>
      <c r="G19">
        <v>1380</v>
      </c>
      <c r="H19">
        <f t="shared" si="0"/>
        <v>1.0803464798612172</v>
      </c>
      <c r="I19">
        <v>0</v>
      </c>
      <c r="K19">
        <v>-7.49</v>
      </c>
    </row>
    <row r="20" spans="1:11" x14ac:dyDescent="0.2">
      <c r="A20" t="s">
        <v>23</v>
      </c>
      <c r="B20">
        <v>2.6524000000000001</v>
      </c>
      <c r="C20">
        <v>1.0014000000000001</v>
      </c>
      <c r="D20">
        <v>1.9805999999999999</v>
      </c>
      <c r="E20">
        <v>1.2195</v>
      </c>
      <c r="F20">
        <v>-8.1999999999999993</v>
      </c>
      <c r="G20">
        <v>1290</v>
      </c>
      <c r="H20">
        <f t="shared" si="0"/>
        <v>0.97546489051257557</v>
      </c>
      <c r="I20">
        <v>0</v>
      </c>
      <c r="K20">
        <v>-8.1999999999999993</v>
      </c>
    </row>
    <row r="21" spans="1:11" x14ac:dyDescent="0.2">
      <c r="A21" t="s">
        <v>24</v>
      </c>
      <c r="B21">
        <v>1.5401</v>
      </c>
      <c r="C21">
        <v>0.62229999999999996</v>
      </c>
      <c r="D21">
        <v>2.5366</v>
      </c>
      <c r="E21">
        <v>1.3838999999999999</v>
      </c>
      <c r="F21">
        <v>-4.87</v>
      </c>
      <c r="G21">
        <v>1290</v>
      </c>
      <c r="H21">
        <f t="shared" si="0"/>
        <v>0.43184734938228281</v>
      </c>
      <c r="I21">
        <v>3</v>
      </c>
      <c r="K21">
        <v>-4.87</v>
      </c>
    </row>
    <row r="22" spans="1:11" x14ac:dyDescent="0.2">
      <c r="A22" t="s">
        <v>35</v>
      </c>
      <c r="B22">
        <v>0.25</v>
      </c>
      <c r="C22">
        <v>0.28000000000000003</v>
      </c>
      <c r="D22">
        <v>1.19</v>
      </c>
      <c r="E22">
        <v>0.67</v>
      </c>
      <c r="G22">
        <v>1400</v>
      </c>
      <c r="I22">
        <v>6.3</v>
      </c>
      <c r="K22">
        <v>0</v>
      </c>
    </row>
    <row r="23" spans="1:11" x14ac:dyDescent="0.2">
      <c r="A23" t="s">
        <v>25</v>
      </c>
      <c r="B23">
        <v>0.22</v>
      </c>
      <c r="C23">
        <v>0.06</v>
      </c>
      <c r="D23">
        <v>1.19</v>
      </c>
      <c r="E23">
        <v>0.67</v>
      </c>
      <c r="G23">
        <v>1400</v>
      </c>
      <c r="I23">
        <v>5.3</v>
      </c>
      <c r="K23">
        <v>-1</v>
      </c>
    </row>
    <row r="24" spans="1:11" x14ac:dyDescent="0.2">
      <c r="B24">
        <v>0.34</v>
      </c>
      <c r="C24">
        <v>0.06</v>
      </c>
      <c r="D24">
        <v>1.19</v>
      </c>
      <c r="E24">
        <v>0.67</v>
      </c>
      <c r="G24">
        <v>1400</v>
      </c>
      <c r="I24">
        <v>4.3</v>
      </c>
      <c r="K24">
        <v>-2</v>
      </c>
    </row>
    <row r="25" spans="1:11" x14ac:dyDescent="0.2">
      <c r="B25">
        <v>0.67</v>
      </c>
      <c r="C25">
        <v>0.12</v>
      </c>
      <c r="D25">
        <v>1.19</v>
      </c>
      <c r="E25">
        <v>0.67</v>
      </c>
      <c r="G25">
        <v>1400</v>
      </c>
      <c r="I25">
        <v>3.3</v>
      </c>
      <c r="K25">
        <v>-3</v>
      </c>
    </row>
    <row r="26" spans="1:11" x14ac:dyDescent="0.2">
      <c r="B26">
        <v>1.39</v>
      </c>
      <c r="C26">
        <v>0.67</v>
      </c>
      <c r="D26">
        <v>1.19</v>
      </c>
      <c r="E26">
        <v>0.67</v>
      </c>
      <c r="G26">
        <v>1400</v>
      </c>
      <c r="I26">
        <v>2.2999999999999998</v>
      </c>
      <c r="K26">
        <v>-4</v>
      </c>
    </row>
    <row r="27" spans="1:11" x14ac:dyDescent="0.2">
      <c r="B27">
        <v>2.1800000000000002</v>
      </c>
      <c r="C27">
        <v>0.63</v>
      </c>
      <c r="D27">
        <v>1.19</v>
      </c>
      <c r="E27">
        <v>0.67</v>
      </c>
      <c r="G27">
        <v>1400</v>
      </c>
      <c r="I27">
        <v>1.3</v>
      </c>
      <c r="K27">
        <v>-5</v>
      </c>
    </row>
    <row r="28" spans="1:11" x14ac:dyDescent="0.2">
      <c r="B28">
        <v>1.56</v>
      </c>
      <c r="C28">
        <v>0.52</v>
      </c>
      <c r="D28">
        <v>1.19</v>
      </c>
      <c r="E28">
        <v>0.67</v>
      </c>
      <c r="G28">
        <v>1400</v>
      </c>
      <c r="I28">
        <v>0.3</v>
      </c>
      <c r="K28">
        <v>-6</v>
      </c>
    </row>
    <row r="29" spans="1:11" x14ac:dyDescent="0.2">
      <c r="B29">
        <v>2.79</v>
      </c>
      <c r="C29">
        <v>0.16</v>
      </c>
      <c r="D29">
        <v>1.19</v>
      </c>
      <c r="E29">
        <v>0.67</v>
      </c>
      <c r="G29">
        <v>1400</v>
      </c>
      <c r="I29">
        <v>-0.7</v>
      </c>
      <c r="K29">
        <v>-7</v>
      </c>
    </row>
    <row r="30" spans="1:11" x14ac:dyDescent="0.2">
      <c r="B30">
        <v>3.24</v>
      </c>
      <c r="C30">
        <v>0.53</v>
      </c>
      <c r="D30">
        <v>1.19</v>
      </c>
      <c r="E30">
        <v>0.67</v>
      </c>
      <c r="G30">
        <v>1400</v>
      </c>
      <c r="I30">
        <v>-1.7</v>
      </c>
      <c r="K30">
        <v>-8</v>
      </c>
    </row>
    <row r="31" spans="1:11" x14ac:dyDescent="0.2">
      <c r="B31">
        <v>3.89</v>
      </c>
      <c r="C31">
        <v>1.8</v>
      </c>
      <c r="D31">
        <v>1.19</v>
      </c>
      <c r="E31">
        <v>0.67</v>
      </c>
      <c r="G31">
        <v>1400</v>
      </c>
      <c r="I31">
        <v>-2.7</v>
      </c>
      <c r="K31">
        <v>-9</v>
      </c>
    </row>
    <row r="32" spans="1:11" x14ac:dyDescent="0.2">
      <c r="B32">
        <v>3.35</v>
      </c>
      <c r="C32">
        <v>1.35</v>
      </c>
      <c r="D32">
        <v>1.19</v>
      </c>
      <c r="E32">
        <v>0.67</v>
      </c>
      <c r="G32">
        <v>1400</v>
      </c>
      <c r="I32">
        <v>-3.7</v>
      </c>
      <c r="K32">
        <v>-10</v>
      </c>
    </row>
    <row r="33" spans="1:12" x14ac:dyDescent="0.2">
      <c r="B33">
        <v>2.0699999999999998</v>
      </c>
      <c r="C33">
        <v>0.91</v>
      </c>
      <c r="D33">
        <v>1.19</v>
      </c>
      <c r="E33">
        <v>0.67</v>
      </c>
      <c r="G33">
        <v>1400</v>
      </c>
      <c r="I33">
        <v>-4.7</v>
      </c>
      <c r="K33">
        <v>-11</v>
      </c>
    </row>
    <row r="34" spans="1:12" x14ac:dyDescent="0.2">
      <c r="B34">
        <v>2.87</v>
      </c>
      <c r="C34">
        <v>0.6</v>
      </c>
      <c r="D34">
        <v>1.19</v>
      </c>
      <c r="E34">
        <v>0.67</v>
      </c>
      <c r="G34">
        <v>1400</v>
      </c>
      <c r="I34">
        <v>-5.7</v>
      </c>
      <c r="K34">
        <v>-12</v>
      </c>
    </row>
    <row r="35" spans="1:12" x14ac:dyDescent="0.2">
      <c r="B35">
        <v>2.44</v>
      </c>
      <c r="C35">
        <v>1.24</v>
      </c>
      <c r="D35">
        <v>1.19</v>
      </c>
      <c r="E35">
        <v>0.67</v>
      </c>
      <c r="G35">
        <v>1400</v>
      </c>
      <c r="I35">
        <v>-7.7</v>
      </c>
      <c r="K35">
        <v>-14</v>
      </c>
    </row>
    <row r="36" spans="1:12" x14ac:dyDescent="0.2">
      <c r="A36" t="s">
        <v>26</v>
      </c>
      <c r="B36">
        <v>16</v>
      </c>
      <c r="C36">
        <v>5</v>
      </c>
      <c r="D36">
        <v>18</v>
      </c>
      <c r="E36">
        <v>3</v>
      </c>
      <c r="F36">
        <v>-8.9888525369240089</v>
      </c>
      <c r="G36">
        <v>800</v>
      </c>
      <c r="I36" s="2">
        <f t="shared" ref="I36:I58" si="1">K36-(9-(25738/(G36+273.15))+0.092*((L36-1)/(G36+273.15)))</f>
        <v>5.9267911289195361</v>
      </c>
      <c r="J36" t="s">
        <v>32</v>
      </c>
      <c r="K36" s="2">
        <f>13.966-(24634/(G36+273.15))+0.019*((L36-1)/(G36+273.15))</f>
        <v>-8.9711653543307079</v>
      </c>
      <c r="L36">
        <v>1000</v>
      </c>
    </row>
    <row r="37" spans="1:12" x14ac:dyDescent="0.2">
      <c r="B37">
        <v>22</v>
      </c>
      <c r="C37">
        <v>4</v>
      </c>
      <c r="D37">
        <v>18</v>
      </c>
      <c r="E37">
        <v>3</v>
      </c>
      <c r="F37">
        <v>-13.906684600550095</v>
      </c>
      <c r="G37">
        <v>800</v>
      </c>
      <c r="I37" s="2">
        <f t="shared" si="1"/>
        <v>1.0701020360620621</v>
      </c>
      <c r="J37" t="s">
        <v>33</v>
      </c>
      <c r="K37" s="2">
        <f>9.36-(24930/(G37+273.15))+0.046*((L37-1)/(G37+273.15))</f>
        <v>-13.827854447188182</v>
      </c>
      <c r="L37">
        <v>1000</v>
      </c>
    </row>
    <row r="38" spans="1:12" x14ac:dyDescent="0.2">
      <c r="B38">
        <v>9.8000000000000007</v>
      </c>
      <c r="C38">
        <v>7.2</v>
      </c>
      <c r="D38">
        <v>17</v>
      </c>
      <c r="E38">
        <v>3</v>
      </c>
      <c r="F38" s="1">
        <v>-8.9888525369240089</v>
      </c>
      <c r="G38">
        <v>800</v>
      </c>
      <c r="I38" s="2">
        <f t="shared" si="1"/>
        <v>5.8587670875460098</v>
      </c>
      <c r="J38" t="s">
        <v>32</v>
      </c>
      <c r="K38" s="2">
        <f>13.966-(24634/(G38+273.15))+0.019*((L38-1)/(G38+273.15))</f>
        <v>-8.9534604668499274</v>
      </c>
      <c r="L38">
        <v>2000</v>
      </c>
    </row>
    <row r="39" spans="1:12" x14ac:dyDescent="0.2">
      <c r="B39">
        <v>3.3</v>
      </c>
      <c r="C39">
        <v>1.2</v>
      </c>
      <c r="D39">
        <v>12</v>
      </c>
      <c r="E39">
        <v>4</v>
      </c>
      <c r="F39">
        <v>-8.9888525369240089</v>
      </c>
      <c r="G39">
        <v>800</v>
      </c>
      <c r="I39" s="2">
        <f t="shared" si="1"/>
        <v>5.8587670875460098</v>
      </c>
      <c r="J39" t="s">
        <v>32</v>
      </c>
      <c r="K39" s="2">
        <f>13.966-(24634/(G39+273.15))+0.019*((L39-1)/(G39+273.15))</f>
        <v>-8.9534604668499274</v>
      </c>
      <c r="L39">
        <v>2000</v>
      </c>
    </row>
    <row r="40" spans="1:12" x14ac:dyDescent="0.2">
      <c r="B40">
        <v>3.3</v>
      </c>
      <c r="C40">
        <v>2.8</v>
      </c>
      <c r="D40">
        <v>16</v>
      </c>
      <c r="E40">
        <v>4</v>
      </c>
      <c r="F40">
        <v>-8.9888525369240089</v>
      </c>
      <c r="G40">
        <v>800</v>
      </c>
      <c r="I40" s="2">
        <f t="shared" si="1"/>
        <v>5.8587670875460098</v>
      </c>
      <c r="J40" t="s">
        <v>32</v>
      </c>
      <c r="K40" s="2">
        <f>13.966-(24634/(G40+273.15))+0.019*((L40-1)/(G40+273.15))</f>
        <v>-8.9534604668499274</v>
      </c>
      <c r="L40">
        <v>2000</v>
      </c>
    </row>
    <row r="41" spans="1:12" x14ac:dyDescent="0.2">
      <c r="B41">
        <v>20</v>
      </c>
      <c r="C41">
        <v>12</v>
      </c>
      <c r="D41">
        <v>13</v>
      </c>
      <c r="E41">
        <v>8</v>
      </c>
      <c r="F41">
        <v>-13.90625781957819</v>
      </c>
      <c r="G41">
        <v>800</v>
      </c>
      <c r="I41" s="2">
        <f t="shared" si="1"/>
        <v>1.0272375716349096</v>
      </c>
      <c r="J41" t="s">
        <v>33</v>
      </c>
      <c r="K41" s="2">
        <f>9.36-(24930/(G41+273.15))+0.046*((L41-1)/(G41+273.15))</f>
        <v>-13.784989982761028</v>
      </c>
      <c r="L41">
        <v>2000</v>
      </c>
    </row>
    <row r="42" spans="1:12" x14ac:dyDescent="0.2">
      <c r="B42">
        <v>32</v>
      </c>
      <c r="C42">
        <v>16</v>
      </c>
      <c r="D42">
        <v>14</v>
      </c>
      <c r="E42">
        <v>8</v>
      </c>
      <c r="F42">
        <v>-18.914492302627238</v>
      </c>
      <c r="G42">
        <v>800</v>
      </c>
      <c r="I42" s="2">
        <f t="shared" si="1"/>
        <v>-3.9776941713646732</v>
      </c>
      <c r="J42" t="s">
        <v>34</v>
      </c>
      <c r="K42" s="2">
        <f>6.57-(27215/(G42+273.15))</f>
        <v>-18.78992172576061</v>
      </c>
      <c r="L42">
        <v>2000</v>
      </c>
    </row>
    <row r="43" spans="1:12" x14ac:dyDescent="0.2">
      <c r="B43">
        <v>9.8000000000000007</v>
      </c>
      <c r="C43">
        <v>5.2</v>
      </c>
      <c r="D43">
        <v>4.3</v>
      </c>
      <c r="E43">
        <v>1.9</v>
      </c>
      <c r="F43">
        <v>-11.959033545855208</v>
      </c>
      <c r="G43">
        <v>900</v>
      </c>
      <c r="I43" s="2">
        <f t="shared" si="1"/>
        <v>0.46062310872437529</v>
      </c>
      <c r="J43" t="s">
        <v>33</v>
      </c>
      <c r="K43" s="2">
        <f t="shared" ref="K43:K58" si="2">9.36-(24930/(G43+273.15))+0.046*((L43-1)/(G43+273.15))</f>
        <v>-11.302358607168731</v>
      </c>
      <c r="L43">
        <v>15000</v>
      </c>
    </row>
    <row r="44" spans="1:12" x14ac:dyDescent="0.2">
      <c r="B44">
        <v>17</v>
      </c>
      <c r="C44">
        <v>10</v>
      </c>
      <c r="D44">
        <v>9</v>
      </c>
      <c r="E44">
        <v>4.5999999999999996</v>
      </c>
      <c r="F44">
        <v>-10.325807838150709</v>
      </c>
      <c r="G44">
        <v>1000</v>
      </c>
      <c r="I44" s="2">
        <f t="shared" si="1"/>
        <v>0.45271963240780444</v>
      </c>
      <c r="J44" t="s">
        <v>33</v>
      </c>
      <c r="K44" s="2">
        <f t="shared" si="2"/>
        <v>-9.6794266190158282</v>
      </c>
      <c r="L44">
        <v>15000</v>
      </c>
    </row>
    <row r="45" spans="1:12" x14ac:dyDescent="0.2">
      <c r="B45">
        <v>16</v>
      </c>
      <c r="C45">
        <v>6</v>
      </c>
      <c r="D45">
        <v>12</v>
      </c>
      <c r="E45">
        <v>3</v>
      </c>
      <c r="F45">
        <v>-8.9333931877665975</v>
      </c>
      <c r="G45">
        <v>1100</v>
      </c>
      <c r="I45" s="2">
        <f t="shared" si="1"/>
        <v>0.44596730146014885</v>
      </c>
      <c r="J45" t="s">
        <v>33</v>
      </c>
      <c r="K45" s="2">
        <f t="shared" si="2"/>
        <v>-8.2928755052252097</v>
      </c>
      <c r="L45">
        <v>15000</v>
      </c>
    </row>
    <row r="46" spans="1:12" x14ac:dyDescent="0.2">
      <c r="B46">
        <v>8.5</v>
      </c>
      <c r="C46">
        <v>6.6</v>
      </c>
      <c r="D46">
        <v>4.5999999999999996</v>
      </c>
      <c r="E46">
        <v>3.1</v>
      </c>
      <c r="F46">
        <v>-7.7325502454514208</v>
      </c>
      <c r="G46">
        <v>1200</v>
      </c>
      <c r="I46" s="2">
        <f t="shared" si="1"/>
        <v>0.44013169059498036</v>
      </c>
      <c r="J46" t="s">
        <v>33</v>
      </c>
      <c r="K46" s="2">
        <f t="shared" si="2"/>
        <v>-7.0945674235481802</v>
      </c>
      <c r="L46">
        <v>15000</v>
      </c>
    </row>
    <row r="47" spans="1:12" x14ac:dyDescent="0.2">
      <c r="B47">
        <v>2.1</v>
      </c>
      <c r="C47">
        <v>2.6</v>
      </c>
      <c r="D47">
        <v>2</v>
      </c>
      <c r="E47">
        <v>1.5</v>
      </c>
      <c r="F47">
        <v>-6.6865850030003644</v>
      </c>
      <c r="G47">
        <v>1300</v>
      </c>
      <c r="I47" s="2">
        <f t="shared" si="1"/>
        <v>0.43503798112068193</v>
      </c>
      <c r="J47" t="s">
        <v>33</v>
      </c>
      <c r="K47" s="2">
        <f t="shared" si="2"/>
        <v>-6.0486043924609856</v>
      </c>
      <c r="L47">
        <v>15000</v>
      </c>
    </row>
    <row r="48" spans="1:12" x14ac:dyDescent="0.2">
      <c r="A48" t="s">
        <v>27</v>
      </c>
      <c r="B48">
        <v>167</v>
      </c>
      <c r="C48">
        <v>17</v>
      </c>
      <c r="D48">
        <v>41</v>
      </c>
      <c r="E48">
        <v>4</v>
      </c>
      <c r="F48">
        <v>-13.053549439999999</v>
      </c>
      <c r="G48">
        <v>800</v>
      </c>
      <c r="I48" s="2">
        <f t="shared" si="1"/>
        <v>0.25567721194614279</v>
      </c>
      <c r="J48" t="s">
        <v>33</v>
      </c>
      <c r="K48" s="2">
        <f t="shared" si="2"/>
        <v>-13.013429623072261</v>
      </c>
      <c r="L48">
        <v>20000</v>
      </c>
    </row>
    <row r="49" spans="1:12" x14ac:dyDescent="0.2">
      <c r="B49">
        <v>157</v>
      </c>
      <c r="C49">
        <v>51</v>
      </c>
      <c r="D49">
        <v>45</v>
      </c>
      <c r="E49">
        <v>5</v>
      </c>
      <c r="F49">
        <v>-12.076698159999999</v>
      </c>
      <c r="G49">
        <v>850</v>
      </c>
      <c r="I49" s="2">
        <f t="shared" si="1"/>
        <v>0.26032141744201454</v>
      </c>
      <c r="J49" t="s">
        <v>33</v>
      </c>
      <c r="K49" s="2">
        <f t="shared" si="2"/>
        <v>-12.017417085874548</v>
      </c>
      <c r="L49">
        <v>20000</v>
      </c>
    </row>
    <row r="50" spans="1:12" x14ac:dyDescent="0.2">
      <c r="B50">
        <v>24</v>
      </c>
      <c r="C50">
        <v>1</v>
      </c>
      <c r="D50">
        <v>9.4</v>
      </c>
      <c r="E50">
        <v>0.5</v>
      </c>
      <c r="F50">
        <v>-11.18408576</v>
      </c>
      <c r="G50">
        <v>900</v>
      </c>
      <c r="I50" s="2">
        <f t="shared" si="1"/>
        <v>0.26456974811405054</v>
      </c>
      <c r="J50" t="s">
        <v>33</v>
      </c>
      <c r="K50" s="2">
        <f t="shared" si="2"/>
        <v>-11.10630524655841</v>
      </c>
      <c r="L50">
        <v>20000</v>
      </c>
    </row>
    <row r="51" spans="1:12" x14ac:dyDescent="0.2">
      <c r="B51">
        <v>23</v>
      </c>
      <c r="C51">
        <v>2</v>
      </c>
      <c r="D51">
        <v>8.4</v>
      </c>
      <c r="E51">
        <v>1.8</v>
      </c>
      <c r="F51">
        <v>-10.36534193</v>
      </c>
      <c r="G51">
        <v>950</v>
      </c>
      <c r="I51" s="2">
        <f t="shared" si="1"/>
        <v>0.26847075174753776</v>
      </c>
      <c r="J51" t="s">
        <v>33</v>
      </c>
      <c r="K51" s="2">
        <f t="shared" si="2"/>
        <v>-10.269682377468012</v>
      </c>
      <c r="L51">
        <v>20000</v>
      </c>
    </row>
    <row r="52" spans="1:12" x14ac:dyDescent="0.2">
      <c r="B52">
        <v>18</v>
      </c>
      <c r="C52">
        <v>1</v>
      </c>
      <c r="D52">
        <v>5.7</v>
      </c>
      <c r="E52">
        <v>0.3</v>
      </c>
      <c r="F52">
        <v>-9.6117285859999999</v>
      </c>
      <c r="G52">
        <v>1000</v>
      </c>
      <c r="I52" s="2">
        <f t="shared" si="1"/>
        <v>0.27206534972312468</v>
      </c>
      <c r="J52" t="s">
        <v>33</v>
      </c>
      <c r="K52" s="2">
        <f t="shared" si="2"/>
        <v>-9.4987723363311485</v>
      </c>
      <c r="L52">
        <v>20000</v>
      </c>
    </row>
    <row r="53" spans="1:12" x14ac:dyDescent="0.2">
      <c r="B53">
        <v>15</v>
      </c>
      <c r="C53">
        <v>1</v>
      </c>
      <c r="D53">
        <v>6.1</v>
      </c>
      <c r="E53">
        <v>0.4</v>
      </c>
      <c r="F53">
        <v>-8.9158310669999992</v>
      </c>
      <c r="G53">
        <v>1050</v>
      </c>
      <c r="I53" s="2">
        <f t="shared" si="1"/>
        <v>0.27538827797301835</v>
      </c>
      <c r="J53" t="s">
        <v>33</v>
      </c>
      <c r="K53" s="2">
        <f t="shared" si="2"/>
        <v>-8.7861255337641211</v>
      </c>
      <c r="L53">
        <v>20000</v>
      </c>
    </row>
    <row r="54" spans="1:12" x14ac:dyDescent="0.2">
      <c r="A54" t="s">
        <v>28</v>
      </c>
      <c r="B54">
        <v>0.9</v>
      </c>
      <c r="C54">
        <v>0.3</v>
      </c>
      <c r="D54">
        <v>1</v>
      </c>
      <c r="E54">
        <v>0.7</v>
      </c>
      <c r="F54">
        <v>-12.5</v>
      </c>
      <c r="G54">
        <v>900</v>
      </c>
      <c r="I54" s="2">
        <f t="shared" si="1"/>
        <v>0.46062310872437529</v>
      </c>
      <c r="J54" t="s">
        <v>33</v>
      </c>
      <c r="K54" s="2">
        <f t="shared" si="2"/>
        <v>-11.302358607168731</v>
      </c>
      <c r="L54">
        <v>15000</v>
      </c>
    </row>
    <row r="55" spans="1:12" x14ac:dyDescent="0.2">
      <c r="D55">
        <v>1.2</v>
      </c>
      <c r="E55">
        <v>0.4</v>
      </c>
      <c r="F55">
        <v>-14</v>
      </c>
      <c r="G55">
        <v>800</v>
      </c>
      <c r="I55" s="2">
        <f t="shared" si="1"/>
        <v>0.46999953408191075</v>
      </c>
      <c r="J55" t="s">
        <v>33</v>
      </c>
      <c r="K55" s="2">
        <f t="shared" si="2"/>
        <v>-13.227751945208031</v>
      </c>
      <c r="L55">
        <v>15000</v>
      </c>
    </row>
    <row r="56" spans="1:12" x14ac:dyDescent="0.2">
      <c r="B56">
        <v>0.8</v>
      </c>
      <c r="C56">
        <v>0.2</v>
      </c>
      <c r="D56">
        <v>0.5</v>
      </c>
      <c r="E56">
        <v>0.2</v>
      </c>
      <c r="F56">
        <v>-11</v>
      </c>
      <c r="G56">
        <v>1000</v>
      </c>
      <c r="I56" s="2">
        <f t="shared" si="1"/>
        <v>0.45271963240780444</v>
      </c>
      <c r="J56" t="s">
        <v>33</v>
      </c>
      <c r="K56" s="2">
        <f t="shared" si="2"/>
        <v>-9.6794266190158282</v>
      </c>
      <c r="L56">
        <v>15000</v>
      </c>
    </row>
    <row r="57" spans="1:12" x14ac:dyDescent="0.2">
      <c r="B57">
        <v>0.7</v>
      </c>
      <c r="C57">
        <v>0.3</v>
      </c>
      <c r="D57">
        <v>0.25</v>
      </c>
      <c r="E57">
        <v>0.08</v>
      </c>
      <c r="F57">
        <v>-12.5</v>
      </c>
      <c r="G57">
        <v>900</v>
      </c>
      <c r="I57" s="2">
        <f t="shared" si="1"/>
        <v>0.46062310872437529</v>
      </c>
      <c r="J57" t="s">
        <v>33</v>
      </c>
      <c r="K57" s="2">
        <f t="shared" si="2"/>
        <v>-11.302358607168731</v>
      </c>
      <c r="L57">
        <v>15000</v>
      </c>
    </row>
    <row r="58" spans="1:12" x14ac:dyDescent="0.2">
      <c r="B58">
        <v>1.1000000000000001</v>
      </c>
      <c r="C58">
        <v>0.4</v>
      </c>
      <c r="D58">
        <v>0.6</v>
      </c>
      <c r="E58">
        <v>0.1</v>
      </c>
      <c r="F58">
        <v>-12.5</v>
      </c>
      <c r="G58">
        <v>900</v>
      </c>
      <c r="I58" s="2">
        <f t="shared" si="1"/>
        <v>0.46062310872437529</v>
      </c>
      <c r="J58" t="s">
        <v>33</v>
      </c>
      <c r="K58" s="2">
        <f t="shared" si="2"/>
        <v>-11.302358607168731</v>
      </c>
      <c r="L58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McLean, Noah</cp:lastModifiedBy>
  <dcterms:created xsi:type="dcterms:W3CDTF">2021-04-04T12:43:36Z</dcterms:created>
  <dcterms:modified xsi:type="dcterms:W3CDTF">2025-05-02T15:29:08Z</dcterms:modified>
</cp:coreProperties>
</file>